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ar Files\01 U of Minnesota Interview April 2011\Data Analytics Bootcamp\Challenges and Projects\KickStarter\"/>
    </mc:Choice>
  </mc:AlternateContent>
  <xr:revisionPtr revIDLastSave="0" documentId="13_ncr:1_{A84BC7E0-F178-4E9C-9438-F52F8D772D5F}" xr6:coauthVersionLast="47" xr6:coauthVersionMax="47" xr10:uidLastSave="{00000000-0000-0000-0000-000000000000}"/>
  <bookViews>
    <workbookView xWindow="-96" yWindow="-96" windowWidth="23232" windowHeight="13992" activeTab="3" xr2:uid="{00000000-000D-0000-FFFF-FFFF00000000}"/>
  </bookViews>
  <sheets>
    <sheet name="Pivot 1" sheetId="2" r:id="rId1"/>
    <sheet name="Pivot 2" sheetId="3" r:id="rId2"/>
    <sheet name="Pivot 3" sheetId="4" r:id="rId3"/>
    <sheet name="Crowdfunding" sheetId="1" r:id="rId4"/>
    <sheet name="Bonus 1" sheetId="5" r:id="rId5"/>
    <sheet name="Bonus 2" sheetId="6" r:id="rId6"/>
  </sheets>
  <definedNames>
    <definedName name="_xlnm._FilterDatabase" localSheetId="5" hidden="1">'Bonus 2'!$B$2:$C$1002</definedName>
    <definedName name="_xlchart.v1.0" hidden="1">'Bonus 2'!$F$2</definedName>
    <definedName name="_xlchart.v1.1" hidden="1">'Bonus 2'!$F$3:$F$567</definedName>
    <definedName name="_xlchart.v1.2" hidden="1">'Bonus 2'!$I$2</definedName>
    <definedName name="_xlchart.v1.3" hidden="1">'Bonus 2'!$I$3:$I$366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4" i="6" l="1"/>
  <c r="M8" i="6" s="1"/>
  <c r="I573" i="6"/>
  <c r="M7" i="6" s="1"/>
  <c r="F574" i="6"/>
  <c r="L8" i="6" s="1"/>
  <c r="F573" i="6"/>
  <c r="L7" i="6" s="1"/>
  <c r="H1010" i="1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E4" i="5"/>
  <c r="F4" i="5"/>
  <c r="D4" i="5"/>
  <c r="E3" i="5"/>
  <c r="F3" i="5"/>
  <c r="D1006" i="1"/>
  <c r="D1005" i="1"/>
  <c r="U130" i="1"/>
  <c r="U166" i="1"/>
  <c r="U202" i="1"/>
  <c r="U238" i="1"/>
  <c r="U274" i="1"/>
  <c r="U310" i="1"/>
  <c r="U346" i="1"/>
  <c r="U382" i="1"/>
  <c r="U418" i="1"/>
  <c r="U454" i="1"/>
  <c r="U490" i="1"/>
  <c r="U526" i="1"/>
  <c r="U562" i="1"/>
  <c r="U598" i="1"/>
  <c r="U742" i="1"/>
  <c r="U778" i="1"/>
  <c r="E1006" i="1"/>
  <c r="E1005" i="1"/>
  <c r="E1004" i="1"/>
  <c r="D1004" i="1"/>
  <c r="G6" i="2"/>
  <c r="G7" i="2"/>
  <c r="G8" i="2"/>
  <c r="G9" i="2"/>
  <c r="G10" i="2"/>
  <c r="G11" i="2"/>
  <c r="G12" i="2"/>
  <c r="G13" i="2"/>
  <c r="G5" i="2"/>
  <c r="B26" i="2"/>
  <c r="C26" i="2"/>
  <c r="F26" i="2" s="1"/>
  <c r="D26" i="2"/>
  <c r="E2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C17" i="2"/>
  <c r="D17" i="2"/>
  <c r="E17" i="2"/>
  <c r="B17" i="2"/>
  <c r="I572" i="6"/>
  <c r="M6" i="6" s="1"/>
  <c r="I571" i="6"/>
  <c r="M5" i="6" s="1"/>
  <c r="I570" i="6"/>
  <c r="M4" i="6" s="1"/>
  <c r="I569" i="6"/>
  <c r="M3" i="6" s="1"/>
  <c r="F572" i="6"/>
  <c r="L6" i="6" s="1"/>
  <c r="F571" i="6"/>
  <c r="L5" i="6" s="1"/>
  <c r="F570" i="6"/>
  <c r="L4" i="6" s="1"/>
  <c r="F569" i="6"/>
  <c r="L3" i="6" s="1"/>
  <c r="D3" i="5"/>
  <c r="E14" i="5"/>
  <c r="F14" i="5"/>
  <c r="B6" i="5"/>
  <c r="B7" i="5" s="1"/>
  <c r="B8" i="5" s="1"/>
  <c r="B9" i="5" s="1"/>
  <c r="B10" i="5" s="1"/>
  <c r="B11" i="5" s="1"/>
  <c r="B12" i="5" s="1"/>
  <c r="B13" i="5" s="1"/>
  <c r="B5" i="5"/>
  <c r="N3" i="1"/>
  <c r="O3" i="1"/>
  <c r="U3" i="1" s="1"/>
  <c r="N4" i="1"/>
  <c r="O4" i="1"/>
  <c r="N5" i="1"/>
  <c r="O5" i="1"/>
  <c r="N6" i="1"/>
  <c r="O6" i="1"/>
  <c r="U6" i="1" s="1"/>
  <c r="N7" i="1"/>
  <c r="O7" i="1"/>
  <c r="U7" i="1" s="1"/>
  <c r="N8" i="1"/>
  <c r="O8" i="1"/>
  <c r="N9" i="1"/>
  <c r="O9" i="1"/>
  <c r="U9" i="1" s="1"/>
  <c r="N10" i="1"/>
  <c r="O10" i="1"/>
  <c r="U10" i="1" s="1"/>
  <c r="N11" i="1"/>
  <c r="O11" i="1"/>
  <c r="N12" i="1"/>
  <c r="O12" i="1"/>
  <c r="U12" i="1" s="1"/>
  <c r="N13" i="1"/>
  <c r="O13" i="1"/>
  <c r="U13" i="1" s="1"/>
  <c r="N14" i="1"/>
  <c r="O14" i="1"/>
  <c r="N15" i="1"/>
  <c r="O15" i="1"/>
  <c r="U15" i="1" s="1"/>
  <c r="N16" i="1"/>
  <c r="O16" i="1"/>
  <c r="N17" i="1"/>
  <c r="O17" i="1"/>
  <c r="N18" i="1"/>
  <c r="O18" i="1"/>
  <c r="U18" i="1" s="1"/>
  <c r="N19" i="1"/>
  <c r="O19" i="1"/>
  <c r="U19" i="1" s="1"/>
  <c r="N20" i="1"/>
  <c r="O20" i="1"/>
  <c r="N21" i="1"/>
  <c r="O21" i="1"/>
  <c r="U21" i="1" s="1"/>
  <c r="N22" i="1"/>
  <c r="O22" i="1"/>
  <c r="U22" i="1" s="1"/>
  <c r="N23" i="1"/>
  <c r="O23" i="1"/>
  <c r="N24" i="1"/>
  <c r="O24" i="1"/>
  <c r="U24" i="1" s="1"/>
  <c r="N25" i="1"/>
  <c r="O25" i="1"/>
  <c r="U25" i="1" s="1"/>
  <c r="N26" i="1"/>
  <c r="O26" i="1"/>
  <c r="N27" i="1"/>
  <c r="O27" i="1"/>
  <c r="U27" i="1" s="1"/>
  <c r="N28" i="1"/>
  <c r="O28" i="1"/>
  <c r="N29" i="1"/>
  <c r="O29" i="1"/>
  <c r="N30" i="1"/>
  <c r="O30" i="1"/>
  <c r="U30" i="1" s="1"/>
  <c r="N31" i="1"/>
  <c r="O31" i="1"/>
  <c r="U31" i="1" s="1"/>
  <c r="N32" i="1"/>
  <c r="O32" i="1"/>
  <c r="N33" i="1"/>
  <c r="O33" i="1"/>
  <c r="U33" i="1" s="1"/>
  <c r="N34" i="1"/>
  <c r="O34" i="1"/>
  <c r="U34" i="1" s="1"/>
  <c r="N35" i="1"/>
  <c r="O35" i="1"/>
  <c r="N36" i="1"/>
  <c r="O36" i="1"/>
  <c r="U36" i="1" s="1"/>
  <c r="N37" i="1"/>
  <c r="O37" i="1"/>
  <c r="U37" i="1" s="1"/>
  <c r="N38" i="1"/>
  <c r="U38" i="1" s="1"/>
  <c r="O38" i="1"/>
  <c r="N39" i="1"/>
  <c r="O39" i="1"/>
  <c r="U39" i="1" s="1"/>
  <c r="N40" i="1"/>
  <c r="O40" i="1"/>
  <c r="N41" i="1"/>
  <c r="O41" i="1"/>
  <c r="N42" i="1"/>
  <c r="O42" i="1"/>
  <c r="U42" i="1" s="1"/>
  <c r="N43" i="1"/>
  <c r="O43" i="1"/>
  <c r="U43" i="1" s="1"/>
  <c r="N44" i="1"/>
  <c r="O44" i="1"/>
  <c r="N45" i="1"/>
  <c r="O45" i="1"/>
  <c r="U45" i="1" s="1"/>
  <c r="N46" i="1"/>
  <c r="O46" i="1"/>
  <c r="U46" i="1" s="1"/>
  <c r="N47" i="1"/>
  <c r="O47" i="1"/>
  <c r="N48" i="1"/>
  <c r="O48" i="1"/>
  <c r="U48" i="1" s="1"/>
  <c r="N49" i="1"/>
  <c r="O49" i="1"/>
  <c r="U49" i="1" s="1"/>
  <c r="N50" i="1"/>
  <c r="O50" i="1"/>
  <c r="N51" i="1"/>
  <c r="O51" i="1"/>
  <c r="U51" i="1" s="1"/>
  <c r="N52" i="1"/>
  <c r="O52" i="1"/>
  <c r="N53" i="1"/>
  <c r="O53" i="1"/>
  <c r="N54" i="1"/>
  <c r="O54" i="1"/>
  <c r="U54" i="1" s="1"/>
  <c r="N55" i="1"/>
  <c r="O55" i="1"/>
  <c r="U55" i="1" s="1"/>
  <c r="N56" i="1"/>
  <c r="O56" i="1"/>
  <c r="N57" i="1"/>
  <c r="O57" i="1"/>
  <c r="U57" i="1" s="1"/>
  <c r="N58" i="1"/>
  <c r="O58" i="1"/>
  <c r="U58" i="1" s="1"/>
  <c r="N59" i="1"/>
  <c r="O59" i="1"/>
  <c r="N60" i="1"/>
  <c r="O60" i="1"/>
  <c r="U60" i="1" s="1"/>
  <c r="N61" i="1"/>
  <c r="O61" i="1"/>
  <c r="U61" i="1" s="1"/>
  <c r="N62" i="1"/>
  <c r="O62" i="1"/>
  <c r="N63" i="1"/>
  <c r="O63" i="1"/>
  <c r="U63" i="1" s="1"/>
  <c r="N64" i="1"/>
  <c r="O64" i="1"/>
  <c r="N65" i="1"/>
  <c r="O65" i="1"/>
  <c r="N66" i="1"/>
  <c r="O66" i="1"/>
  <c r="U66" i="1" s="1"/>
  <c r="N67" i="1"/>
  <c r="O67" i="1"/>
  <c r="U67" i="1" s="1"/>
  <c r="N68" i="1"/>
  <c r="O68" i="1"/>
  <c r="N69" i="1"/>
  <c r="O69" i="1"/>
  <c r="U69" i="1" s="1"/>
  <c r="N70" i="1"/>
  <c r="O70" i="1"/>
  <c r="U70" i="1" s="1"/>
  <c r="N71" i="1"/>
  <c r="O71" i="1"/>
  <c r="N72" i="1"/>
  <c r="O72" i="1"/>
  <c r="U72" i="1" s="1"/>
  <c r="N73" i="1"/>
  <c r="O73" i="1"/>
  <c r="U73" i="1" s="1"/>
  <c r="N74" i="1"/>
  <c r="O74" i="1"/>
  <c r="N75" i="1"/>
  <c r="O75" i="1"/>
  <c r="U75" i="1" s="1"/>
  <c r="N76" i="1"/>
  <c r="O76" i="1"/>
  <c r="N77" i="1"/>
  <c r="O77" i="1"/>
  <c r="N78" i="1"/>
  <c r="O78" i="1"/>
  <c r="U78" i="1" s="1"/>
  <c r="N79" i="1"/>
  <c r="O79" i="1"/>
  <c r="U79" i="1" s="1"/>
  <c r="N80" i="1"/>
  <c r="O80" i="1"/>
  <c r="N81" i="1"/>
  <c r="O81" i="1"/>
  <c r="U81" i="1" s="1"/>
  <c r="N82" i="1"/>
  <c r="O82" i="1"/>
  <c r="U82" i="1" s="1"/>
  <c r="N83" i="1"/>
  <c r="O83" i="1"/>
  <c r="N84" i="1"/>
  <c r="O84" i="1"/>
  <c r="U84" i="1" s="1"/>
  <c r="N85" i="1"/>
  <c r="O85" i="1"/>
  <c r="U85" i="1" s="1"/>
  <c r="N86" i="1"/>
  <c r="U86" i="1" s="1"/>
  <c r="O86" i="1"/>
  <c r="N87" i="1"/>
  <c r="O87" i="1"/>
  <c r="U87" i="1" s="1"/>
  <c r="N88" i="1"/>
  <c r="O88" i="1"/>
  <c r="N89" i="1"/>
  <c r="O89" i="1"/>
  <c r="N90" i="1"/>
  <c r="O90" i="1"/>
  <c r="U90" i="1" s="1"/>
  <c r="N91" i="1"/>
  <c r="O91" i="1"/>
  <c r="U91" i="1" s="1"/>
  <c r="N92" i="1"/>
  <c r="O92" i="1"/>
  <c r="N93" i="1"/>
  <c r="O93" i="1"/>
  <c r="U93" i="1" s="1"/>
  <c r="N94" i="1"/>
  <c r="O94" i="1"/>
  <c r="U94" i="1" s="1"/>
  <c r="N95" i="1"/>
  <c r="O95" i="1"/>
  <c r="N96" i="1"/>
  <c r="O96" i="1"/>
  <c r="U96" i="1" s="1"/>
  <c r="N97" i="1"/>
  <c r="O97" i="1"/>
  <c r="U97" i="1" s="1"/>
  <c r="N98" i="1"/>
  <c r="O98" i="1"/>
  <c r="N99" i="1"/>
  <c r="O99" i="1"/>
  <c r="U99" i="1" s="1"/>
  <c r="N100" i="1"/>
  <c r="O100" i="1"/>
  <c r="N101" i="1"/>
  <c r="O101" i="1"/>
  <c r="N102" i="1"/>
  <c r="O102" i="1"/>
  <c r="U102" i="1" s="1"/>
  <c r="N103" i="1"/>
  <c r="O103" i="1"/>
  <c r="U103" i="1" s="1"/>
  <c r="N104" i="1"/>
  <c r="O104" i="1"/>
  <c r="N105" i="1"/>
  <c r="O105" i="1"/>
  <c r="U105" i="1" s="1"/>
  <c r="N106" i="1"/>
  <c r="O106" i="1"/>
  <c r="U106" i="1" s="1"/>
  <c r="N107" i="1"/>
  <c r="O107" i="1"/>
  <c r="U107" i="1" s="1"/>
  <c r="N108" i="1"/>
  <c r="O108" i="1"/>
  <c r="U108" i="1" s="1"/>
  <c r="N109" i="1"/>
  <c r="O109" i="1"/>
  <c r="U109" i="1" s="1"/>
  <c r="N110" i="1"/>
  <c r="O110" i="1"/>
  <c r="N111" i="1"/>
  <c r="O111" i="1"/>
  <c r="U111" i="1" s="1"/>
  <c r="N112" i="1"/>
  <c r="O112" i="1"/>
  <c r="N113" i="1"/>
  <c r="O113" i="1"/>
  <c r="N114" i="1"/>
  <c r="O114" i="1"/>
  <c r="U114" i="1" s="1"/>
  <c r="N115" i="1"/>
  <c r="O115" i="1"/>
  <c r="U115" i="1" s="1"/>
  <c r="N116" i="1"/>
  <c r="O116" i="1"/>
  <c r="N117" i="1"/>
  <c r="O117" i="1"/>
  <c r="U117" i="1" s="1"/>
  <c r="N118" i="1"/>
  <c r="O118" i="1"/>
  <c r="U118" i="1" s="1"/>
  <c r="N119" i="1"/>
  <c r="O119" i="1"/>
  <c r="U119" i="1" s="1"/>
  <c r="N120" i="1"/>
  <c r="O120" i="1"/>
  <c r="U120" i="1" s="1"/>
  <c r="N121" i="1"/>
  <c r="O121" i="1"/>
  <c r="U121" i="1" s="1"/>
  <c r="N122" i="1"/>
  <c r="O122" i="1"/>
  <c r="N123" i="1"/>
  <c r="O123" i="1"/>
  <c r="U123" i="1" s="1"/>
  <c r="N124" i="1"/>
  <c r="O124" i="1"/>
  <c r="N125" i="1"/>
  <c r="O125" i="1"/>
  <c r="N126" i="1"/>
  <c r="O126" i="1"/>
  <c r="U126" i="1" s="1"/>
  <c r="N127" i="1"/>
  <c r="O127" i="1"/>
  <c r="U127" i="1" s="1"/>
  <c r="N128" i="1"/>
  <c r="O128" i="1"/>
  <c r="N129" i="1"/>
  <c r="O129" i="1"/>
  <c r="U129" i="1" s="1"/>
  <c r="N130" i="1"/>
  <c r="O130" i="1"/>
  <c r="N131" i="1"/>
  <c r="O131" i="1"/>
  <c r="U131" i="1" s="1"/>
  <c r="N132" i="1"/>
  <c r="O132" i="1"/>
  <c r="U132" i="1" s="1"/>
  <c r="N133" i="1"/>
  <c r="O133" i="1"/>
  <c r="U133" i="1" s="1"/>
  <c r="N134" i="1"/>
  <c r="O134" i="1"/>
  <c r="N135" i="1"/>
  <c r="O135" i="1"/>
  <c r="U135" i="1" s="1"/>
  <c r="N136" i="1"/>
  <c r="O136" i="1"/>
  <c r="N137" i="1"/>
  <c r="O137" i="1"/>
  <c r="N138" i="1"/>
  <c r="O138" i="1"/>
  <c r="U138" i="1" s="1"/>
  <c r="N139" i="1"/>
  <c r="O139" i="1"/>
  <c r="U139" i="1" s="1"/>
  <c r="N140" i="1"/>
  <c r="O140" i="1"/>
  <c r="N141" i="1"/>
  <c r="O141" i="1"/>
  <c r="U141" i="1" s="1"/>
  <c r="N142" i="1"/>
  <c r="O142" i="1"/>
  <c r="U142" i="1" s="1"/>
  <c r="N143" i="1"/>
  <c r="O143" i="1"/>
  <c r="U143" i="1" s="1"/>
  <c r="N144" i="1"/>
  <c r="O144" i="1"/>
  <c r="U144" i="1" s="1"/>
  <c r="N145" i="1"/>
  <c r="O145" i="1"/>
  <c r="U145" i="1" s="1"/>
  <c r="N146" i="1"/>
  <c r="O146" i="1"/>
  <c r="N147" i="1"/>
  <c r="O147" i="1"/>
  <c r="U147" i="1" s="1"/>
  <c r="N148" i="1"/>
  <c r="O148" i="1"/>
  <c r="N149" i="1"/>
  <c r="O149" i="1"/>
  <c r="N150" i="1"/>
  <c r="O150" i="1"/>
  <c r="U150" i="1" s="1"/>
  <c r="N151" i="1"/>
  <c r="O151" i="1"/>
  <c r="U151" i="1" s="1"/>
  <c r="N152" i="1"/>
  <c r="O152" i="1"/>
  <c r="N153" i="1"/>
  <c r="O153" i="1"/>
  <c r="U153" i="1" s="1"/>
  <c r="N154" i="1"/>
  <c r="O154" i="1"/>
  <c r="U154" i="1" s="1"/>
  <c r="N155" i="1"/>
  <c r="O155" i="1"/>
  <c r="U155" i="1" s="1"/>
  <c r="N156" i="1"/>
  <c r="O156" i="1"/>
  <c r="U156" i="1" s="1"/>
  <c r="N157" i="1"/>
  <c r="O157" i="1"/>
  <c r="U157" i="1" s="1"/>
  <c r="N158" i="1"/>
  <c r="O158" i="1"/>
  <c r="N159" i="1"/>
  <c r="O159" i="1"/>
  <c r="U159" i="1" s="1"/>
  <c r="N160" i="1"/>
  <c r="O160" i="1"/>
  <c r="N161" i="1"/>
  <c r="O161" i="1"/>
  <c r="N162" i="1"/>
  <c r="O162" i="1"/>
  <c r="U162" i="1" s="1"/>
  <c r="N163" i="1"/>
  <c r="O163" i="1"/>
  <c r="U163" i="1" s="1"/>
  <c r="N164" i="1"/>
  <c r="O164" i="1"/>
  <c r="N165" i="1"/>
  <c r="O165" i="1"/>
  <c r="U165" i="1" s="1"/>
  <c r="N166" i="1"/>
  <c r="O166" i="1"/>
  <c r="N167" i="1"/>
  <c r="O167" i="1"/>
  <c r="U167" i="1" s="1"/>
  <c r="N168" i="1"/>
  <c r="O168" i="1"/>
  <c r="U168" i="1" s="1"/>
  <c r="N169" i="1"/>
  <c r="O169" i="1"/>
  <c r="U169" i="1" s="1"/>
  <c r="N170" i="1"/>
  <c r="O170" i="1"/>
  <c r="N171" i="1"/>
  <c r="O171" i="1"/>
  <c r="U171" i="1" s="1"/>
  <c r="N172" i="1"/>
  <c r="O172" i="1"/>
  <c r="N173" i="1"/>
  <c r="O173" i="1"/>
  <c r="N174" i="1"/>
  <c r="O174" i="1"/>
  <c r="U174" i="1" s="1"/>
  <c r="N175" i="1"/>
  <c r="O175" i="1"/>
  <c r="U175" i="1" s="1"/>
  <c r="N176" i="1"/>
  <c r="O176" i="1"/>
  <c r="N177" i="1"/>
  <c r="O177" i="1"/>
  <c r="U177" i="1" s="1"/>
  <c r="N178" i="1"/>
  <c r="O178" i="1"/>
  <c r="U178" i="1" s="1"/>
  <c r="N179" i="1"/>
  <c r="O179" i="1"/>
  <c r="U179" i="1" s="1"/>
  <c r="N180" i="1"/>
  <c r="O180" i="1"/>
  <c r="U180" i="1" s="1"/>
  <c r="N181" i="1"/>
  <c r="O181" i="1"/>
  <c r="U181" i="1" s="1"/>
  <c r="N182" i="1"/>
  <c r="O182" i="1"/>
  <c r="N183" i="1"/>
  <c r="O183" i="1"/>
  <c r="U183" i="1" s="1"/>
  <c r="N184" i="1"/>
  <c r="O184" i="1"/>
  <c r="N185" i="1"/>
  <c r="O185" i="1"/>
  <c r="N186" i="1"/>
  <c r="O186" i="1"/>
  <c r="U186" i="1" s="1"/>
  <c r="N187" i="1"/>
  <c r="O187" i="1"/>
  <c r="U187" i="1" s="1"/>
  <c r="N188" i="1"/>
  <c r="O188" i="1"/>
  <c r="N189" i="1"/>
  <c r="O189" i="1"/>
  <c r="U189" i="1" s="1"/>
  <c r="N190" i="1"/>
  <c r="O190" i="1"/>
  <c r="U190" i="1" s="1"/>
  <c r="N191" i="1"/>
  <c r="O191" i="1"/>
  <c r="U191" i="1" s="1"/>
  <c r="N192" i="1"/>
  <c r="O192" i="1"/>
  <c r="U192" i="1" s="1"/>
  <c r="N193" i="1"/>
  <c r="O193" i="1"/>
  <c r="U193" i="1" s="1"/>
  <c r="N194" i="1"/>
  <c r="O194" i="1"/>
  <c r="N195" i="1"/>
  <c r="O195" i="1"/>
  <c r="U195" i="1" s="1"/>
  <c r="N196" i="1"/>
  <c r="O196" i="1"/>
  <c r="N197" i="1"/>
  <c r="O197" i="1"/>
  <c r="N198" i="1"/>
  <c r="O198" i="1"/>
  <c r="U198" i="1" s="1"/>
  <c r="N199" i="1"/>
  <c r="O199" i="1"/>
  <c r="U199" i="1" s="1"/>
  <c r="N200" i="1"/>
  <c r="O200" i="1"/>
  <c r="N201" i="1"/>
  <c r="O201" i="1"/>
  <c r="U201" i="1" s="1"/>
  <c r="N202" i="1"/>
  <c r="O202" i="1"/>
  <c r="N203" i="1"/>
  <c r="O203" i="1"/>
  <c r="U203" i="1" s="1"/>
  <c r="N204" i="1"/>
  <c r="O204" i="1"/>
  <c r="U204" i="1" s="1"/>
  <c r="N205" i="1"/>
  <c r="O205" i="1"/>
  <c r="U205" i="1" s="1"/>
  <c r="N206" i="1"/>
  <c r="O206" i="1"/>
  <c r="N207" i="1"/>
  <c r="O207" i="1"/>
  <c r="U207" i="1" s="1"/>
  <c r="N208" i="1"/>
  <c r="O208" i="1"/>
  <c r="N209" i="1"/>
  <c r="O209" i="1"/>
  <c r="N210" i="1"/>
  <c r="O210" i="1"/>
  <c r="U210" i="1" s="1"/>
  <c r="N211" i="1"/>
  <c r="O211" i="1"/>
  <c r="U211" i="1" s="1"/>
  <c r="N212" i="1"/>
  <c r="O212" i="1"/>
  <c r="N213" i="1"/>
  <c r="O213" i="1"/>
  <c r="U213" i="1" s="1"/>
  <c r="N214" i="1"/>
  <c r="O214" i="1"/>
  <c r="U214" i="1" s="1"/>
  <c r="N215" i="1"/>
  <c r="O215" i="1"/>
  <c r="U215" i="1" s="1"/>
  <c r="N216" i="1"/>
  <c r="O216" i="1"/>
  <c r="U216" i="1" s="1"/>
  <c r="N217" i="1"/>
  <c r="O217" i="1"/>
  <c r="U217" i="1" s="1"/>
  <c r="N218" i="1"/>
  <c r="O218" i="1"/>
  <c r="N219" i="1"/>
  <c r="O219" i="1"/>
  <c r="U219" i="1" s="1"/>
  <c r="N220" i="1"/>
  <c r="O220" i="1"/>
  <c r="N221" i="1"/>
  <c r="O221" i="1"/>
  <c r="N222" i="1"/>
  <c r="O222" i="1"/>
  <c r="U222" i="1" s="1"/>
  <c r="N223" i="1"/>
  <c r="O223" i="1"/>
  <c r="U223" i="1" s="1"/>
  <c r="N224" i="1"/>
  <c r="O224" i="1"/>
  <c r="N225" i="1"/>
  <c r="O225" i="1"/>
  <c r="U225" i="1" s="1"/>
  <c r="N226" i="1"/>
  <c r="O226" i="1"/>
  <c r="U226" i="1" s="1"/>
  <c r="N227" i="1"/>
  <c r="O227" i="1"/>
  <c r="U227" i="1" s="1"/>
  <c r="N228" i="1"/>
  <c r="O228" i="1"/>
  <c r="U228" i="1" s="1"/>
  <c r="N229" i="1"/>
  <c r="O229" i="1"/>
  <c r="U229" i="1" s="1"/>
  <c r="N230" i="1"/>
  <c r="O230" i="1"/>
  <c r="N231" i="1"/>
  <c r="O231" i="1"/>
  <c r="U231" i="1" s="1"/>
  <c r="N232" i="1"/>
  <c r="O232" i="1"/>
  <c r="N233" i="1"/>
  <c r="O233" i="1"/>
  <c r="N234" i="1"/>
  <c r="O234" i="1"/>
  <c r="U234" i="1" s="1"/>
  <c r="N235" i="1"/>
  <c r="O235" i="1"/>
  <c r="U235" i="1" s="1"/>
  <c r="N236" i="1"/>
  <c r="O236" i="1"/>
  <c r="N237" i="1"/>
  <c r="O237" i="1"/>
  <c r="U237" i="1" s="1"/>
  <c r="N238" i="1"/>
  <c r="O238" i="1"/>
  <c r="N239" i="1"/>
  <c r="O239" i="1"/>
  <c r="U239" i="1" s="1"/>
  <c r="N240" i="1"/>
  <c r="O240" i="1"/>
  <c r="U240" i="1" s="1"/>
  <c r="N241" i="1"/>
  <c r="O241" i="1"/>
  <c r="U241" i="1" s="1"/>
  <c r="N242" i="1"/>
  <c r="O242" i="1"/>
  <c r="N243" i="1"/>
  <c r="O243" i="1"/>
  <c r="U243" i="1" s="1"/>
  <c r="N244" i="1"/>
  <c r="O244" i="1"/>
  <c r="N245" i="1"/>
  <c r="O245" i="1"/>
  <c r="N246" i="1"/>
  <c r="O246" i="1"/>
  <c r="U246" i="1" s="1"/>
  <c r="N247" i="1"/>
  <c r="O247" i="1"/>
  <c r="U247" i="1" s="1"/>
  <c r="N248" i="1"/>
  <c r="O248" i="1"/>
  <c r="N249" i="1"/>
  <c r="O249" i="1"/>
  <c r="U249" i="1" s="1"/>
  <c r="N250" i="1"/>
  <c r="O250" i="1"/>
  <c r="U250" i="1" s="1"/>
  <c r="N251" i="1"/>
  <c r="O251" i="1"/>
  <c r="U251" i="1" s="1"/>
  <c r="N252" i="1"/>
  <c r="O252" i="1"/>
  <c r="U252" i="1" s="1"/>
  <c r="N253" i="1"/>
  <c r="O253" i="1"/>
  <c r="U253" i="1" s="1"/>
  <c r="N254" i="1"/>
  <c r="O254" i="1"/>
  <c r="N255" i="1"/>
  <c r="O255" i="1"/>
  <c r="U255" i="1" s="1"/>
  <c r="N256" i="1"/>
  <c r="O256" i="1"/>
  <c r="N257" i="1"/>
  <c r="O257" i="1"/>
  <c r="N258" i="1"/>
  <c r="O258" i="1"/>
  <c r="U258" i="1" s="1"/>
  <c r="N259" i="1"/>
  <c r="O259" i="1"/>
  <c r="U259" i="1" s="1"/>
  <c r="N260" i="1"/>
  <c r="O260" i="1"/>
  <c r="N261" i="1"/>
  <c r="O261" i="1"/>
  <c r="U261" i="1" s="1"/>
  <c r="N262" i="1"/>
  <c r="O262" i="1"/>
  <c r="U262" i="1" s="1"/>
  <c r="N263" i="1"/>
  <c r="O263" i="1"/>
  <c r="U263" i="1" s="1"/>
  <c r="N264" i="1"/>
  <c r="O264" i="1"/>
  <c r="U264" i="1" s="1"/>
  <c r="N265" i="1"/>
  <c r="O265" i="1"/>
  <c r="U265" i="1" s="1"/>
  <c r="N266" i="1"/>
  <c r="O266" i="1"/>
  <c r="N267" i="1"/>
  <c r="O267" i="1"/>
  <c r="U267" i="1" s="1"/>
  <c r="N268" i="1"/>
  <c r="O268" i="1"/>
  <c r="N269" i="1"/>
  <c r="O269" i="1"/>
  <c r="N270" i="1"/>
  <c r="O270" i="1"/>
  <c r="U270" i="1" s="1"/>
  <c r="N271" i="1"/>
  <c r="O271" i="1"/>
  <c r="U271" i="1" s="1"/>
  <c r="N272" i="1"/>
  <c r="O272" i="1"/>
  <c r="N273" i="1"/>
  <c r="O273" i="1"/>
  <c r="U273" i="1" s="1"/>
  <c r="N274" i="1"/>
  <c r="O274" i="1"/>
  <c r="N275" i="1"/>
  <c r="O275" i="1"/>
  <c r="U275" i="1" s="1"/>
  <c r="N276" i="1"/>
  <c r="O276" i="1"/>
  <c r="U276" i="1" s="1"/>
  <c r="N277" i="1"/>
  <c r="O277" i="1"/>
  <c r="U277" i="1" s="1"/>
  <c r="N278" i="1"/>
  <c r="O278" i="1"/>
  <c r="N279" i="1"/>
  <c r="O279" i="1"/>
  <c r="U279" i="1" s="1"/>
  <c r="N280" i="1"/>
  <c r="O280" i="1"/>
  <c r="N281" i="1"/>
  <c r="O281" i="1"/>
  <c r="N282" i="1"/>
  <c r="O282" i="1"/>
  <c r="U282" i="1" s="1"/>
  <c r="N283" i="1"/>
  <c r="O283" i="1"/>
  <c r="U283" i="1" s="1"/>
  <c r="N284" i="1"/>
  <c r="O284" i="1"/>
  <c r="N285" i="1"/>
  <c r="O285" i="1"/>
  <c r="U285" i="1" s="1"/>
  <c r="N286" i="1"/>
  <c r="O286" i="1"/>
  <c r="U286" i="1" s="1"/>
  <c r="N287" i="1"/>
  <c r="O287" i="1"/>
  <c r="U287" i="1" s="1"/>
  <c r="N288" i="1"/>
  <c r="O288" i="1"/>
  <c r="U288" i="1" s="1"/>
  <c r="N289" i="1"/>
  <c r="O289" i="1"/>
  <c r="U289" i="1" s="1"/>
  <c r="N290" i="1"/>
  <c r="O290" i="1"/>
  <c r="N291" i="1"/>
  <c r="O291" i="1"/>
  <c r="U291" i="1" s="1"/>
  <c r="N292" i="1"/>
  <c r="O292" i="1"/>
  <c r="N293" i="1"/>
  <c r="O293" i="1"/>
  <c r="N294" i="1"/>
  <c r="O294" i="1"/>
  <c r="U294" i="1" s="1"/>
  <c r="N295" i="1"/>
  <c r="O295" i="1"/>
  <c r="U295" i="1" s="1"/>
  <c r="N296" i="1"/>
  <c r="O296" i="1"/>
  <c r="N297" i="1"/>
  <c r="O297" i="1"/>
  <c r="U297" i="1" s="1"/>
  <c r="N298" i="1"/>
  <c r="O298" i="1"/>
  <c r="U298" i="1" s="1"/>
  <c r="N299" i="1"/>
  <c r="O299" i="1"/>
  <c r="U299" i="1" s="1"/>
  <c r="N300" i="1"/>
  <c r="O300" i="1"/>
  <c r="U300" i="1" s="1"/>
  <c r="N301" i="1"/>
  <c r="O301" i="1"/>
  <c r="U301" i="1" s="1"/>
  <c r="N302" i="1"/>
  <c r="O302" i="1"/>
  <c r="N303" i="1"/>
  <c r="O303" i="1"/>
  <c r="U303" i="1" s="1"/>
  <c r="N304" i="1"/>
  <c r="O304" i="1"/>
  <c r="N305" i="1"/>
  <c r="O305" i="1"/>
  <c r="N306" i="1"/>
  <c r="O306" i="1"/>
  <c r="U306" i="1" s="1"/>
  <c r="N307" i="1"/>
  <c r="O307" i="1"/>
  <c r="U307" i="1" s="1"/>
  <c r="N308" i="1"/>
  <c r="O308" i="1"/>
  <c r="N309" i="1"/>
  <c r="O309" i="1"/>
  <c r="U309" i="1" s="1"/>
  <c r="N310" i="1"/>
  <c r="O310" i="1"/>
  <c r="N311" i="1"/>
  <c r="O311" i="1"/>
  <c r="U311" i="1" s="1"/>
  <c r="N312" i="1"/>
  <c r="O312" i="1"/>
  <c r="U312" i="1" s="1"/>
  <c r="N313" i="1"/>
  <c r="O313" i="1"/>
  <c r="U313" i="1" s="1"/>
  <c r="N314" i="1"/>
  <c r="O314" i="1"/>
  <c r="N315" i="1"/>
  <c r="O315" i="1"/>
  <c r="U315" i="1" s="1"/>
  <c r="N316" i="1"/>
  <c r="O316" i="1"/>
  <c r="N317" i="1"/>
  <c r="O317" i="1"/>
  <c r="N318" i="1"/>
  <c r="O318" i="1"/>
  <c r="U318" i="1" s="1"/>
  <c r="N319" i="1"/>
  <c r="O319" i="1"/>
  <c r="U319" i="1" s="1"/>
  <c r="N320" i="1"/>
  <c r="O320" i="1"/>
  <c r="N321" i="1"/>
  <c r="O321" i="1"/>
  <c r="U321" i="1" s="1"/>
  <c r="N322" i="1"/>
  <c r="O322" i="1"/>
  <c r="U322" i="1" s="1"/>
  <c r="N323" i="1"/>
  <c r="O323" i="1"/>
  <c r="U323" i="1" s="1"/>
  <c r="N324" i="1"/>
  <c r="O324" i="1"/>
  <c r="U324" i="1" s="1"/>
  <c r="N325" i="1"/>
  <c r="O325" i="1"/>
  <c r="U325" i="1" s="1"/>
  <c r="N326" i="1"/>
  <c r="O326" i="1"/>
  <c r="N327" i="1"/>
  <c r="O327" i="1"/>
  <c r="U327" i="1" s="1"/>
  <c r="N328" i="1"/>
  <c r="O328" i="1"/>
  <c r="N329" i="1"/>
  <c r="O329" i="1"/>
  <c r="N330" i="1"/>
  <c r="O330" i="1"/>
  <c r="U330" i="1" s="1"/>
  <c r="N331" i="1"/>
  <c r="O331" i="1"/>
  <c r="U331" i="1" s="1"/>
  <c r="N332" i="1"/>
  <c r="O332" i="1"/>
  <c r="N333" i="1"/>
  <c r="O333" i="1"/>
  <c r="U333" i="1" s="1"/>
  <c r="N334" i="1"/>
  <c r="O334" i="1"/>
  <c r="U334" i="1" s="1"/>
  <c r="N335" i="1"/>
  <c r="O335" i="1"/>
  <c r="U335" i="1" s="1"/>
  <c r="N336" i="1"/>
  <c r="O336" i="1"/>
  <c r="U336" i="1" s="1"/>
  <c r="N337" i="1"/>
  <c r="O337" i="1"/>
  <c r="U337" i="1" s="1"/>
  <c r="N338" i="1"/>
  <c r="O338" i="1"/>
  <c r="N339" i="1"/>
  <c r="O339" i="1"/>
  <c r="U339" i="1" s="1"/>
  <c r="N340" i="1"/>
  <c r="O340" i="1"/>
  <c r="N341" i="1"/>
  <c r="O341" i="1"/>
  <c r="N342" i="1"/>
  <c r="O342" i="1"/>
  <c r="U342" i="1" s="1"/>
  <c r="N343" i="1"/>
  <c r="O343" i="1"/>
  <c r="U343" i="1" s="1"/>
  <c r="N344" i="1"/>
  <c r="O344" i="1"/>
  <c r="N345" i="1"/>
  <c r="O345" i="1"/>
  <c r="U345" i="1" s="1"/>
  <c r="N346" i="1"/>
  <c r="O346" i="1"/>
  <c r="N347" i="1"/>
  <c r="O347" i="1"/>
  <c r="U347" i="1" s="1"/>
  <c r="N348" i="1"/>
  <c r="O348" i="1"/>
  <c r="U348" i="1" s="1"/>
  <c r="N349" i="1"/>
  <c r="O349" i="1"/>
  <c r="U349" i="1" s="1"/>
  <c r="N350" i="1"/>
  <c r="O350" i="1"/>
  <c r="N351" i="1"/>
  <c r="O351" i="1"/>
  <c r="U351" i="1" s="1"/>
  <c r="N352" i="1"/>
  <c r="O352" i="1"/>
  <c r="N353" i="1"/>
  <c r="O353" i="1"/>
  <c r="N354" i="1"/>
  <c r="O354" i="1"/>
  <c r="U354" i="1" s="1"/>
  <c r="N355" i="1"/>
  <c r="O355" i="1"/>
  <c r="U355" i="1" s="1"/>
  <c r="N356" i="1"/>
  <c r="O356" i="1"/>
  <c r="N357" i="1"/>
  <c r="O357" i="1"/>
  <c r="U357" i="1" s="1"/>
  <c r="N358" i="1"/>
  <c r="O358" i="1"/>
  <c r="U358" i="1" s="1"/>
  <c r="N359" i="1"/>
  <c r="O359" i="1"/>
  <c r="U359" i="1" s="1"/>
  <c r="N360" i="1"/>
  <c r="O360" i="1"/>
  <c r="U360" i="1" s="1"/>
  <c r="N361" i="1"/>
  <c r="O361" i="1"/>
  <c r="U361" i="1" s="1"/>
  <c r="N362" i="1"/>
  <c r="O362" i="1"/>
  <c r="N363" i="1"/>
  <c r="O363" i="1"/>
  <c r="U363" i="1" s="1"/>
  <c r="N364" i="1"/>
  <c r="O364" i="1"/>
  <c r="N365" i="1"/>
  <c r="O365" i="1"/>
  <c r="N366" i="1"/>
  <c r="O366" i="1"/>
  <c r="U366" i="1" s="1"/>
  <c r="N367" i="1"/>
  <c r="O367" i="1"/>
  <c r="U367" i="1" s="1"/>
  <c r="N368" i="1"/>
  <c r="O368" i="1"/>
  <c r="N369" i="1"/>
  <c r="O369" i="1"/>
  <c r="U369" i="1" s="1"/>
  <c r="N370" i="1"/>
  <c r="O370" i="1"/>
  <c r="U370" i="1" s="1"/>
  <c r="N371" i="1"/>
  <c r="O371" i="1"/>
  <c r="U371" i="1" s="1"/>
  <c r="N372" i="1"/>
  <c r="O372" i="1"/>
  <c r="U372" i="1" s="1"/>
  <c r="N373" i="1"/>
  <c r="O373" i="1"/>
  <c r="U373" i="1" s="1"/>
  <c r="N374" i="1"/>
  <c r="O374" i="1"/>
  <c r="N375" i="1"/>
  <c r="O375" i="1"/>
  <c r="U375" i="1" s="1"/>
  <c r="N376" i="1"/>
  <c r="O376" i="1"/>
  <c r="N377" i="1"/>
  <c r="O377" i="1"/>
  <c r="U377" i="1" s="1"/>
  <c r="N378" i="1"/>
  <c r="O378" i="1"/>
  <c r="U378" i="1" s="1"/>
  <c r="N379" i="1"/>
  <c r="O379" i="1"/>
  <c r="U379" i="1" s="1"/>
  <c r="N380" i="1"/>
  <c r="O380" i="1"/>
  <c r="N381" i="1"/>
  <c r="O381" i="1"/>
  <c r="U381" i="1" s="1"/>
  <c r="N382" i="1"/>
  <c r="O382" i="1"/>
  <c r="N383" i="1"/>
  <c r="O383" i="1"/>
  <c r="U383" i="1" s="1"/>
  <c r="N384" i="1"/>
  <c r="O384" i="1"/>
  <c r="U384" i="1" s="1"/>
  <c r="N385" i="1"/>
  <c r="O385" i="1"/>
  <c r="U385" i="1" s="1"/>
  <c r="N386" i="1"/>
  <c r="O386" i="1"/>
  <c r="N387" i="1"/>
  <c r="O387" i="1"/>
  <c r="U387" i="1" s="1"/>
  <c r="N388" i="1"/>
  <c r="O388" i="1"/>
  <c r="N389" i="1"/>
  <c r="O389" i="1"/>
  <c r="U389" i="1" s="1"/>
  <c r="N390" i="1"/>
  <c r="O390" i="1"/>
  <c r="U390" i="1" s="1"/>
  <c r="N391" i="1"/>
  <c r="O391" i="1"/>
  <c r="U391" i="1" s="1"/>
  <c r="N392" i="1"/>
  <c r="O392" i="1"/>
  <c r="N393" i="1"/>
  <c r="O393" i="1"/>
  <c r="U393" i="1" s="1"/>
  <c r="N394" i="1"/>
  <c r="O394" i="1"/>
  <c r="U394" i="1" s="1"/>
  <c r="N395" i="1"/>
  <c r="O395" i="1"/>
  <c r="U395" i="1" s="1"/>
  <c r="N396" i="1"/>
  <c r="O396" i="1"/>
  <c r="U396" i="1" s="1"/>
  <c r="N397" i="1"/>
  <c r="O397" i="1"/>
  <c r="U397" i="1" s="1"/>
  <c r="N398" i="1"/>
  <c r="O398" i="1"/>
  <c r="N399" i="1"/>
  <c r="O399" i="1"/>
  <c r="U399" i="1" s="1"/>
  <c r="N400" i="1"/>
  <c r="O400" i="1"/>
  <c r="N401" i="1"/>
  <c r="O401" i="1"/>
  <c r="U401" i="1" s="1"/>
  <c r="N402" i="1"/>
  <c r="O402" i="1"/>
  <c r="U402" i="1" s="1"/>
  <c r="N403" i="1"/>
  <c r="O403" i="1"/>
  <c r="U403" i="1" s="1"/>
  <c r="N404" i="1"/>
  <c r="O404" i="1"/>
  <c r="N405" i="1"/>
  <c r="O405" i="1"/>
  <c r="U405" i="1" s="1"/>
  <c r="N406" i="1"/>
  <c r="O406" i="1"/>
  <c r="U406" i="1" s="1"/>
  <c r="N407" i="1"/>
  <c r="O407" i="1"/>
  <c r="U407" i="1" s="1"/>
  <c r="N408" i="1"/>
  <c r="O408" i="1"/>
  <c r="U408" i="1" s="1"/>
  <c r="N409" i="1"/>
  <c r="O409" i="1"/>
  <c r="U409" i="1" s="1"/>
  <c r="N410" i="1"/>
  <c r="O410" i="1"/>
  <c r="N411" i="1"/>
  <c r="O411" i="1"/>
  <c r="U411" i="1" s="1"/>
  <c r="N412" i="1"/>
  <c r="O412" i="1"/>
  <c r="N413" i="1"/>
  <c r="O413" i="1"/>
  <c r="U413" i="1" s="1"/>
  <c r="N414" i="1"/>
  <c r="O414" i="1"/>
  <c r="U414" i="1" s="1"/>
  <c r="N415" i="1"/>
  <c r="O415" i="1"/>
  <c r="U415" i="1" s="1"/>
  <c r="N416" i="1"/>
  <c r="O416" i="1"/>
  <c r="N417" i="1"/>
  <c r="O417" i="1"/>
  <c r="U417" i="1" s="1"/>
  <c r="N418" i="1"/>
  <c r="O418" i="1"/>
  <c r="N419" i="1"/>
  <c r="O419" i="1"/>
  <c r="U419" i="1" s="1"/>
  <c r="N420" i="1"/>
  <c r="O420" i="1"/>
  <c r="U420" i="1" s="1"/>
  <c r="N421" i="1"/>
  <c r="O421" i="1"/>
  <c r="U421" i="1" s="1"/>
  <c r="N422" i="1"/>
  <c r="O422" i="1"/>
  <c r="N423" i="1"/>
  <c r="O423" i="1"/>
  <c r="U423" i="1" s="1"/>
  <c r="N424" i="1"/>
  <c r="O424" i="1"/>
  <c r="N425" i="1"/>
  <c r="O425" i="1"/>
  <c r="U425" i="1" s="1"/>
  <c r="N426" i="1"/>
  <c r="O426" i="1"/>
  <c r="U426" i="1" s="1"/>
  <c r="N427" i="1"/>
  <c r="O427" i="1"/>
  <c r="U427" i="1" s="1"/>
  <c r="N428" i="1"/>
  <c r="O428" i="1"/>
  <c r="N429" i="1"/>
  <c r="O429" i="1"/>
  <c r="U429" i="1" s="1"/>
  <c r="N430" i="1"/>
  <c r="O430" i="1"/>
  <c r="U430" i="1" s="1"/>
  <c r="N431" i="1"/>
  <c r="O431" i="1"/>
  <c r="U431" i="1" s="1"/>
  <c r="N432" i="1"/>
  <c r="O432" i="1"/>
  <c r="U432" i="1" s="1"/>
  <c r="N433" i="1"/>
  <c r="O433" i="1"/>
  <c r="U433" i="1" s="1"/>
  <c r="N434" i="1"/>
  <c r="O434" i="1"/>
  <c r="N435" i="1"/>
  <c r="O435" i="1"/>
  <c r="U435" i="1" s="1"/>
  <c r="N436" i="1"/>
  <c r="O436" i="1"/>
  <c r="N437" i="1"/>
  <c r="O437" i="1"/>
  <c r="U437" i="1" s="1"/>
  <c r="N438" i="1"/>
  <c r="O438" i="1"/>
  <c r="U438" i="1" s="1"/>
  <c r="N439" i="1"/>
  <c r="O439" i="1"/>
  <c r="U439" i="1" s="1"/>
  <c r="N440" i="1"/>
  <c r="O440" i="1"/>
  <c r="N441" i="1"/>
  <c r="O441" i="1"/>
  <c r="U441" i="1" s="1"/>
  <c r="N442" i="1"/>
  <c r="O442" i="1"/>
  <c r="U442" i="1" s="1"/>
  <c r="N443" i="1"/>
  <c r="O443" i="1"/>
  <c r="U443" i="1" s="1"/>
  <c r="N444" i="1"/>
  <c r="O444" i="1"/>
  <c r="U444" i="1" s="1"/>
  <c r="N445" i="1"/>
  <c r="O445" i="1"/>
  <c r="U445" i="1" s="1"/>
  <c r="N446" i="1"/>
  <c r="O446" i="1"/>
  <c r="N447" i="1"/>
  <c r="O447" i="1"/>
  <c r="U447" i="1" s="1"/>
  <c r="N448" i="1"/>
  <c r="O448" i="1"/>
  <c r="N449" i="1"/>
  <c r="O449" i="1"/>
  <c r="U449" i="1" s="1"/>
  <c r="N450" i="1"/>
  <c r="O450" i="1"/>
  <c r="U450" i="1" s="1"/>
  <c r="N451" i="1"/>
  <c r="O451" i="1"/>
  <c r="U451" i="1" s="1"/>
  <c r="N452" i="1"/>
  <c r="O452" i="1"/>
  <c r="N453" i="1"/>
  <c r="O453" i="1"/>
  <c r="U453" i="1" s="1"/>
  <c r="N454" i="1"/>
  <c r="O454" i="1"/>
  <c r="N455" i="1"/>
  <c r="O455" i="1"/>
  <c r="U455" i="1" s="1"/>
  <c r="N456" i="1"/>
  <c r="O456" i="1"/>
  <c r="U456" i="1" s="1"/>
  <c r="N457" i="1"/>
  <c r="O457" i="1"/>
  <c r="U457" i="1" s="1"/>
  <c r="N458" i="1"/>
  <c r="O458" i="1"/>
  <c r="N459" i="1"/>
  <c r="O459" i="1"/>
  <c r="U459" i="1" s="1"/>
  <c r="N460" i="1"/>
  <c r="O460" i="1"/>
  <c r="N461" i="1"/>
  <c r="O461" i="1"/>
  <c r="U461" i="1" s="1"/>
  <c r="N462" i="1"/>
  <c r="O462" i="1"/>
  <c r="U462" i="1" s="1"/>
  <c r="N463" i="1"/>
  <c r="O463" i="1"/>
  <c r="U463" i="1" s="1"/>
  <c r="N464" i="1"/>
  <c r="O464" i="1"/>
  <c r="N465" i="1"/>
  <c r="O465" i="1"/>
  <c r="U465" i="1" s="1"/>
  <c r="N466" i="1"/>
  <c r="O466" i="1"/>
  <c r="U466" i="1" s="1"/>
  <c r="N467" i="1"/>
  <c r="O467" i="1"/>
  <c r="U467" i="1" s="1"/>
  <c r="N468" i="1"/>
  <c r="O468" i="1"/>
  <c r="U468" i="1" s="1"/>
  <c r="N469" i="1"/>
  <c r="O469" i="1"/>
  <c r="U469" i="1" s="1"/>
  <c r="N470" i="1"/>
  <c r="O470" i="1"/>
  <c r="N471" i="1"/>
  <c r="O471" i="1"/>
  <c r="U471" i="1" s="1"/>
  <c r="N472" i="1"/>
  <c r="O472" i="1"/>
  <c r="N473" i="1"/>
  <c r="O473" i="1"/>
  <c r="U473" i="1" s="1"/>
  <c r="N474" i="1"/>
  <c r="O474" i="1"/>
  <c r="U474" i="1" s="1"/>
  <c r="N475" i="1"/>
  <c r="O475" i="1"/>
  <c r="U475" i="1" s="1"/>
  <c r="N476" i="1"/>
  <c r="O476" i="1"/>
  <c r="N477" i="1"/>
  <c r="O477" i="1"/>
  <c r="U477" i="1" s="1"/>
  <c r="N478" i="1"/>
  <c r="O478" i="1"/>
  <c r="U478" i="1" s="1"/>
  <c r="N479" i="1"/>
  <c r="O479" i="1"/>
  <c r="U479" i="1" s="1"/>
  <c r="N480" i="1"/>
  <c r="O480" i="1"/>
  <c r="U480" i="1" s="1"/>
  <c r="N481" i="1"/>
  <c r="O481" i="1"/>
  <c r="U481" i="1" s="1"/>
  <c r="N482" i="1"/>
  <c r="O482" i="1"/>
  <c r="N483" i="1"/>
  <c r="O483" i="1"/>
  <c r="U483" i="1" s="1"/>
  <c r="N484" i="1"/>
  <c r="O484" i="1"/>
  <c r="N485" i="1"/>
  <c r="O485" i="1"/>
  <c r="U485" i="1" s="1"/>
  <c r="N486" i="1"/>
  <c r="O486" i="1"/>
  <c r="U486" i="1" s="1"/>
  <c r="N487" i="1"/>
  <c r="O487" i="1"/>
  <c r="U487" i="1" s="1"/>
  <c r="N488" i="1"/>
  <c r="O488" i="1"/>
  <c r="N489" i="1"/>
  <c r="O489" i="1"/>
  <c r="U489" i="1" s="1"/>
  <c r="N490" i="1"/>
  <c r="O490" i="1"/>
  <c r="N491" i="1"/>
  <c r="O491" i="1"/>
  <c r="U491" i="1" s="1"/>
  <c r="N492" i="1"/>
  <c r="O492" i="1"/>
  <c r="U492" i="1" s="1"/>
  <c r="N493" i="1"/>
  <c r="O493" i="1"/>
  <c r="U493" i="1" s="1"/>
  <c r="N494" i="1"/>
  <c r="O494" i="1"/>
  <c r="N495" i="1"/>
  <c r="O495" i="1"/>
  <c r="U495" i="1" s="1"/>
  <c r="N496" i="1"/>
  <c r="O496" i="1"/>
  <c r="N497" i="1"/>
  <c r="O497" i="1"/>
  <c r="U497" i="1" s="1"/>
  <c r="N498" i="1"/>
  <c r="O498" i="1"/>
  <c r="U498" i="1" s="1"/>
  <c r="N499" i="1"/>
  <c r="O499" i="1"/>
  <c r="U499" i="1" s="1"/>
  <c r="N500" i="1"/>
  <c r="O500" i="1"/>
  <c r="N501" i="1"/>
  <c r="O501" i="1"/>
  <c r="U501" i="1" s="1"/>
  <c r="N502" i="1"/>
  <c r="O502" i="1"/>
  <c r="U502" i="1" s="1"/>
  <c r="N503" i="1"/>
  <c r="O503" i="1"/>
  <c r="U503" i="1" s="1"/>
  <c r="N504" i="1"/>
  <c r="O504" i="1"/>
  <c r="U504" i="1" s="1"/>
  <c r="N505" i="1"/>
  <c r="O505" i="1"/>
  <c r="U505" i="1" s="1"/>
  <c r="N506" i="1"/>
  <c r="O506" i="1"/>
  <c r="N507" i="1"/>
  <c r="O507" i="1"/>
  <c r="U507" i="1" s="1"/>
  <c r="N508" i="1"/>
  <c r="O508" i="1"/>
  <c r="N509" i="1"/>
  <c r="O509" i="1"/>
  <c r="U509" i="1" s="1"/>
  <c r="N510" i="1"/>
  <c r="O510" i="1"/>
  <c r="U510" i="1" s="1"/>
  <c r="N511" i="1"/>
  <c r="O511" i="1"/>
  <c r="U511" i="1" s="1"/>
  <c r="N512" i="1"/>
  <c r="O512" i="1"/>
  <c r="N513" i="1"/>
  <c r="O513" i="1"/>
  <c r="U513" i="1" s="1"/>
  <c r="N514" i="1"/>
  <c r="O514" i="1"/>
  <c r="U514" i="1" s="1"/>
  <c r="N515" i="1"/>
  <c r="O515" i="1"/>
  <c r="U515" i="1" s="1"/>
  <c r="N516" i="1"/>
  <c r="O516" i="1"/>
  <c r="U516" i="1" s="1"/>
  <c r="N517" i="1"/>
  <c r="O517" i="1"/>
  <c r="U517" i="1" s="1"/>
  <c r="N518" i="1"/>
  <c r="O518" i="1"/>
  <c r="N519" i="1"/>
  <c r="O519" i="1"/>
  <c r="U519" i="1" s="1"/>
  <c r="N520" i="1"/>
  <c r="O520" i="1"/>
  <c r="N521" i="1"/>
  <c r="O521" i="1"/>
  <c r="U521" i="1" s="1"/>
  <c r="N522" i="1"/>
  <c r="O522" i="1"/>
  <c r="U522" i="1" s="1"/>
  <c r="N523" i="1"/>
  <c r="O523" i="1"/>
  <c r="U523" i="1" s="1"/>
  <c r="N524" i="1"/>
  <c r="O524" i="1"/>
  <c r="N525" i="1"/>
  <c r="O525" i="1"/>
  <c r="U525" i="1" s="1"/>
  <c r="N526" i="1"/>
  <c r="O526" i="1"/>
  <c r="N527" i="1"/>
  <c r="O527" i="1"/>
  <c r="U527" i="1" s="1"/>
  <c r="N528" i="1"/>
  <c r="O528" i="1"/>
  <c r="U528" i="1" s="1"/>
  <c r="N529" i="1"/>
  <c r="O529" i="1"/>
  <c r="U529" i="1" s="1"/>
  <c r="N530" i="1"/>
  <c r="O530" i="1"/>
  <c r="N531" i="1"/>
  <c r="O531" i="1"/>
  <c r="U531" i="1" s="1"/>
  <c r="N532" i="1"/>
  <c r="O532" i="1"/>
  <c r="N533" i="1"/>
  <c r="O533" i="1"/>
  <c r="U533" i="1" s="1"/>
  <c r="N534" i="1"/>
  <c r="O534" i="1"/>
  <c r="U534" i="1" s="1"/>
  <c r="N535" i="1"/>
  <c r="O535" i="1"/>
  <c r="U535" i="1" s="1"/>
  <c r="N536" i="1"/>
  <c r="O536" i="1"/>
  <c r="N537" i="1"/>
  <c r="O537" i="1"/>
  <c r="U537" i="1" s="1"/>
  <c r="N538" i="1"/>
  <c r="O538" i="1"/>
  <c r="U538" i="1" s="1"/>
  <c r="N539" i="1"/>
  <c r="O539" i="1"/>
  <c r="U539" i="1" s="1"/>
  <c r="N540" i="1"/>
  <c r="O540" i="1"/>
  <c r="U540" i="1" s="1"/>
  <c r="N541" i="1"/>
  <c r="O541" i="1"/>
  <c r="U541" i="1" s="1"/>
  <c r="N542" i="1"/>
  <c r="O542" i="1"/>
  <c r="N543" i="1"/>
  <c r="O543" i="1"/>
  <c r="U543" i="1" s="1"/>
  <c r="N544" i="1"/>
  <c r="O544" i="1"/>
  <c r="N545" i="1"/>
  <c r="O545" i="1"/>
  <c r="U545" i="1" s="1"/>
  <c r="N546" i="1"/>
  <c r="O546" i="1"/>
  <c r="U546" i="1" s="1"/>
  <c r="N547" i="1"/>
  <c r="O547" i="1"/>
  <c r="U547" i="1" s="1"/>
  <c r="N548" i="1"/>
  <c r="O548" i="1"/>
  <c r="N549" i="1"/>
  <c r="O549" i="1"/>
  <c r="U549" i="1" s="1"/>
  <c r="N550" i="1"/>
  <c r="O550" i="1"/>
  <c r="U550" i="1" s="1"/>
  <c r="N551" i="1"/>
  <c r="O551" i="1"/>
  <c r="U551" i="1" s="1"/>
  <c r="N552" i="1"/>
  <c r="O552" i="1"/>
  <c r="U552" i="1" s="1"/>
  <c r="N553" i="1"/>
  <c r="O553" i="1"/>
  <c r="U553" i="1" s="1"/>
  <c r="N554" i="1"/>
  <c r="O554" i="1"/>
  <c r="N555" i="1"/>
  <c r="O555" i="1"/>
  <c r="U555" i="1" s="1"/>
  <c r="N556" i="1"/>
  <c r="O556" i="1"/>
  <c r="N557" i="1"/>
  <c r="O557" i="1"/>
  <c r="U557" i="1" s="1"/>
  <c r="N558" i="1"/>
  <c r="O558" i="1"/>
  <c r="U558" i="1" s="1"/>
  <c r="N559" i="1"/>
  <c r="O559" i="1"/>
  <c r="U559" i="1" s="1"/>
  <c r="N560" i="1"/>
  <c r="O560" i="1"/>
  <c r="N561" i="1"/>
  <c r="O561" i="1"/>
  <c r="U561" i="1" s="1"/>
  <c r="N562" i="1"/>
  <c r="O562" i="1"/>
  <c r="N563" i="1"/>
  <c r="O563" i="1"/>
  <c r="U563" i="1" s="1"/>
  <c r="N564" i="1"/>
  <c r="O564" i="1"/>
  <c r="U564" i="1" s="1"/>
  <c r="N565" i="1"/>
  <c r="O565" i="1"/>
  <c r="U565" i="1" s="1"/>
  <c r="N566" i="1"/>
  <c r="O566" i="1"/>
  <c r="N567" i="1"/>
  <c r="O567" i="1"/>
  <c r="U567" i="1" s="1"/>
  <c r="N568" i="1"/>
  <c r="O568" i="1"/>
  <c r="N569" i="1"/>
  <c r="O569" i="1"/>
  <c r="U569" i="1" s="1"/>
  <c r="N570" i="1"/>
  <c r="O570" i="1"/>
  <c r="U570" i="1" s="1"/>
  <c r="N571" i="1"/>
  <c r="O571" i="1"/>
  <c r="U571" i="1" s="1"/>
  <c r="N572" i="1"/>
  <c r="O572" i="1"/>
  <c r="N573" i="1"/>
  <c r="O573" i="1"/>
  <c r="U573" i="1" s="1"/>
  <c r="N574" i="1"/>
  <c r="O574" i="1"/>
  <c r="U574" i="1" s="1"/>
  <c r="N575" i="1"/>
  <c r="O575" i="1"/>
  <c r="U575" i="1" s="1"/>
  <c r="N576" i="1"/>
  <c r="O576" i="1"/>
  <c r="U576" i="1" s="1"/>
  <c r="N577" i="1"/>
  <c r="O577" i="1"/>
  <c r="U577" i="1" s="1"/>
  <c r="N578" i="1"/>
  <c r="O578" i="1"/>
  <c r="N579" i="1"/>
  <c r="O579" i="1"/>
  <c r="U579" i="1" s="1"/>
  <c r="N580" i="1"/>
  <c r="O580" i="1"/>
  <c r="N581" i="1"/>
  <c r="O581" i="1"/>
  <c r="U581" i="1" s="1"/>
  <c r="N582" i="1"/>
  <c r="O582" i="1"/>
  <c r="U582" i="1" s="1"/>
  <c r="N583" i="1"/>
  <c r="O583" i="1"/>
  <c r="U583" i="1" s="1"/>
  <c r="N584" i="1"/>
  <c r="O584" i="1"/>
  <c r="N585" i="1"/>
  <c r="O585" i="1"/>
  <c r="U585" i="1" s="1"/>
  <c r="N586" i="1"/>
  <c r="O586" i="1"/>
  <c r="U586" i="1" s="1"/>
  <c r="N587" i="1"/>
  <c r="O587" i="1"/>
  <c r="U587" i="1" s="1"/>
  <c r="N588" i="1"/>
  <c r="O588" i="1"/>
  <c r="U588" i="1" s="1"/>
  <c r="N589" i="1"/>
  <c r="O589" i="1"/>
  <c r="U589" i="1" s="1"/>
  <c r="N590" i="1"/>
  <c r="O590" i="1"/>
  <c r="N591" i="1"/>
  <c r="O591" i="1"/>
  <c r="U591" i="1" s="1"/>
  <c r="N592" i="1"/>
  <c r="O592" i="1"/>
  <c r="N593" i="1"/>
  <c r="O593" i="1"/>
  <c r="U593" i="1" s="1"/>
  <c r="N594" i="1"/>
  <c r="O594" i="1"/>
  <c r="U594" i="1" s="1"/>
  <c r="N595" i="1"/>
  <c r="O595" i="1"/>
  <c r="U595" i="1" s="1"/>
  <c r="N596" i="1"/>
  <c r="O596" i="1"/>
  <c r="N597" i="1"/>
  <c r="O597" i="1"/>
  <c r="U597" i="1" s="1"/>
  <c r="N598" i="1"/>
  <c r="O598" i="1"/>
  <c r="N599" i="1"/>
  <c r="O599" i="1"/>
  <c r="U599" i="1" s="1"/>
  <c r="N600" i="1"/>
  <c r="O600" i="1"/>
  <c r="U600" i="1" s="1"/>
  <c r="N601" i="1"/>
  <c r="O601" i="1"/>
  <c r="U601" i="1" s="1"/>
  <c r="N602" i="1"/>
  <c r="O602" i="1"/>
  <c r="N603" i="1"/>
  <c r="O603" i="1"/>
  <c r="U603" i="1" s="1"/>
  <c r="N604" i="1"/>
  <c r="O604" i="1"/>
  <c r="N605" i="1"/>
  <c r="O605" i="1"/>
  <c r="U605" i="1" s="1"/>
  <c r="N606" i="1"/>
  <c r="O606" i="1"/>
  <c r="U606" i="1" s="1"/>
  <c r="N607" i="1"/>
  <c r="O607" i="1"/>
  <c r="U607" i="1" s="1"/>
  <c r="N608" i="1"/>
  <c r="O608" i="1"/>
  <c r="N609" i="1"/>
  <c r="O609" i="1"/>
  <c r="U609" i="1" s="1"/>
  <c r="N610" i="1"/>
  <c r="O610" i="1"/>
  <c r="U610" i="1" s="1"/>
  <c r="N611" i="1"/>
  <c r="O611" i="1"/>
  <c r="U611" i="1" s="1"/>
  <c r="N612" i="1"/>
  <c r="O612" i="1"/>
  <c r="U612" i="1" s="1"/>
  <c r="N613" i="1"/>
  <c r="O613" i="1"/>
  <c r="U613" i="1" s="1"/>
  <c r="N614" i="1"/>
  <c r="O614" i="1"/>
  <c r="N615" i="1"/>
  <c r="O615" i="1"/>
  <c r="U615" i="1" s="1"/>
  <c r="N616" i="1"/>
  <c r="O616" i="1"/>
  <c r="N617" i="1"/>
  <c r="O617" i="1"/>
  <c r="U617" i="1" s="1"/>
  <c r="N618" i="1"/>
  <c r="O618" i="1"/>
  <c r="U618" i="1" s="1"/>
  <c r="N619" i="1"/>
  <c r="O619" i="1"/>
  <c r="U619" i="1" s="1"/>
  <c r="N620" i="1"/>
  <c r="O620" i="1"/>
  <c r="N621" i="1"/>
  <c r="O621" i="1"/>
  <c r="U621" i="1" s="1"/>
  <c r="N622" i="1"/>
  <c r="O622" i="1"/>
  <c r="N623" i="1"/>
  <c r="O623" i="1"/>
  <c r="U623" i="1" s="1"/>
  <c r="N624" i="1"/>
  <c r="O624" i="1"/>
  <c r="U624" i="1" s="1"/>
  <c r="N625" i="1"/>
  <c r="O625" i="1"/>
  <c r="U625" i="1" s="1"/>
  <c r="N626" i="1"/>
  <c r="O626" i="1"/>
  <c r="N627" i="1"/>
  <c r="O627" i="1"/>
  <c r="U627" i="1" s="1"/>
  <c r="N628" i="1"/>
  <c r="O628" i="1"/>
  <c r="N629" i="1"/>
  <c r="O629" i="1"/>
  <c r="U629" i="1" s="1"/>
  <c r="N630" i="1"/>
  <c r="O630" i="1"/>
  <c r="U630" i="1" s="1"/>
  <c r="N631" i="1"/>
  <c r="O631" i="1"/>
  <c r="U631" i="1" s="1"/>
  <c r="N632" i="1"/>
  <c r="O632" i="1"/>
  <c r="N633" i="1"/>
  <c r="O633" i="1"/>
  <c r="U633" i="1" s="1"/>
  <c r="N634" i="1"/>
  <c r="O634" i="1"/>
  <c r="U634" i="1" s="1"/>
  <c r="N635" i="1"/>
  <c r="O635" i="1"/>
  <c r="U635" i="1" s="1"/>
  <c r="N636" i="1"/>
  <c r="O636" i="1"/>
  <c r="U636" i="1" s="1"/>
  <c r="N637" i="1"/>
  <c r="O637" i="1"/>
  <c r="U637" i="1" s="1"/>
  <c r="N638" i="1"/>
  <c r="O638" i="1"/>
  <c r="N639" i="1"/>
  <c r="O639" i="1"/>
  <c r="U639" i="1" s="1"/>
  <c r="N640" i="1"/>
  <c r="O640" i="1"/>
  <c r="N641" i="1"/>
  <c r="O641" i="1"/>
  <c r="U641" i="1" s="1"/>
  <c r="N642" i="1"/>
  <c r="O642" i="1"/>
  <c r="U642" i="1" s="1"/>
  <c r="N643" i="1"/>
  <c r="O643" i="1"/>
  <c r="U643" i="1" s="1"/>
  <c r="N644" i="1"/>
  <c r="O644" i="1"/>
  <c r="N645" i="1"/>
  <c r="O645" i="1"/>
  <c r="U645" i="1" s="1"/>
  <c r="N646" i="1"/>
  <c r="O646" i="1"/>
  <c r="N647" i="1"/>
  <c r="O647" i="1"/>
  <c r="U647" i="1" s="1"/>
  <c r="N648" i="1"/>
  <c r="O648" i="1"/>
  <c r="U648" i="1" s="1"/>
  <c r="N649" i="1"/>
  <c r="O649" i="1"/>
  <c r="U649" i="1" s="1"/>
  <c r="N650" i="1"/>
  <c r="O650" i="1"/>
  <c r="N651" i="1"/>
  <c r="O651" i="1"/>
  <c r="U651" i="1" s="1"/>
  <c r="N652" i="1"/>
  <c r="O652" i="1"/>
  <c r="N653" i="1"/>
  <c r="O653" i="1"/>
  <c r="U653" i="1" s="1"/>
  <c r="N654" i="1"/>
  <c r="O654" i="1"/>
  <c r="U654" i="1" s="1"/>
  <c r="N655" i="1"/>
  <c r="O655" i="1"/>
  <c r="U655" i="1" s="1"/>
  <c r="N656" i="1"/>
  <c r="O656" i="1"/>
  <c r="N657" i="1"/>
  <c r="O657" i="1"/>
  <c r="U657" i="1" s="1"/>
  <c r="N658" i="1"/>
  <c r="O658" i="1"/>
  <c r="N659" i="1"/>
  <c r="O659" i="1"/>
  <c r="U659" i="1" s="1"/>
  <c r="N660" i="1"/>
  <c r="O660" i="1"/>
  <c r="U660" i="1" s="1"/>
  <c r="N661" i="1"/>
  <c r="O661" i="1"/>
  <c r="U661" i="1" s="1"/>
  <c r="N662" i="1"/>
  <c r="O662" i="1"/>
  <c r="N663" i="1"/>
  <c r="O663" i="1"/>
  <c r="U663" i="1" s="1"/>
  <c r="N664" i="1"/>
  <c r="O664" i="1"/>
  <c r="N665" i="1"/>
  <c r="O665" i="1"/>
  <c r="U665" i="1" s="1"/>
  <c r="N666" i="1"/>
  <c r="O666" i="1"/>
  <c r="U666" i="1" s="1"/>
  <c r="N667" i="1"/>
  <c r="O667" i="1"/>
  <c r="U667" i="1" s="1"/>
  <c r="N668" i="1"/>
  <c r="O668" i="1"/>
  <c r="N669" i="1"/>
  <c r="O669" i="1"/>
  <c r="U669" i="1" s="1"/>
  <c r="N670" i="1"/>
  <c r="O670" i="1"/>
  <c r="U670" i="1" s="1"/>
  <c r="N671" i="1"/>
  <c r="O671" i="1"/>
  <c r="U671" i="1" s="1"/>
  <c r="N672" i="1"/>
  <c r="O672" i="1"/>
  <c r="U672" i="1" s="1"/>
  <c r="N673" i="1"/>
  <c r="O673" i="1"/>
  <c r="U673" i="1" s="1"/>
  <c r="N674" i="1"/>
  <c r="O674" i="1"/>
  <c r="N675" i="1"/>
  <c r="O675" i="1"/>
  <c r="U675" i="1" s="1"/>
  <c r="N676" i="1"/>
  <c r="O676" i="1"/>
  <c r="N677" i="1"/>
  <c r="O677" i="1"/>
  <c r="U677" i="1" s="1"/>
  <c r="N678" i="1"/>
  <c r="O678" i="1"/>
  <c r="U678" i="1" s="1"/>
  <c r="N679" i="1"/>
  <c r="O679" i="1"/>
  <c r="U679" i="1" s="1"/>
  <c r="N680" i="1"/>
  <c r="O680" i="1"/>
  <c r="N681" i="1"/>
  <c r="O681" i="1"/>
  <c r="U681" i="1" s="1"/>
  <c r="N682" i="1"/>
  <c r="O682" i="1"/>
  <c r="N683" i="1"/>
  <c r="O683" i="1"/>
  <c r="U683" i="1" s="1"/>
  <c r="N684" i="1"/>
  <c r="O684" i="1"/>
  <c r="U684" i="1" s="1"/>
  <c r="N685" i="1"/>
  <c r="O685" i="1"/>
  <c r="U685" i="1" s="1"/>
  <c r="N686" i="1"/>
  <c r="O686" i="1"/>
  <c r="N687" i="1"/>
  <c r="O687" i="1"/>
  <c r="U687" i="1" s="1"/>
  <c r="N688" i="1"/>
  <c r="O688" i="1"/>
  <c r="N689" i="1"/>
  <c r="O689" i="1"/>
  <c r="U689" i="1" s="1"/>
  <c r="N690" i="1"/>
  <c r="O690" i="1"/>
  <c r="U690" i="1" s="1"/>
  <c r="N691" i="1"/>
  <c r="O691" i="1"/>
  <c r="U691" i="1" s="1"/>
  <c r="N692" i="1"/>
  <c r="O692" i="1"/>
  <c r="N693" i="1"/>
  <c r="O693" i="1"/>
  <c r="U693" i="1" s="1"/>
  <c r="N694" i="1"/>
  <c r="O694" i="1"/>
  <c r="N695" i="1"/>
  <c r="O695" i="1"/>
  <c r="U695" i="1" s="1"/>
  <c r="N696" i="1"/>
  <c r="O696" i="1"/>
  <c r="U696" i="1" s="1"/>
  <c r="N697" i="1"/>
  <c r="O697" i="1"/>
  <c r="U697" i="1" s="1"/>
  <c r="N698" i="1"/>
  <c r="O698" i="1"/>
  <c r="N699" i="1"/>
  <c r="O699" i="1"/>
  <c r="U699" i="1" s="1"/>
  <c r="N700" i="1"/>
  <c r="O700" i="1"/>
  <c r="N701" i="1"/>
  <c r="O701" i="1"/>
  <c r="U701" i="1" s="1"/>
  <c r="N702" i="1"/>
  <c r="O702" i="1"/>
  <c r="U702" i="1" s="1"/>
  <c r="N703" i="1"/>
  <c r="O703" i="1"/>
  <c r="U703" i="1" s="1"/>
  <c r="N704" i="1"/>
  <c r="O704" i="1"/>
  <c r="N705" i="1"/>
  <c r="O705" i="1"/>
  <c r="U705" i="1" s="1"/>
  <c r="N706" i="1"/>
  <c r="U706" i="1" s="1"/>
  <c r="O706" i="1"/>
  <c r="N707" i="1"/>
  <c r="O707" i="1"/>
  <c r="U707" i="1" s="1"/>
  <c r="N708" i="1"/>
  <c r="O708" i="1"/>
  <c r="U708" i="1" s="1"/>
  <c r="N709" i="1"/>
  <c r="O709" i="1"/>
  <c r="U709" i="1" s="1"/>
  <c r="N710" i="1"/>
  <c r="O710" i="1"/>
  <c r="N711" i="1"/>
  <c r="O711" i="1"/>
  <c r="U711" i="1" s="1"/>
  <c r="N712" i="1"/>
  <c r="O712" i="1"/>
  <c r="N713" i="1"/>
  <c r="O713" i="1"/>
  <c r="U713" i="1" s="1"/>
  <c r="N714" i="1"/>
  <c r="O714" i="1"/>
  <c r="U714" i="1" s="1"/>
  <c r="N715" i="1"/>
  <c r="O715" i="1"/>
  <c r="U715" i="1" s="1"/>
  <c r="N716" i="1"/>
  <c r="O716" i="1"/>
  <c r="N717" i="1"/>
  <c r="O717" i="1"/>
  <c r="U717" i="1" s="1"/>
  <c r="N718" i="1"/>
  <c r="O718" i="1"/>
  <c r="N719" i="1"/>
  <c r="O719" i="1"/>
  <c r="U719" i="1" s="1"/>
  <c r="N720" i="1"/>
  <c r="O720" i="1"/>
  <c r="U720" i="1" s="1"/>
  <c r="N721" i="1"/>
  <c r="O721" i="1"/>
  <c r="U721" i="1" s="1"/>
  <c r="N722" i="1"/>
  <c r="O722" i="1"/>
  <c r="N723" i="1"/>
  <c r="O723" i="1"/>
  <c r="U723" i="1" s="1"/>
  <c r="N724" i="1"/>
  <c r="O724" i="1"/>
  <c r="N725" i="1"/>
  <c r="O725" i="1"/>
  <c r="U725" i="1" s="1"/>
  <c r="N726" i="1"/>
  <c r="O726" i="1"/>
  <c r="U726" i="1" s="1"/>
  <c r="N727" i="1"/>
  <c r="O727" i="1"/>
  <c r="U727" i="1" s="1"/>
  <c r="N728" i="1"/>
  <c r="O728" i="1"/>
  <c r="N729" i="1"/>
  <c r="O729" i="1"/>
  <c r="U729" i="1" s="1"/>
  <c r="N730" i="1"/>
  <c r="O730" i="1"/>
  <c r="N731" i="1"/>
  <c r="O731" i="1"/>
  <c r="U731" i="1" s="1"/>
  <c r="N732" i="1"/>
  <c r="O732" i="1"/>
  <c r="U732" i="1" s="1"/>
  <c r="N733" i="1"/>
  <c r="O733" i="1"/>
  <c r="U733" i="1" s="1"/>
  <c r="N734" i="1"/>
  <c r="O734" i="1"/>
  <c r="N735" i="1"/>
  <c r="O735" i="1"/>
  <c r="U735" i="1" s="1"/>
  <c r="N736" i="1"/>
  <c r="O736" i="1"/>
  <c r="N737" i="1"/>
  <c r="O737" i="1"/>
  <c r="U737" i="1" s="1"/>
  <c r="N738" i="1"/>
  <c r="O738" i="1"/>
  <c r="U738" i="1" s="1"/>
  <c r="N739" i="1"/>
  <c r="O739" i="1"/>
  <c r="U739" i="1" s="1"/>
  <c r="N740" i="1"/>
  <c r="O740" i="1"/>
  <c r="N741" i="1"/>
  <c r="O741" i="1"/>
  <c r="U741" i="1" s="1"/>
  <c r="N742" i="1"/>
  <c r="O742" i="1"/>
  <c r="N743" i="1"/>
  <c r="O743" i="1"/>
  <c r="U743" i="1" s="1"/>
  <c r="N744" i="1"/>
  <c r="O744" i="1"/>
  <c r="U744" i="1" s="1"/>
  <c r="N745" i="1"/>
  <c r="O745" i="1"/>
  <c r="U745" i="1" s="1"/>
  <c r="N746" i="1"/>
  <c r="O746" i="1"/>
  <c r="N747" i="1"/>
  <c r="O747" i="1"/>
  <c r="U747" i="1" s="1"/>
  <c r="N748" i="1"/>
  <c r="O748" i="1"/>
  <c r="N749" i="1"/>
  <c r="O749" i="1"/>
  <c r="U749" i="1" s="1"/>
  <c r="N750" i="1"/>
  <c r="O750" i="1"/>
  <c r="U750" i="1" s="1"/>
  <c r="N751" i="1"/>
  <c r="O751" i="1"/>
  <c r="U751" i="1" s="1"/>
  <c r="N752" i="1"/>
  <c r="O752" i="1"/>
  <c r="N753" i="1"/>
  <c r="O753" i="1"/>
  <c r="U753" i="1" s="1"/>
  <c r="N754" i="1"/>
  <c r="O754" i="1"/>
  <c r="N755" i="1"/>
  <c r="O755" i="1"/>
  <c r="U755" i="1" s="1"/>
  <c r="N756" i="1"/>
  <c r="O756" i="1"/>
  <c r="U756" i="1" s="1"/>
  <c r="N757" i="1"/>
  <c r="O757" i="1"/>
  <c r="U757" i="1" s="1"/>
  <c r="N758" i="1"/>
  <c r="O758" i="1"/>
  <c r="N759" i="1"/>
  <c r="O759" i="1"/>
  <c r="U759" i="1" s="1"/>
  <c r="N760" i="1"/>
  <c r="O760" i="1"/>
  <c r="N761" i="1"/>
  <c r="O761" i="1"/>
  <c r="U761" i="1" s="1"/>
  <c r="N762" i="1"/>
  <c r="O762" i="1"/>
  <c r="U762" i="1" s="1"/>
  <c r="N763" i="1"/>
  <c r="O763" i="1"/>
  <c r="U763" i="1" s="1"/>
  <c r="N764" i="1"/>
  <c r="O764" i="1"/>
  <c r="N765" i="1"/>
  <c r="O765" i="1"/>
  <c r="U765" i="1" s="1"/>
  <c r="N766" i="1"/>
  <c r="O766" i="1"/>
  <c r="N767" i="1"/>
  <c r="O767" i="1"/>
  <c r="U767" i="1" s="1"/>
  <c r="N768" i="1"/>
  <c r="O768" i="1"/>
  <c r="U768" i="1" s="1"/>
  <c r="N769" i="1"/>
  <c r="O769" i="1"/>
  <c r="U769" i="1" s="1"/>
  <c r="N770" i="1"/>
  <c r="O770" i="1"/>
  <c r="N771" i="1"/>
  <c r="O771" i="1"/>
  <c r="U771" i="1" s="1"/>
  <c r="N772" i="1"/>
  <c r="O772" i="1"/>
  <c r="N773" i="1"/>
  <c r="O773" i="1"/>
  <c r="U773" i="1" s="1"/>
  <c r="N774" i="1"/>
  <c r="O774" i="1"/>
  <c r="U774" i="1" s="1"/>
  <c r="N775" i="1"/>
  <c r="O775" i="1"/>
  <c r="U775" i="1" s="1"/>
  <c r="N776" i="1"/>
  <c r="O776" i="1"/>
  <c r="N777" i="1"/>
  <c r="O777" i="1"/>
  <c r="U777" i="1" s="1"/>
  <c r="N778" i="1"/>
  <c r="O778" i="1"/>
  <c r="N779" i="1"/>
  <c r="O779" i="1"/>
  <c r="U779" i="1" s="1"/>
  <c r="N780" i="1"/>
  <c r="O780" i="1"/>
  <c r="U780" i="1" s="1"/>
  <c r="N781" i="1"/>
  <c r="O781" i="1"/>
  <c r="U781" i="1" s="1"/>
  <c r="N782" i="1"/>
  <c r="O782" i="1"/>
  <c r="N783" i="1"/>
  <c r="O783" i="1"/>
  <c r="U783" i="1" s="1"/>
  <c r="N784" i="1"/>
  <c r="O784" i="1"/>
  <c r="N785" i="1"/>
  <c r="O785" i="1"/>
  <c r="U785" i="1" s="1"/>
  <c r="N786" i="1"/>
  <c r="O786" i="1"/>
  <c r="U786" i="1" s="1"/>
  <c r="N787" i="1"/>
  <c r="O787" i="1"/>
  <c r="U787" i="1" s="1"/>
  <c r="N788" i="1"/>
  <c r="O788" i="1"/>
  <c r="N789" i="1"/>
  <c r="O789" i="1"/>
  <c r="U789" i="1" s="1"/>
  <c r="N790" i="1"/>
  <c r="O790" i="1"/>
  <c r="N791" i="1"/>
  <c r="O791" i="1"/>
  <c r="U791" i="1" s="1"/>
  <c r="N792" i="1"/>
  <c r="O792" i="1"/>
  <c r="U792" i="1" s="1"/>
  <c r="N793" i="1"/>
  <c r="O793" i="1"/>
  <c r="U793" i="1" s="1"/>
  <c r="N794" i="1"/>
  <c r="O794" i="1"/>
  <c r="N795" i="1"/>
  <c r="O795" i="1"/>
  <c r="U795" i="1" s="1"/>
  <c r="N796" i="1"/>
  <c r="O796" i="1"/>
  <c r="N797" i="1"/>
  <c r="O797" i="1"/>
  <c r="U797" i="1" s="1"/>
  <c r="N798" i="1"/>
  <c r="O798" i="1"/>
  <c r="U798" i="1" s="1"/>
  <c r="N799" i="1"/>
  <c r="O799" i="1"/>
  <c r="U799" i="1" s="1"/>
  <c r="N800" i="1"/>
  <c r="O800" i="1"/>
  <c r="N801" i="1"/>
  <c r="O801" i="1"/>
  <c r="U801" i="1" s="1"/>
  <c r="N802" i="1"/>
  <c r="O802" i="1"/>
  <c r="N803" i="1"/>
  <c r="O803" i="1"/>
  <c r="U803" i="1" s="1"/>
  <c r="N804" i="1"/>
  <c r="O804" i="1"/>
  <c r="U804" i="1" s="1"/>
  <c r="N805" i="1"/>
  <c r="O805" i="1"/>
  <c r="U805" i="1" s="1"/>
  <c r="N806" i="1"/>
  <c r="O806" i="1"/>
  <c r="N807" i="1"/>
  <c r="O807" i="1"/>
  <c r="U807" i="1" s="1"/>
  <c r="N808" i="1"/>
  <c r="O808" i="1"/>
  <c r="N809" i="1"/>
  <c r="O809" i="1"/>
  <c r="U809" i="1" s="1"/>
  <c r="N810" i="1"/>
  <c r="O810" i="1"/>
  <c r="U810" i="1" s="1"/>
  <c r="N811" i="1"/>
  <c r="O811" i="1"/>
  <c r="U811" i="1" s="1"/>
  <c r="N812" i="1"/>
  <c r="O812" i="1"/>
  <c r="N813" i="1"/>
  <c r="O813" i="1"/>
  <c r="U813" i="1" s="1"/>
  <c r="N814" i="1"/>
  <c r="O814" i="1"/>
  <c r="U814" i="1" s="1"/>
  <c r="N815" i="1"/>
  <c r="O815" i="1"/>
  <c r="U815" i="1" s="1"/>
  <c r="N816" i="1"/>
  <c r="O816" i="1"/>
  <c r="U816" i="1" s="1"/>
  <c r="N817" i="1"/>
  <c r="O817" i="1"/>
  <c r="U817" i="1" s="1"/>
  <c r="N818" i="1"/>
  <c r="O818" i="1"/>
  <c r="N819" i="1"/>
  <c r="O819" i="1"/>
  <c r="U819" i="1" s="1"/>
  <c r="N820" i="1"/>
  <c r="O820" i="1"/>
  <c r="N821" i="1"/>
  <c r="O821" i="1"/>
  <c r="U821" i="1" s="1"/>
  <c r="N822" i="1"/>
  <c r="O822" i="1"/>
  <c r="U822" i="1" s="1"/>
  <c r="N823" i="1"/>
  <c r="O823" i="1"/>
  <c r="U823" i="1" s="1"/>
  <c r="N824" i="1"/>
  <c r="O824" i="1"/>
  <c r="N825" i="1"/>
  <c r="O825" i="1"/>
  <c r="U825" i="1" s="1"/>
  <c r="N826" i="1"/>
  <c r="O826" i="1"/>
  <c r="N827" i="1"/>
  <c r="O827" i="1"/>
  <c r="U827" i="1" s="1"/>
  <c r="N828" i="1"/>
  <c r="O828" i="1"/>
  <c r="U828" i="1" s="1"/>
  <c r="N829" i="1"/>
  <c r="O829" i="1"/>
  <c r="U829" i="1" s="1"/>
  <c r="N830" i="1"/>
  <c r="O830" i="1"/>
  <c r="N831" i="1"/>
  <c r="O831" i="1"/>
  <c r="U831" i="1" s="1"/>
  <c r="N832" i="1"/>
  <c r="O832" i="1"/>
  <c r="N833" i="1"/>
  <c r="O833" i="1"/>
  <c r="U833" i="1" s="1"/>
  <c r="N834" i="1"/>
  <c r="O834" i="1"/>
  <c r="U834" i="1" s="1"/>
  <c r="N835" i="1"/>
  <c r="O835" i="1"/>
  <c r="U835" i="1" s="1"/>
  <c r="N836" i="1"/>
  <c r="O836" i="1"/>
  <c r="N837" i="1"/>
  <c r="O837" i="1"/>
  <c r="U837" i="1" s="1"/>
  <c r="N838" i="1"/>
  <c r="O838" i="1"/>
  <c r="N839" i="1"/>
  <c r="O839" i="1"/>
  <c r="U839" i="1" s="1"/>
  <c r="N840" i="1"/>
  <c r="O840" i="1"/>
  <c r="U840" i="1" s="1"/>
  <c r="N841" i="1"/>
  <c r="O841" i="1"/>
  <c r="U841" i="1" s="1"/>
  <c r="N842" i="1"/>
  <c r="O842" i="1"/>
  <c r="N843" i="1"/>
  <c r="O843" i="1"/>
  <c r="U843" i="1" s="1"/>
  <c r="N844" i="1"/>
  <c r="O844" i="1"/>
  <c r="N845" i="1"/>
  <c r="O845" i="1"/>
  <c r="U845" i="1" s="1"/>
  <c r="N846" i="1"/>
  <c r="O846" i="1"/>
  <c r="U846" i="1" s="1"/>
  <c r="N847" i="1"/>
  <c r="O847" i="1"/>
  <c r="U847" i="1" s="1"/>
  <c r="N848" i="1"/>
  <c r="O848" i="1"/>
  <c r="N849" i="1"/>
  <c r="O849" i="1"/>
  <c r="U849" i="1" s="1"/>
  <c r="N850" i="1"/>
  <c r="O850" i="1"/>
  <c r="U850" i="1" s="1"/>
  <c r="N851" i="1"/>
  <c r="O851" i="1"/>
  <c r="U851" i="1" s="1"/>
  <c r="N852" i="1"/>
  <c r="O852" i="1"/>
  <c r="U852" i="1" s="1"/>
  <c r="N853" i="1"/>
  <c r="O853" i="1"/>
  <c r="U853" i="1" s="1"/>
  <c r="N854" i="1"/>
  <c r="O854" i="1"/>
  <c r="N855" i="1"/>
  <c r="O855" i="1"/>
  <c r="U855" i="1" s="1"/>
  <c r="N856" i="1"/>
  <c r="O856" i="1"/>
  <c r="N857" i="1"/>
  <c r="O857" i="1"/>
  <c r="U857" i="1" s="1"/>
  <c r="N858" i="1"/>
  <c r="O858" i="1"/>
  <c r="U858" i="1" s="1"/>
  <c r="N859" i="1"/>
  <c r="O859" i="1"/>
  <c r="U859" i="1" s="1"/>
  <c r="N860" i="1"/>
  <c r="O860" i="1"/>
  <c r="N861" i="1"/>
  <c r="O861" i="1"/>
  <c r="U861" i="1" s="1"/>
  <c r="N862" i="1"/>
  <c r="O862" i="1"/>
  <c r="N863" i="1"/>
  <c r="O863" i="1"/>
  <c r="U863" i="1" s="1"/>
  <c r="N864" i="1"/>
  <c r="O864" i="1"/>
  <c r="U864" i="1" s="1"/>
  <c r="N865" i="1"/>
  <c r="O865" i="1"/>
  <c r="U865" i="1" s="1"/>
  <c r="N866" i="1"/>
  <c r="O866" i="1"/>
  <c r="N867" i="1"/>
  <c r="O867" i="1"/>
  <c r="U867" i="1" s="1"/>
  <c r="N868" i="1"/>
  <c r="O868" i="1"/>
  <c r="N869" i="1"/>
  <c r="O869" i="1"/>
  <c r="U869" i="1" s="1"/>
  <c r="N870" i="1"/>
  <c r="O870" i="1"/>
  <c r="U870" i="1" s="1"/>
  <c r="N871" i="1"/>
  <c r="O871" i="1"/>
  <c r="U871" i="1" s="1"/>
  <c r="N872" i="1"/>
  <c r="O872" i="1"/>
  <c r="N873" i="1"/>
  <c r="O873" i="1"/>
  <c r="U873" i="1" s="1"/>
  <c r="N874" i="1"/>
  <c r="O874" i="1"/>
  <c r="N875" i="1"/>
  <c r="O875" i="1"/>
  <c r="U875" i="1" s="1"/>
  <c r="N876" i="1"/>
  <c r="O876" i="1"/>
  <c r="U876" i="1" s="1"/>
  <c r="N877" i="1"/>
  <c r="O877" i="1"/>
  <c r="U877" i="1" s="1"/>
  <c r="N878" i="1"/>
  <c r="O878" i="1"/>
  <c r="N879" i="1"/>
  <c r="O879" i="1"/>
  <c r="U879" i="1" s="1"/>
  <c r="N880" i="1"/>
  <c r="O880" i="1"/>
  <c r="N881" i="1"/>
  <c r="O881" i="1"/>
  <c r="U881" i="1" s="1"/>
  <c r="N882" i="1"/>
  <c r="O882" i="1"/>
  <c r="U882" i="1" s="1"/>
  <c r="N883" i="1"/>
  <c r="O883" i="1"/>
  <c r="U883" i="1" s="1"/>
  <c r="N884" i="1"/>
  <c r="O884" i="1"/>
  <c r="N885" i="1"/>
  <c r="O885" i="1"/>
  <c r="U885" i="1" s="1"/>
  <c r="N886" i="1"/>
  <c r="O886" i="1"/>
  <c r="U886" i="1" s="1"/>
  <c r="N887" i="1"/>
  <c r="O887" i="1"/>
  <c r="U887" i="1" s="1"/>
  <c r="N888" i="1"/>
  <c r="O888" i="1"/>
  <c r="U888" i="1" s="1"/>
  <c r="N889" i="1"/>
  <c r="O889" i="1"/>
  <c r="U889" i="1" s="1"/>
  <c r="N890" i="1"/>
  <c r="O890" i="1"/>
  <c r="N891" i="1"/>
  <c r="O891" i="1"/>
  <c r="U891" i="1" s="1"/>
  <c r="N892" i="1"/>
  <c r="O892" i="1"/>
  <c r="N893" i="1"/>
  <c r="O893" i="1"/>
  <c r="U893" i="1" s="1"/>
  <c r="N894" i="1"/>
  <c r="O894" i="1"/>
  <c r="U894" i="1" s="1"/>
  <c r="N895" i="1"/>
  <c r="O895" i="1"/>
  <c r="U895" i="1" s="1"/>
  <c r="N896" i="1"/>
  <c r="O896" i="1"/>
  <c r="N897" i="1"/>
  <c r="O897" i="1"/>
  <c r="U897" i="1" s="1"/>
  <c r="N898" i="1"/>
  <c r="O898" i="1"/>
  <c r="N899" i="1"/>
  <c r="O899" i="1"/>
  <c r="U899" i="1" s="1"/>
  <c r="N900" i="1"/>
  <c r="O900" i="1"/>
  <c r="U900" i="1" s="1"/>
  <c r="N901" i="1"/>
  <c r="O901" i="1"/>
  <c r="U901" i="1" s="1"/>
  <c r="N902" i="1"/>
  <c r="O902" i="1"/>
  <c r="N903" i="1"/>
  <c r="O903" i="1"/>
  <c r="U903" i="1" s="1"/>
  <c r="N904" i="1"/>
  <c r="O904" i="1"/>
  <c r="N905" i="1"/>
  <c r="O905" i="1"/>
  <c r="U905" i="1" s="1"/>
  <c r="N906" i="1"/>
  <c r="O906" i="1"/>
  <c r="U906" i="1" s="1"/>
  <c r="N907" i="1"/>
  <c r="O907" i="1"/>
  <c r="U907" i="1" s="1"/>
  <c r="N908" i="1"/>
  <c r="O908" i="1"/>
  <c r="N909" i="1"/>
  <c r="O909" i="1"/>
  <c r="U909" i="1" s="1"/>
  <c r="N910" i="1"/>
  <c r="O910" i="1"/>
  <c r="N911" i="1"/>
  <c r="O911" i="1"/>
  <c r="U911" i="1" s="1"/>
  <c r="N912" i="1"/>
  <c r="O912" i="1"/>
  <c r="U912" i="1" s="1"/>
  <c r="N913" i="1"/>
  <c r="O913" i="1"/>
  <c r="U913" i="1" s="1"/>
  <c r="N914" i="1"/>
  <c r="O914" i="1"/>
  <c r="N915" i="1"/>
  <c r="O915" i="1"/>
  <c r="U915" i="1" s="1"/>
  <c r="N916" i="1"/>
  <c r="O916" i="1"/>
  <c r="N917" i="1"/>
  <c r="O917" i="1"/>
  <c r="U917" i="1" s="1"/>
  <c r="N918" i="1"/>
  <c r="O918" i="1"/>
  <c r="U918" i="1" s="1"/>
  <c r="N919" i="1"/>
  <c r="O919" i="1"/>
  <c r="U919" i="1" s="1"/>
  <c r="N920" i="1"/>
  <c r="O920" i="1"/>
  <c r="N921" i="1"/>
  <c r="O921" i="1"/>
  <c r="U921" i="1" s="1"/>
  <c r="N922" i="1"/>
  <c r="O922" i="1"/>
  <c r="U922" i="1" s="1"/>
  <c r="N923" i="1"/>
  <c r="O923" i="1"/>
  <c r="U923" i="1" s="1"/>
  <c r="N924" i="1"/>
  <c r="O924" i="1"/>
  <c r="U924" i="1" s="1"/>
  <c r="N925" i="1"/>
  <c r="O925" i="1"/>
  <c r="U925" i="1" s="1"/>
  <c r="N926" i="1"/>
  <c r="O926" i="1"/>
  <c r="N927" i="1"/>
  <c r="O927" i="1"/>
  <c r="U927" i="1" s="1"/>
  <c r="N928" i="1"/>
  <c r="O928" i="1"/>
  <c r="N929" i="1"/>
  <c r="O929" i="1"/>
  <c r="U929" i="1" s="1"/>
  <c r="N930" i="1"/>
  <c r="O930" i="1"/>
  <c r="U930" i="1" s="1"/>
  <c r="N931" i="1"/>
  <c r="O931" i="1"/>
  <c r="U931" i="1" s="1"/>
  <c r="N932" i="1"/>
  <c r="O932" i="1"/>
  <c r="N933" i="1"/>
  <c r="O933" i="1"/>
  <c r="U933" i="1" s="1"/>
  <c r="N934" i="1"/>
  <c r="O934" i="1"/>
  <c r="N935" i="1"/>
  <c r="O935" i="1"/>
  <c r="U935" i="1" s="1"/>
  <c r="N936" i="1"/>
  <c r="O936" i="1"/>
  <c r="U936" i="1" s="1"/>
  <c r="N937" i="1"/>
  <c r="O937" i="1"/>
  <c r="U937" i="1" s="1"/>
  <c r="N938" i="1"/>
  <c r="O938" i="1"/>
  <c r="N939" i="1"/>
  <c r="O939" i="1"/>
  <c r="U939" i="1" s="1"/>
  <c r="N940" i="1"/>
  <c r="O940" i="1"/>
  <c r="N941" i="1"/>
  <c r="O941" i="1"/>
  <c r="U941" i="1" s="1"/>
  <c r="N942" i="1"/>
  <c r="O942" i="1"/>
  <c r="U942" i="1" s="1"/>
  <c r="N943" i="1"/>
  <c r="O943" i="1"/>
  <c r="U943" i="1" s="1"/>
  <c r="N944" i="1"/>
  <c r="O944" i="1"/>
  <c r="N945" i="1"/>
  <c r="O945" i="1"/>
  <c r="U945" i="1" s="1"/>
  <c r="N946" i="1"/>
  <c r="O946" i="1"/>
  <c r="N947" i="1"/>
  <c r="O947" i="1"/>
  <c r="U947" i="1" s="1"/>
  <c r="N948" i="1"/>
  <c r="O948" i="1"/>
  <c r="U948" i="1" s="1"/>
  <c r="N949" i="1"/>
  <c r="O949" i="1"/>
  <c r="U949" i="1" s="1"/>
  <c r="N950" i="1"/>
  <c r="O950" i="1"/>
  <c r="N951" i="1"/>
  <c r="O951" i="1"/>
  <c r="U951" i="1" s="1"/>
  <c r="N952" i="1"/>
  <c r="O952" i="1"/>
  <c r="N953" i="1"/>
  <c r="O953" i="1"/>
  <c r="U953" i="1" s="1"/>
  <c r="N954" i="1"/>
  <c r="O954" i="1"/>
  <c r="U954" i="1" s="1"/>
  <c r="N955" i="1"/>
  <c r="O955" i="1"/>
  <c r="U955" i="1" s="1"/>
  <c r="N956" i="1"/>
  <c r="O956" i="1"/>
  <c r="N957" i="1"/>
  <c r="O957" i="1"/>
  <c r="U957" i="1" s="1"/>
  <c r="N958" i="1"/>
  <c r="O958" i="1"/>
  <c r="U958" i="1" s="1"/>
  <c r="N959" i="1"/>
  <c r="O959" i="1"/>
  <c r="U959" i="1" s="1"/>
  <c r="N960" i="1"/>
  <c r="O960" i="1"/>
  <c r="U960" i="1" s="1"/>
  <c r="N961" i="1"/>
  <c r="O961" i="1"/>
  <c r="U961" i="1" s="1"/>
  <c r="N962" i="1"/>
  <c r="O962" i="1"/>
  <c r="N963" i="1"/>
  <c r="O963" i="1"/>
  <c r="U963" i="1" s="1"/>
  <c r="N964" i="1"/>
  <c r="O964" i="1"/>
  <c r="N965" i="1"/>
  <c r="O965" i="1"/>
  <c r="U965" i="1" s="1"/>
  <c r="N966" i="1"/>
  <c r="O966" i="1"/>
  <c r="U966" i="1" s="1"/>
  <c r="N967" i="1"/>
  <c r="O967" i="1"/>
  <c r="U967" i="1" s="1"/>
  <c r="N968" i="1"/>
  <c r="O968" i="1"/>
  <c r="N969" i="1"/>
  <c r="O969" i="1"/>
  <c r="U969" i="1" s="1"/>
  <c r="N970" i="1"/>
  <c r="O970" i="1"/>
  <c r="N971" i="1"/>
  <c r="O971" i="1"/>
  <c r="U971" i="1" s="1"/>
  <c r="N972" i="1"/>
  <c r="O972" i="1"/>
  <c r="U972" i="1" s="1"/>
  <c r="N973" i="1"/>
  <c r="O973" i="1"/>
  <c r="U973" i="1" s="1"/>
  <c r="N974" i="1"/>
  <c r="O974" i="1"/>
  <c r="N975" i="1"/>
  <c r="O975" i="1"/>
  <c r="U975" i="1" s="1"/>
  <c r="N976" i="1"/>
  <c r="O976" i="1"/>
  <c r="N977" i="1"/>
  <c r="O977" i="1"/>
  <c r="U977" i="1" s="1"/>
  <c r="N978" i="1"/>
  <c r="O978" i="1"/>
  <c r="U978" i="1" s="1"/>
  <c r="N979" i="1"/>
  <c r="O979" i="1"/>
  <c r="U979" i="1" s="1"/>
  <c r="N980" i="1"/>
  <c r="O980" i="1"/>
  <c r="N981" i="1"/>
  <c r="O981" i="1"/>
  <c r="U981" i="1" s="1"/>
  <c r="N982" i="1"/>
  <c r="O982" i="1"/>
  <c r="N983" i="1"/>
  <c r="O983" i="1"/>
  <c r="U983" i="1" s="1"/>
  <c r="N984" i="1"/>
  <c r="O984" i="1"/>
  <c r="U984" i="1" s="1"/>
  <c r="N985" i="1"/>
  <c r="O985" i="1"/>
  <c r="U985" i="1" s="1"/>
  <c r="N986" i="1"/>
  <c r="O986" i="1"/>
  <c r="N987" i="1"/>
  <c r="O987" i="1"/>
  <c r="U987" i="1" s="1"/>
  <c r="N988" i="1"/>
  <c r="O988" i="1"/>
  <c r="N989" i="1"/>
  <c r="O989" i="1"/>
  <c r="U989" i="1" s="1"/>
  <c r="N990" i="1"/>
  <c r="O990" i="1"/>
  <c r="U990" i="1" s="1"/>
  <c r="N991" i="1"/>
  <c r="O991" i="1"/>
  <c r="U991" i="1" s="1"/>
  <c r="N992" i="1"/>
  <c r="O992" i="1"/>
  <c r="N993" i="1"/>
  <c r="O993" i="1"/>
  <c r="U993" i="1" s="1"/>
  <c r="N994" i="1"/>
  <c r="O994" i="1"/>
  <c r="U994" i="1" s="1"/>
  <c r="N995" i="1"/>
  <c r="O995" i="1"/>
  <c r="U995" i="1" s="1"/>
  <c r="N996" i="1"/>
  <c r="O996" i="1"/>
  <c r="U996" i="1" s="1"/>
  <c r="N997" i="1"/>
  <c r="O997" i="1"/>
  <c r="U997" i="1" s="1"/>
  <c r="N998" i="1"/>
  <c r="O998" i="1"/>
  <c r="N999" i="1"/>
  <c r="O999" i="1"/>
  <c r="U999" i="1" s="1"/>
  <c r="N1000" i="1"/>
  <c r="O1000" i="1"/>
  <c r="N1001" i="1"/>
  <c r="O1001" i="1"/>
  <c r="U1001" i="1" s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8" i="1" l="1"/>
  <c r="I1005" i="1"/>
  <c r="I1004" i="1"/>
  <c r="U2" i="1"/>
  <c r="I1007" i="1"/>
  <c r="U1000" i="1"/>
  <c r="U988" i="1"/>
  <c r="U982" i="1"/>
  <c r="U976" i="1"/>
  <c r="U970" i="1"/>
  <c r="U964" i="1"/>
  <c r="U952" i="1"/>
  <c r="U946" i="1"/>
  <c r="U940" i="1"/>
  <c r="U934" i="1"/>
  <c r="U928" i="1"/>
  <c r="U916" i="1"/>
  <c r="U910" i="1"/>
  <c r="U904" i="1"/>
  <c r="U898" i="1"/>
  <c r="U892" i="1"/>
  <c r="U880" i="1"/>
  <c r="U874" i="1"/>
  <c r="U868" i="1"/>
  <c r="U862" i="1"/>
  <c r="U856" i="1"/>
  <c r="U844" i="1"/>
  <c r="U838" i="1"/>
  <c r="U832" i="1"/>
  <c r="U826" i="1"/>
  <c r="U820" i="1"/>
  <c r="U808" i="1"/>
  <c r="U802" i="1"/>
  <c r="U796" i="1"/>
  <c r="U790" i="1"/>
  <c r="U784" i="1"/>
  <c r="U772" i="1"/>
  <c r="U766" i="1"/>
  <c r="U760" i="1"/>
  <c r="U754" i="1"/>
  <c r="U748" i="1"/>
  <c r="U736" i="1"/>
  <c r="U730" i="1"/>
  <c r="U724" i="1"/>
  <c r="U718" i="1"/>
  <c r="U712" i="1"/>
  <c r="U700" i="1"/>
  <c r="U694" i="1"/>
  <c r="U688" i="1"/>
  <c r="U682" i="1"/>
  <c r="U676" i="1"/>
  <c r="U664" i="1"/>
  <c r="U658" i="1"/>
  <c r="U652" i="1"/>
  <c r="U646" i="1"/>
  <c r="U640" i="1"/>
  <c r="U628" i="1"/>
  <c r="U622" i="1"/>
  <c r="U998" i="1"/>
  <c r="U992" i="1"/>
  <c r="U986" i="1"/>
  <c r="U980" i="1"/>
  <c r="U974" i="1"/>
  <c r="U968" i="1"/>
  <c r="U962" i="1"/>
  <c r="U956" i="1"/>
  <c r="U950" i="1"/>
  <c r="U944" i="1"/>
  <c r="U938" i="1"/>
  <c r="U932" i="1"/>
  <c r="U926" i="1"/>
  <c r="U920" i="1"/>
  <c r="U914" i="1"/>
  <c r="U908" i="1"/>
  <c r="U902" i="1"/>
  <c r="U896" i="1"/>
  <c r="U890" i="1"/>
  <c r="U884" i="1"/>
  <c r="U878" i="1"/>
  <c r="U872" i="1"/>
  <c r="U866" i="1"/>
  <c r="U860" i="1"/>
  <c r="U854" i="1"/>
  <c r="U848" i="1"/>
  <c r="U842" i="1"/>
  <c r="U836" i="1"/>
  <c r="U830" i="1"/>
  <c r="U824" i="1"/>
  <c r="U818" i="1"/>
  <c r="U812" i="1"/>
  <c r="U806" i="1"/>
  <c r="U800" i="1"/>
  <c r="U794" i="1"/>
  <c r="U788" i="1"/>
  <c r="U782" i="1"/>
  <c r="U776" i="1"/>
  <c r="U770" i="1"/>
  <c r="U764" i="1"/>
  <c r="U758" i="1"/>
  <c r="U752" i="1"/>
  <c r="U746" i="1"/>
  <c r="U740" i="1"/>
  <c r="U734" i="1"/>
  <c r="U728" i="1"/>
  <c r="U722" i="1"/>
  <c r="U716" i="1"/>
  <c r="U710" i="1"/>
  <c r="U704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74" i="1"/>
  <c r="U62" i="1"/>
  <c r="U50" i="1"/>
  <c r="U26" i="1"/>
  <c r="U14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U1005" i="1" s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G5" i="5"/>
  <c r="I5" i="5" s="1"/>
  <c r="G13" i="5"/>
  <c r="I13" i="5" s="1"/>
  <c r="G6" i="5"/>
  <c r="H6" i="5" s="1"/>
  <c r="G8" i="5"/>
  <c r="H8" i="5" s="1"/>
  <c r="G7" i="5"/>
  <c r="I7" i="5" s="1"/>
  <c r="G14" i="5"/>
  <c r="J14" i="5" s="1"/>
  <c r="G12" i="5"/>
  <c r="J12" i="5" s="1"/>
  <c r="G11" i="5"/>
  <c r="J11" i="5" s="1"/>
  <c r="G10" i="5"/>
  <c r="J10" i="5" s="1"/>
  <c r="H7" i="5"/>
  <c r="G9" i="5"/>
  <c r="J9" i="5" s="1"/>
  <c r="G4" i="5"/>
  <c r="H4" i="5" s="1"/>
  <c r="G3" i="5"/>
  <c r="H3" i="5" s="1"/>
  <c r="F19" i="2"/>
  <c r="F17" i="2"/>
  <c r="F18" i="2"/>
  <c r="F24" i="2"/>
  <c r="F23" i="2"/>
  <c r="F20" i="2"/>
  <c r="F25" i="2"/>
  <c r="F22" i="2"/>
  <c r="F21" i="2"/>
  <c r="I8" i="5" l="1"/>
  <c r="J7" i="5"/>
  <c r="J6" i="5"/>
  <c r="J13" i="5"/>
  <c r="I6" i="5"/>
  <c r="K6" i="5" s="1"/>
  <c r="J5" i="5"/>
  <c r="K5" i="5" s="1"/>
  <c r="H5" i="5"/>
  <c r="J4" i="5"/>
  <c r="H13" i="5"/>
  <c r="U1006" i="1"/>
  <c r="U1004" i="1"/>
  <c r="J8" i="5"/>
  <c r="K8" i="5" s="1"/>
  <c r="H14" i="5"/>
  <c r="I14" i="5"/>
  <c r="H10" i="5"/>
  <c r="I10" i="5"/>
  <c r="K14" i="5"/>
  <c r="I3" i="5"/>
  <c r="I11" i="5"/>
  <c r="J3" i="5"/>
  <c r="K7" i="5"/>
  <c r="H12" i="5"/>
  <c r="I4" i="5"/>
  <c r="K4" i="5" s="1"/>
  <c r="I12" i="5"/>
  <c r="K13" i="5"/>
  <c r="H9" i="5"/>
  <c r="I9" i="5"/>
  <c r="H11" i="5"/>
  <c r="K11" i="5" l="1"/>
  <c r="K3" i="5"/>
  <c r="K10" i="5"/>
  <c r="K9" i="5"/>
  <c r="K12" i="5"/>
</calcChain>
</file>

<file path=xl/sharedStrings.xml><?xml version="1.0" encoding="utf-8"?>
<sst xmlns="http://schemas.openxmlformats.org/spreadsheetml/2006/main" count="8100" uniqueCount="2131">
  <si>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</si>
  <si>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</si>
  <si>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</si>
  <si>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</si>
  <si>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</si>
  <si>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</si>
  <si>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</si>
  <si>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</si>
  <si>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</si>
  <si>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</si>
  <si>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</si>
  <si>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</si>
  <si>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</si>
  <si>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</si>
  <si>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</si>
  <si>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</si>
  <si>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</si>
  <si>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</si>
  <si>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</si>
  <si>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</si>
  <si>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</si>
  <si>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</si>
  <si>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</si>
  <si>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</si>
  <si>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</si>
  <si>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</si>
  <si>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</si>
  <si>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</si>
  <si>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</si>
  <si>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</si>
  <si>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</si>
  <si>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</si>
  <si>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</si>
  <si>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</si>
  <si>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</si>
  <si>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</si>
  <si>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</si>
  <si>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</si>
  <si>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</si>
  <si>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</si>
  <si>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</si>
  <si>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</si>
  <si>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</si>
  <si>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</si>
  <si>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</si>
  <si>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</si>
  <si>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</si>
  <si>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</si>
  <si>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</si>
  <si>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</si>
  <si>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</si>
  <si>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</si>
  <si>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</si>
  <si>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</si>
  <si>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</si>
  <si>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</si>
  <si>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</si>
  <si>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</si>
  <si>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</si>
  <si>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</si>
  <si>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</si>
  <si>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</si>
  <si>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</si>
  <si>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</si>
  <si>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</si>
  <si>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</si>
  <si>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</si>
  <si>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</si>
  <si>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</si>
  <si>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</si>
  <si>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</si>
  <si>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</si>
  <si>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</si>
  <si>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</si>
  <si>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</si>
  <si>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</si>
  <si>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</si>
  <si>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</si>
  <si>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</si>
  <si>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</si>
  <si>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</si>
  <si>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</si>
  <si>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</si>
  <si>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</si>
  <si>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</si>
  <si>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</si>
  <si>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</si>
  <si>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</si>
  <si>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</si>
  <si>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</si>
  <si>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</si>
  <si>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</si>
  <si>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</si>
  <si>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</si>
  <si>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</si>
  <si>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</si>
  <si>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</si>
  <si>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</si>
  <si>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</si>
  <si>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</si>
  <si>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</si>
  <si>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</si>
  <si>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</si>
  <si>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</si>
  <si>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</si>
  <si>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</si>
  <si>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</si>
  <si>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</si>
  <si>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</si>
  <si>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</si>
  <si>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</si>
  <si>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</si>
  <si>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</si>
  <si>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</si>
  <si>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</si>
  <si>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</si>
  <si>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</si>
  <si>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</si>
  <si>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</si>
  <si>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</si>
  <si>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</si>
  <si>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</si>
  <si>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</si>
  <si>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</si>
  <si>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</si>
  <si>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</si>
  <si>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</si>
  <si>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</si>
  <si>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</si>
  <si>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</si>
  <si>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</si>
  <si>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</si>
  <si>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</si>
  <si>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</si>
  <si>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</si>
  <si>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</si>
  <si>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</si>
  <si>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</si>
  <si>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</si>
  <si>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</si>
  <si>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</si>
  <si>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</si>
  <si>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</si>
  <si>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</si>
  <si>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</si>
  <si>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</si>
  <si>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</si>
  <si>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</si>
  <si>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</si>
  <si>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</si>
  <si>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</si>
  <si>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</si>
  <si>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</si>
  <si>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</si>
  <si>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</si>
  <si>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</si>
  <si>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</si>
  <si>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</si>
  <si>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</si>
  <si>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</si>
  <si>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</si>
  <si>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</si>
  <si>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</si>
  <si>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</si>
  <si>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</si>
  <si>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</si>
  <si>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</si>
  <si>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</si>
  <si>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</si>
  <si>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</si>
  <si>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</si>
  <si>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</si>
  <si>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</si>
  <si>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</si>
  <si>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</si>
  <si>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</si>
  <si>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</si>
  <si>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</si>
  <si>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</si>
  <si>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</si>
  <si>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</si>
  <si>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</si>
  <si>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</si>
  <si>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</si>
  <si>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</si>
  <si>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</si>
  <si>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</si>
  <si>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</si>
  <si>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</si>
  <si>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</si>
  <si>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</si>
  <si>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</si>
  <si>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</si>
  <si>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</si>
  <si>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</si>
  <si>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</si>
  <si>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</si>
  <si>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</si>
  <si>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</si>
  <si>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</si>
  <si>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</si>
  <si>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</si>
  <si>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</si>
  <si>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</si>
  <si>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</si>
  <si>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</si>
  <si>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</si>
  <si>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</si>
  <si>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</si>
  <si>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</si>
  <si>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</si>
  <si>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</si>
  <si>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</si>
  <si>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</si>
  <si>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</si>
  <si>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</si>
  <si>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</si>
  <si>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</si>
  <si>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</si>
  <si>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</si>
  <si>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</si>
  <si>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</si>
  <si>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</si>
  <si>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</si>
  <si>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</si>
  <si>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</si>
  <si>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</si>
  <si>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</si>
  <si>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</si>
  <si>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</si>
  <si>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</si>
  <si>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</si>
  <si>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</si>
  <si>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</si>
  <si>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</si>
  <si>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</si>
  <si>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</si>
  <si>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</si>
  <si>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</si>
  <si>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</si>
  <si>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</si>
  <si>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</si>
  <si>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</si>
  <si>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</si>
  <si>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</si>
  <si>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</si>
  <si>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</si>
  <si>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</si>
  <si>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</si>
  <si>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</si>
  <si>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</si>
  <si>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</si>
  <si>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</si>
  <si>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</si>
  <si>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</si>
  <si>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</si>
  <si>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</si>
  <si>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</si>
  <si>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</si>
  <si>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</si>
  <si>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</si>
  <si>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</si>
  <si>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</si>
  <si>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</si>
  <si>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</si>
  <si>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</si>
  <si>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</si>
  <si>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</si>
  <si>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</si>
  <si>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</si>
  <si>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</si>
  <si>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</si>
  <si>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</si>
  <si>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</si>
  <si>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</si>
  <si>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</si>
  <si>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</si>
  <si>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</si>
  <si>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</si>
  <si>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</si>
  <si>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</si>
  <si>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</si>
  <si>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</si>
  <si>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</si>
  <si>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</si>
  <si>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</si>
  <si>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</si>
  <si>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</si>
  <si>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</si>
  <si>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</si>
  <si>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</si>
  <si>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</si>
  <si>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</si>
  <si>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</si>
  <si>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</si>
  <si>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</si>
  <si>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</si>
  <si>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</si>
  <si>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</si>
  <si>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</si>
  <si>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</si>
  <si>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</si>
  <si>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</si>
  <si>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</si>
  <si>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</si>
  <si>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</si>
  <si>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</si>
  <si>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</si>
  <si>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</si>
  <si>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</si>
  <si>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</si>
  <si>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</si>
  <si>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</si>
  <si>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</si>
  <si>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</si>
  <si>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</si>
  <si>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</si>
  <si>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</si>
  <si>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</si>
  <si>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</si>
  <si>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</si>
  <si>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</si>
  <si>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</si>
  <si>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</si>
  <si>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</si>
  <si>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</si>
  <si>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</si>
  <si>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</si>
  <si>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</si>
  <si>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</si>
  <si>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</si>
  <si>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</si>
  <si>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</si>
  <si>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</si>
  <si>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</si>
  <si>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</si>
  <si>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</si>
  <si>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</si>
  <si>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</si>
  <si>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</si>
  <si>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</si>
  <si>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</si>
  <si>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</si>
  <si>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</si>
  <si>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</si>
  <si>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</si>
  <si>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</si>
  <si>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</si>
  <si>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</si>
  <si>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</si>
  <si>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</si>
  <si>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</si>
  <si>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</si>
  <si>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</si>
  <si>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</si>
  <si>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</si>
  <si>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</si>
  <si>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</si>
  <si>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</si>
  <si>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</si>
  <si>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</si>
  <si>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</si>
  <si>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</si>
  <si>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</si>
  <si>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</si>
  <si>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</si>
  <si>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</si>
  <si>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</si>
  <si>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</si>
  <si>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</si>
  <si>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</si>
  <si>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</si>
  <si>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</si>
  <si>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</si>
  <si>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</si>
  <si>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</si>
  <si>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</si>
  <si>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</si>
  <si>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</si>
  <si>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</si>
  <si>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</si>
  <si>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</si>
  <si>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</si>
  <si>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</si>
  <si>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</si>
  <si>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</si>
  <si>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</si>
  <si>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</si>
  <si>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</si>
  <si>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</si>
  <si>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</si>
  <si>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</si>
  <si>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</si>
  <si>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</si>
  <si>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</si>
  <si>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</si>
  <si>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</si>
  <si>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</si>
  <si>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</si>
  <si>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</si>
  <si>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</si>
  <si>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</si>
  <si>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</si>
  <si>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</si>
  <si>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</si>
  <si>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</si>
  <si>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</si>
  <si>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</si>
  <si>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</si>
  <si>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</si>
  <si>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</si>
  <si>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</si>
  <si>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</si>
  <si>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</si>
  <si>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</si>
  <si>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</si>
  <si>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</si>
  <si>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</si>
  <si>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</si>
  <si>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</si>
  <si>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</si>
  <si>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</si>
  <si>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</si>
  <si>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</si>
  <si>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</si>
  <si>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</si>
  <si>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</si>
  <si>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</si>
  <si>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</si>
  <si>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</si>
  <si>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</si>
  <si>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</si>
  <si>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</si>
  <si>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</si>
  <si>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</si>
  <si>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</si>
  <si>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</si>
  <si>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</si>
  <si>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</si>
  <si>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</si>
  <si>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</si>
  <si>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</si>
  <si>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</si>
  <si>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</si>
  <si>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</si>
  <si>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</si>
  <si>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</si>
  <si>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</si>
  <si>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</si>
  <si>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</si>
  <si>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</si>
  <si>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</si>
  <si>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</si>
  <si>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</si>
  <si>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</si>
  <si>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</si>
  <si>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</si>
  <si>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</si>
  <si>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</si>
  <si>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</si>
  <si>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</si>
  <si>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</si>
  <si>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</si>
  <si>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</si>
  <si>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</si>
  <si>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</si>
  <si>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</si>
  <si>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</si>
  <si>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</si>
  <si>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</si>
  <si>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</si>
  <si>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</si>
  <si>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</si>
  <si>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</si>
  <si>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</si>
  <si>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</si>
  <si>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</si>
  <si>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</si>
  <si>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</si>
  <si>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</si>
  <si>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</si>
  <si>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</si>
  <si>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</si>
  <si>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</si>
  <si>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</si>
  <si>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</si>
  <si>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</si>
  <si>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</si>
  <si>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</si>
  <si>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</si>
  <si>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</si>
  <si>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</si>
  <si>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</si>
  <si>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</si>
  <si>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</si>
  <si>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</si>
  <si>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</si>
  <si>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</si>
  <si>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</si>
  <si>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</si>
  <si>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</si>
  <si>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</si>
  <si>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</si>
  <si>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</si>
  <si>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</si>
  <si>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</si>
  <si>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</si>
  <si>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</si>
  <si>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</si>
  <si>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</si>
  <si>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</si>
  <si>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</si>
  <si>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</si>
  <si>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</si>
  <si>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</si>
  <si>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</si>
  <si>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</si>
  <si>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</si>
  <si>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</si>
  <si>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</si>
  <si>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</si>
  <si>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</si>
  <si>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</si>
  <si>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</si>
  <si>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</si>
  <si>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</si>
  <si>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</si>
  <si>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</si>
  <si>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</si>
  <si>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</si>
  <si>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</si>
  <si>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</si>
  <si>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</si>
  <si>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</si>
  <si>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</si>
  <si>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</si>
  <si>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</si>
  <si>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</si>
  <si>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</si>
  <si>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</si>
  <si>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</si>
  <si>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</si>
  <si>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</si>
  <si>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</si>
  <si>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</si>
  <si>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</si>
  <si>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</si>
  <si>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</si>
  <si>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</si>
  <si>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</si>
  <si>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</si>
  <si>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</si>
  <si>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</si>
  <si>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</si>
  <si>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</si>
  <si>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</si>
  <si>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</si>
  <si>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</si>
  <si>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</si>
  <si>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</si>
  <si>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</si>
  <si>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</si>
  <si>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</si>
  <si>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</si>
  <si>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</si>
  <si>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</si>
  <si>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</si>
  <si>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</si>
  <si>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</si>
  <si>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</si>
  <si>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</si>
  <si>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</si>
  <si>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</si>
  <si>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</si>
  <si>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</si>
  <si>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</si>
  <si>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</si>
  <si>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</si>
  <si>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</si>
  <si>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</si>
  <si>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</si>
  <si>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</si>
  <si>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</si>
  <si>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</si>
  <si>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</si>
  <si>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</si>
  <si>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</si>
  <si>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</si>
  <si>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</si>
  <si>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</si>
  <si>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</si>
  <si>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</si>
  <si>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</si>
  <si>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</si>
  <si>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</si>
  <si>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</si>
  <si>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</si>
  <si>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</si>
  <si>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</si>
  <si>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</si>
  <si>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</si>
  <si>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</si>
  <si>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</si>
  <si>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</si>
  <si>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</si>
  <si>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</si>
  <si>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</si>
  <si>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</si>
  <si>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</si>
  <si>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</si>
  <si>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</si>
  <si>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</si>
  <si>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</si>
  <si>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</si>
  <si>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</si>
  <si>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</si>
  <si>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</si>
  <si>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</si>
  <si>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</si>
  <si>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</si>
  <si>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</si>
  <si>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</si>
  <si>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</si>
  <si>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</si>
  <si>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</si>
  <si>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</si>
  <si>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</si>
  <si>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</si>
  <si>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</si>
  <si>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</si>
  <si>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</si>
  <si>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</si>
  <si>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</si>
  <si>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</si>
  <si>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</si>
  <si>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</si>
  <si>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</si>
  <si>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</si>
  <si>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</si>
  <si>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</si>
  <si>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</si>
  <si>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</si>
  <si>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</si>
  <si>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</si>
  <si>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</si>
  <si>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</si>
  <si>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</si>
  <si>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</si>
  <si>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</si>
  <si>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</si>
  <si>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</si>
  <si>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</si>
  <si>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</si>
  <si>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</si>
  <si>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</si>
  <si>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</si>
  <si>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</si>
  <si>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</si>
  <si>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</si>
  <si>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</si>
  <si>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</si>
  <si>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</si>
  <si>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</si>
  <si>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</si>
  <si>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</si>
  <si>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</si>
  <si>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</si>
  <si>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</si>
  <si>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</si>
  <si>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</si>
  <si>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</si>
  <si>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</si>
  <si>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</si>
  <si>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</si>
  <si>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</si>
  <si>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</si>
  <si>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</si>
  <si>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</si>
  <si>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</si>
  <si>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</si>
  <si>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</si>
  <si>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</si>
  <si>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</si>
  <si>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</si>
  <si>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</si>
  <si>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</si>
  <si>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</si>
  <si>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</si>
  <si>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</si>
  <si>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</si>
  <si>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</si>
  <si>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</si>
  <si>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</si>
  <si>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</si>
  <si>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</si>
  <si>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</si>
  <si>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</si>
  <si>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</si>
  <si>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</si>
  <si>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</si>
  <si>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</si>
  <si>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</si>
  <si>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</si>
  <si>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</si>
  <si>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</si>
  <si>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</si>
  <si>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</si>
  <si>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</si>
  <si>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</si>
  <si>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</si>
  <si>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</si>
  <si>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</si>
  <si>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</si>
  <si>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</si>
  <si>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</si>
  <si>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</si>
  <si>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</si>
  <si>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</si>
  <si>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</si>
  <si>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</si>
  <si>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</si>
  <si>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</si>
  <si>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</si>
  <si>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</si>
  <si>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</si>
  <si>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</si>
  <si>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</si>
  <si>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</si>
  <si>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</si>
  <si>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</si>
  <si>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</si>
  <si>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</si>
  <si>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</si>
  <si>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</si>
  <si>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</si>
  <si>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</si>
  <si>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</si>
  <si>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</si>
  <si>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</si>
  <si>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</si>
  <si>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</si>
  <si>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</si>
  <si>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</si>
  <si>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</si>
  <si>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</si>
  <si>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</si>
  <si>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</si>
  <si>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</si>
  <si>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</si>
  <si>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</si>
  <si>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</si>
  <si>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</si>
  <si>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</si>
  <si>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</si>
  <si>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</si>
  <si>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</si>
  <si>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</si>
  <si>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</si>
  <si>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</si>
  <si>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</si>
  <si>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</si>
  <si>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</si>
  <si>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</si>
  <si>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</si>
  <si>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</si>
  <si>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</si>
  <si>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</si>
  <si>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</si>
  <si>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</si>
  <si>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</si>
  <si>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</si>
  <si>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</si>
  <si>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</si>
  <si>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</si>
  <si>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</si>
  <si>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</si>
  <si>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</si>
  <si>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</si>
  <si>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</si>
  <si>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</si>
  <si>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</si>
  <si>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</si>
  <si>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</si>
  <si>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</si>
  <si>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</si>
  <si>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</si>
  <si>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</si>
  <si>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</si>
  <si>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</si>
  <si>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</si>
  <si>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</si>
  <si>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</si>
  <si>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</si>
  <si>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</si>
  <si>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</si>
  <si>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</si>
  <si>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</si>
  <si>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</si>
  <si>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</si>
  <si>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</si>
  <si>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</si>
  <si>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</si>
  <si>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</si>
  <si>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</si>
  <si>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</si>
  <si>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</si>
  <si>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</si>
  <si>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</si>
  <si>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</si>
  <si>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</si>
  <si>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</si>
  <si>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</si>
  <si>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</si>
  <si>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</si>
  <si>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</si>
  <si>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</si>
  <si>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</si>
  <si>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</si>
  <si>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</si>
  <si>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</si>
  <si>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</si>
  <si>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</si>
  <si>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</si>
  <si>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</si>
  <si>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</si>
  <si>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</si>
  <si>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</si>
  <si>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</si>
  <si>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</si>
  <si>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</si>
  <si>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</si>
  <si>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</si>
  <si>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</si>
  <si>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</si>
  <si>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</si>
  <si>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</si>
  <si>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</si>
  <si>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</si>
  <si>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</si>
  <si>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</si>
  <si>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</si>
  <si>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</si>
  <si>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</si>
  <si>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</si>
  <si>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</si>
  <si>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</si>
  <si>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</si>
  <si>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</si>
  <si>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</si>
  <si>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</si>
  <si>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</si>
  <si>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</si>
  <si>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</si>
  <si>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</si>
  <si>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</si>
  <si>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</si>
  <si>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</si>
  <si>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</si>
  <si>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</si>
  <si>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</si>
  <si>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</si>
  <si>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</si>
  <si>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</si>
  <si>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</si>
  <si>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</si>
  <si>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</si>
  <si>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</si>
  <si>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</si>
  <si>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</si>
  <si>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</si>
  <si>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</si>
  <si>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</si>
  <si>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</si>
  <si>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</si>
  <si>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</si>
  <si>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</si>
  <si>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</si>
  <si>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</si>
  <si>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</si>
  <si>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</si>
  <si>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</si>
  <si>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</si>
  <si>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</si>
  <si>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</si>
  <si>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</si>
  <si>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</si>
  <si>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</si>
  <si>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</si>
  <si>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</si>
  <si>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</si>
  <si>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</si>
  <si>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</si>
  <si>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</si>
  <si>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</si>
  <si>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</si>
  <si>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</si>
  <si>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</si>
  <si>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</si>
  <si>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</si>
  <si>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</si>
  <si>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</si>
  <si>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</si>
  <si>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</si>
  <si>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</si>
  <si>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</si>
  <si>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</si>
  <si>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</si>
  <si>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</si>
  <si>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</si>
  <si>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</si>
  <si>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</si>
  <si>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</si>
  <si>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</si>
  <si>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</si>
  <si>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</si>
  <si>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</si>
  <si>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</si>
  <si>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</si>
  <si>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</si>
  <si>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</si>
  <si>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</si>
  <si>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</si>
  <si>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</si>
  <si>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</si>
  <si>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</si>
  <si>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</si>
  <si>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</si>
  <si>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</si>
  <si>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</si>
  <si>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</si>
  <si>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</si>
  <si>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</si>
  <si>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</si>
  <si>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</si>
  <si>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</si>
  <si>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</si>
  <si>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</si>
  <si>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</si>
  <si>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</si>
  <si>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</si>
  <si>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</si>
  <si>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</si>
  <si>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</si>
  <si>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</si>
  <si>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</si>
  <si>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</si>
  <si>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</si>
  <si>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</si>
  <si>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</si>
  <si>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</si>
  <si>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</si>
  <si>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</si>
  <si>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</si>
  <si>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</si>
  <si>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</si>
  <si>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</si>
  <si>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</si>
  <si>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</si>
  <si>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</si>
  <si>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</si>
  <si>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</si>
  <si>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</si>
  <si>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</si>
  <si>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</si>
  <si>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</si>
  <si>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</si>
  <si>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</si>
  <si>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</si>
  <si>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</si>
  <si>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</si>
  <si>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</si>
  <si>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</si>
  <si>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</si>
  <si>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</si>
  <si>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</si>
  <si>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</si>
  <si>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</si>
  <si>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</si>
  <si>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</si>
  <si>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</si>
  <si>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</si>
  <si>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</si>
  <si>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</si>
  <si>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</si>
  <si>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</si>
  <si>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</si>
  <si>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</si>
  <si>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</si>
  <si>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</si>
  <si>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</si>
  <si>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</si>
  <si>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</si>
  <si>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</si>
  <si>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</si>
  <si>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</si>
  <si>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</si>
  <si>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</si>
  <si>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</si>
  <si>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</si>
  <si>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</si>
  <si>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</si>
  <si>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</si>
  <si>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</si>
  <si>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</si>
  <si>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</si>
  <si>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</si>
  <si>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</si>
  <si>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</si>
  <si>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</si>
  <si>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</si>
  <si>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</si>
  <si>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</si>
  <si>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</si>
  <si>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</si>
  <si>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</si>
  <si>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</si>
  <si>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</si>
  <si>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</si>
  <si>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</si>
  <si>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</si>
  <si>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</si>
  <si>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</si>
  <si>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</si>
  <si>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</si>
  <si>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</si>
  <si>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</si>
  <si>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</si>
  <si>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</si>
  <si>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</si>
  <si>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</si>
  <si>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</si>
  <si>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</si>
  <si>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</si>
  <si>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</si>
  <si>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</si>
  <si>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</si>
  <si>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</si>
  <si>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</si>
  <si>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</si>
  <si>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</si>
  <si>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</si>
  <si>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</si>
  <si>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</si>
  <si>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</si>
  <si>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</si>
  <si>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</si>
  <si>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</si>
  <si>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</si>
  <si>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</si>
  <si>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</si>
  <si>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</si>
  <si>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</si>
  <si>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</si>
  <si>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</si>
  <si>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</si>
  <si>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</si>
  <si>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</si>
  <si>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</si>
  <si>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</si>
  <si>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</si>
  <si>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</si>
  <si>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</si>
  <si>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</si>
  <si>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</si>
  <si>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</si>
  <si>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</si>
  <si>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</si>
  <si>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</si>
  <si>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</si>
  <si>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</si>
  <si>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</si>
  <si>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</si>
  <si>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</si>
  <si>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</si>
  <si>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</si>
  <si>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</si>
  <si>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</si>
  <si>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</si>
  <si>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</si>
  <si>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</si>
  <si>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</si>
  <si>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</si>
  <si>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</si>
  <si>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</si>
  <si>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</si>
  <si>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</si>
  <si>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</si>
  <si>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</si>
  <si>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</si>
  <si>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</si>
  <si>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</si>
  <si>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</si>
  <si>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</si>
  <si>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</si>
  <si>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</si>
  <si>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</si>
  <si>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</si>
  <si>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</si>
  <si>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</si>
  <si>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</si>
  <si>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</si>
  <si>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</si>
  <si>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</si>
  <si>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</si>
  <si>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</si>
  <si>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</si>
  <si>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</si>
  <si>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</si>
  <si>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</si>
  <si>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</si>
  <si>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</si>
  <si>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</si>
  <si>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</si>
  <si>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</si>
  <si>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</si>
  <si>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</si>
  <si>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</si>
  <si>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</si>
  <si>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</si>
  <si>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</si>
  <si>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</si>
  <si>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</si>
  <si>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</si>
  <si>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</si>
  <si>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</si>
  <si>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</si>
  <si>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</si>
  <si>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</si>
  <si>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</si>
  <si>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</si>
  <si>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</si>
  <si>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</si>
  <si>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</si>
  <si>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</si>
  <si>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</si>
  <si>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</si>
  <si>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</si>
  <si>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</si>
  <si>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</si>
  <si>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</si>
  <si>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</si>
  <si>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</si>
  <si>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</si>
  <si>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</si>
  <si>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</si>
  <si>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</si>
  <si>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</si>
  <si>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</si>
  <si>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</si>
  <si>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</si>
  <si>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</si>
  <si>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</si>
  <si>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</si>
  <si>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</si>
  <si>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</si>
  <si>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</si>
  <si>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</si>
  <si>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</si>
  <si>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</si>
  <si>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</si>
  <si>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</si>
  <si>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</si>
  <si>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</si>
  <si>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</si>
  <si>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</si>
  <si>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</si>
  <si>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</si>
  <si>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</si>
  <si>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</si>
  <si>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</si>
  <si>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</si>
  <si>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</si>
  <si>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</si>
  <si>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</si>
  <si>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</si>
  <si>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</si>
  <si>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</si>
  <si>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</si>
  <si>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</si>
  <si>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</si>
  <si>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</si>
  <si>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</si>
  <si>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</si>
  <si>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</si>
  <si>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</si>
  <si>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</si>
  <si>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</si>
  <si>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</si>
  <si>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</si>
  <si>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</si>
  <si>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</si>
  <si>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</si>
  <si>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</si>
  <si>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</si>
  <si>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</si>
  <si>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</si>
  <si>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</si>
  <si>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</si>
  <si>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</si>
  <si>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</si>
  <si>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</si>
  <si>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</si>
  <si>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</si>
  <si>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</si>
  <si>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</si>
  <si>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</si>
  <si>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</si>
  <si>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</si>
  <si>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</si>
  <si>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</si>
  <si>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</si>
  <si>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</si>
  <si>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</si>
  <si>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</si>
  <si>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</si>
  <si>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</si>
  <si>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</si>
  <si>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</si>
  <si>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</si>
  <si>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</si>
  <si>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</si>
  <si>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</si>
  <si>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</si>
  <si>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</si>
  <si>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</si>
  <si>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</si>
  <si>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</si>
  <si>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</si>
  <si>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</si>
  <si>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</si>
  <si>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</si>
  <si>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</si>
  <si>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</si>
  <si>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</si>
  <si>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</si>
  <si>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</si>
  <si>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</si>
  <si>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</si>
  <si>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</si>
  <si>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</si>
  <si>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</si>
  <si>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</si>
  <si>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</si>
  <si>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</si>
  <si>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</si>
  <si>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</si>
  <si>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</si>
  <si>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</si>
  <si>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</si>
  <si>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</si>
  <si>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</si>
  <si>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</si>
  <si>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</si>
  <si>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</si>
  <si>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</si>
  <si>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</si>
  <si>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</si>
  <si>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</si>
  <si>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</si>
  <si>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</si>
  <si>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</si>
  <si>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</si>
  <si>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</si>
  <si>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</si>
  <si>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</si>
  <si>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</si>
  <si>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</si>
  <si>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</si>
  <si>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</si>
  <si>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</si>
  <si>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</si>
  <si>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</si>
  <si>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</si>
  <si>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</si>
  <si>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</si>
  <si>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</si>
  <si>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</si>
  <si>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</si>
  <si>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</si>
  <si>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</si>
  <si>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</si>
  <si>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</si>
  <si>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</si>
  <si>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</si>
  <si>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</si>
  <si>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</si>
  <si>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</si>
  <si>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</si>
  <si>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</si>
  <si>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</si>
  <si>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</si>
  <si>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</si>
  <si>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</si>
  <si>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</si>
  <si>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</si>
  <si>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</si>
  <si>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</si>
  <si>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</si>
  <si>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</si>
  <si>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</si>
  <si>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</si>
  <si>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</si>
  <si>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</si>
  <si>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</si>
  <si>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</si>
  <si>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</si>
  <si>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</si>
  <si>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</si>
  <si>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</si>
  <si>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</si>
  <si>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</si>
  <si>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</si>
  <si>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</si>
  <si>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</si>
  <si>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</si>
  <si>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</si>
  <si>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</si>
  <si>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</si>
  <si>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</si>
  <si>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</si>
  <si>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</si>
  <si>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</si>
  <si>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</si>
  <si>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</si>
  <si>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</si>
  <si>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</si>
  <si>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</si>
  <si>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</si>
  <si>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</si>
  <si>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</si>
  <si>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</si>
  <si>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</si>
  <si>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</si>
  <si>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</si>
  <si>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</si>
  <si>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</si>
  <si>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</si>
  <si>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</si>
  <si>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</si>
  <si>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</si>
  <si>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</si>
  <si>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</si>
  <si>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</si>
  <si>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</si>
  <si>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</si>
  <si>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</si>
  <si>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</si>
  <si>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</si>
  <si>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</si>
  <si>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</si>
  <si>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</si>
  <si>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</si>
  <si>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</si>
  <si>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</si>
  <si>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</si>
  <si>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</si>
  <si>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</si>
  <si>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</si>
  <si>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</si>
  <si>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</si>
  <si>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</si>
  <si>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</si>
  <si>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</si>
  <si>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</si>
  <si>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</si>
  <si>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</si>
  <si>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</si>
  <si>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</si>
  <si>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</si>
  <si>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</si>
  <si>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</si>
  <si>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</si>
  <si>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</si>
  <si>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</si>
  <si>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</si>
  <si>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</si>
  <si>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</si>
  <si>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</si>
  <si>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</si>
  <si>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</si>
  <si>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</si>
  <si>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</si>
  <si>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</si>
  <si>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</si>
  <si>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</si>
  <si>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</si>
  <si>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</si>
  <si>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</si>
  <si>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</si>
  <si>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</si>
  <si>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</si>
  <si>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</si>
  <si>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</si>
  <si>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</si>
  <si>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</si>
  <si>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</si>
  <si>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</si>
  <si>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</si>
  <si>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</si>
  <si>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</si>
  <si>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</si>
  <si>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</si>
  <si>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</si>
  <si>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</si>
  <si>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</si>
  <si>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</si>
  <si>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</si>
  <si>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</si>
  <si>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</si>
  <si>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</si>
  <si>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</si>
  <si>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</si>
  <si>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</si>
  <si>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</si>
  <si>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</si>
  <si>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</si>
  <si>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</si>
  <si>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</si>
  <si>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</si>
  <si>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</si>
  <si>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</si>
  <si>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</si>
  <si>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</si>
  <si>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</si>
  <si>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</si>
  <si>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</si>
  <si>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</si>
  <si>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</si>
  <si>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</si>
  <si>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</si>
  <si>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</si>
  <si>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</si>
  <si>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</si>
  <si>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</si>
  <si>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</si>
  <si>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</si>
  <si>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</si>
  <si>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</si>
  <si>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</si>
  <si>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</si>
  <si>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</si>
  <si>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</si>
  <si>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</si>
  <si>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</si>
  <si>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</si>
  <si>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</si>
  <si>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</si>
  <si>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</si>
  <si>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</si>
  <si>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</si>
  <si>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</si>
  <si>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</si>
  <si>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</si>
  <si>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</si>
  <si>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</si>
  <si>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</si>
  <si>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</si>
  <si>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</si>
  <si>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</si>
  <si>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</si>
  <si>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</si>
  <si>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</si>
  <si>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</si>
  <si>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</si>
  <si>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</si>
  <si>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</si>
  <si>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</si>
  <si>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</si>
  <si>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</si>
  <si>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</si>
  <si>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</si>
  <si>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</si>
  <si>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</si>
  <si>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</si>
  <si>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</si>
  <si>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</si>
  <si>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</si>
  <si>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</si>
  <si>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</si>
  <si>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</si>
  <si>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</si>
  <si>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</si>
  <si>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</si>
  <si>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</si>
  <si>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</si>
  <si>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</si>
  <si>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</si>
  <si>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</si>
  <si>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</si>
  <si>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</si>
  <si>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</si>
  <si>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</si>
  <si>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</si>
  <si>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</si>
  <si>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</si>
  <si>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</si>
  <si>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</si>
  <si>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</si>
  <si>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</si>
  <si>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</si>
  <si>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</si>
  <si>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</si>
  <si>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</si>
  <si>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</si>
  <si>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</si>
  <si>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</si>
  <si>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</si>
  <si>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</si>
  <si>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</si>
  <si>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</si>
  <si>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</si>
  <si>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</si>
  <si>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</si>
  <si>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</si>
  <si>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</si>
  <si>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</si>
  <si>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</si>
  <si>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</si>
  <si>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</si>
  <si>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</si>
  <si>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</si>
  <si>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</si>
  <si>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</si>
  <si>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</si>
  <si>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</si>
  <si>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</si>
  <si>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</si>
  <si>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</si>
  <si>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</si>
  <si>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</si>
  <si>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</si>
  <si>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</si>
  <si>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</si>
  <si>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</si>
  <si>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</si>
  <si>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</si>
  <si>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</si>
  <si>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</si>
  <si>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</si>
  <si>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</si>
  <si>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</si>
  <si>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</si>
  <si>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</si>
  <si>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</si>
  <si>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</si>
  <si>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</si>
  <si>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</si>
  <si>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</si>
  <si>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</si>
  <si>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</si>
  <si>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</si>
  <si>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</si>
  <si>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</si>
  <si>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</si>
  <si>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</si>
  <si>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</si>
  <si>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</si>
  <si>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</si>
  <si>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</si>
  <si>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</si>
  <si>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</si>
  <si>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</si>
  <si>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</si>
  <si>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</si>
  <si>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</si>
  <si>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</si>
  <si>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</si>
  <si>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</si>
  <si>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</si>
  <si>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</si>
  <si>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</si>
  <si>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</si>
  <si>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</si>
  <si>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</si>
  <si>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</si>
  <si>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</si>
  <si>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</si>
  <si>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</si>
  <si>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</si>
  <si>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</si>
  <si>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</si>
  <si>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</si>
  <si>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</si>
  <si>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</si>
  <si>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</si>
  <si>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</si>
  <si>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</si>
  <si>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</si>
  <si>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</si>
  <si>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</si>
  <si>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</si>
  <si>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</si>
  <si>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</si>
  <si>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</si>
  <si>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</si>
  <si>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</si>
  <si>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</si>
  <si>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</si>
  <si>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</si>
  <si>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</si>
  <si>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</si>
  <si>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</si>
  <si>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</si>
  <si>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</si>
  <si>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</si>
  <si>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</si>
  <si>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</si>
  <si>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</si>
  <si>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</si>
  <si>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</si>
  <si>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</si>
  <si>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</si>
  <si>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</si>
  <si>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</si>
  <si>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</si>
  <si>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</si>
  <si>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</si>
  <si>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</si>
  <si>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</si>
  <si>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</si>
  <si>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</si>
  <si>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</si>
  <si>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</si>
  <si>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</si>
  <si>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</si>
  <si>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</si>
  <si>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</si>
  <si>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</si>
  <si>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</si>
  <si>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</si>
  <si>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</si>
  <si>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</si>
  <si>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</si>
  <si>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</si>
  <si>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</si>
  <si>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</si>
  <si>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</si>
  <si>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</si>
  <si>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</si>
  <si>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</si>
  <si>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</si>
  <si>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</si>
  <si>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</si>
  <si>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</si>
  <si>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</si>
  <si>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</si>
  <si>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</si>
  <si>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</si>
  <si>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</si>
  <si>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</si>
  <si>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</si>
  <si>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</si>
  <si>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</si>
  <si>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</si>
  <si>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</si>
  <si>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</si>
  <si>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</si>
  <si>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</si>
  <si>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</si>
  <si>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</si>
  <si>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</si>
  <si>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</si>
  <si>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</si>
  <si>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</si>
  <si>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</si>
  <si>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</si>
  <si>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</si>
  <si>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</si>
  <si>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</si>
  <si>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</si>
  <si>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</si>
  <si>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</si>
  <si>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</si>
  <si>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</si>
  <si>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</si>
  <si>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</si>
  <si>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</si>
  <si>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</si>
  <si>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</si>
  <si>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</si>
  <si>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</si>
  <si>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</si>
  <si>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</si>
  <si>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</si>
  <si>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</si>
  <si>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</si>
  <si>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</si>
  <si>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</si>
  <si>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</si>
  <si>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</si>
  <si>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</si>
  <si>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</si>
  <si>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</si>
  <si>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</si>
  <si>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</si>
  <si>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</si>
  <si>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</si>
  <si>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</si>
  <si>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</si>
  <si>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</si>
  <si>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</si>
  <si>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</si>
  <si>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</si>
  <si>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</si>
  <si>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</si>
  <si>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</si>
  <si>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</si>
  <si>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</si>
  <si>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</si>
  <si>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</si>
  <si>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</si>
  <si>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</si>
  <si>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</si>
  <si>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</si>
  <si>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</si>
  <si>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</si>
  <si>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</si>
  <si>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</si>
  <si>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</si>
  <si>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</si>
  <si>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</si>
  <si>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</si>
  <si>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</si>
  <si>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</si>
  <si>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</si>
  <si>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</si>
  <si>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</si>
  <si>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</si>
  <si>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</si>
  <si>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</si>
  <si>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</si>
  <si>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</si>
  <si>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</si>
  <si>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</si>
  <si>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</si>
  <si>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</si>
  <si>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</si>
  <si>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</si>
  <si>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</si>
  <si>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</si>
  <si>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</si>
  <si>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</si>
  <si>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</si>
  <si>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</si>
  <si>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</si>
  <si>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</si>
  <si>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</si>
  <si>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</si>
  <si>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</si>
  <si>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</si>
  <si>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</si>
  <si>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</si>
  <si>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</si>
  <si>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</si>
  <si>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</si>
  <si>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</si>
  <si>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</si>
  <si>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</si>
  <si>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</si>
  <si>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</si>
  <si>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</si>
  <si>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</si>
  <si>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</si>
  <si>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</si>
  <si>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</si>
  <si>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</si>
  <si>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</si>
  <si>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</si>
  <si>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</si>
  <si>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</si>
  <si>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</si>
  <si>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</si>
  <si>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</si>
  <si>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</si>
  <si>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</si>
  <si>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</si>
  <si>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</si>
  <si>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</si>
  <si>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</si>
  <si>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</si>
  <si>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</si>
  <si>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</si>
  <si>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</si>
  <si>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</si>
  <si>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</si>
  <si>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</si>
  <si>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</si>
  <si>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</si>
  <si>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</si>
  <si>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</si>
  <si>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</si>
  <si>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</si>
  <si>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</si>
  <si>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</si>
  <si>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</si>
  <si>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</si>
  <si>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</si>
  <si>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</si>
  <si>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</si>
  <si>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</si>
  <si>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</si>
  <si>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</si>
  <si>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</si>
  <si>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</si>
  <si>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</si>
  <si>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</si>
  <si>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</si>
  <si>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</si>
  <si>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</si>
  <si>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</si>
  <si>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</si>
  <si>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</si>
  <si>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</si>
  <si>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</si>
  <si>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</si>
  <si>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</si>
  <si>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</si>
  <si>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</si>
  <si>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</si>
  <si>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</si>
  <si>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</si>
  <si>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</si>
  <si>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</si>
  <si>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</si>
  <si>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</si>
  <si>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</si>
  <si>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</si>
  <si>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</si>
  <si>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</si>
  <si>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</si>
  <si>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</si>
  <si>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</si>
  <si>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</si>
  <si>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</si>
  <si>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</si>
  <si>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</si>
  <si>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</si>
  <si>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</si>
  <si>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</si>
  <si>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</si>
  <si>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</si>
  <si>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</si>
  <si>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</si>
  <si>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</si>
  <si>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</si>
  <si>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</si>
  <si>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</si>
  <si>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</si>
  <si>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</si>
  <si>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</si>
  <si>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</si>
  <si>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</si>
  <si>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</si>
  <si>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</si>
  <si>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</si>
  <si>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</si>
  <si>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</si>
  <si>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</si>
  <si>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</si>
  <si>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</si>
  <si>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</si>
  <si>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</si>
  <si>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</si>
  <si>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</si>
  <si>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</si>
  <si>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</si>
  <si>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</si>
  <si>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</si>
  <si>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</si>
  <si>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</si>
  <si>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</si>
  <si>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</si>
  <si>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</si>
  <si>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</si>
  <si>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</si>
  <si>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</si>
  <si>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</si>
  <si>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</si>
  <si>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</si>
  <si>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</si>
  <si>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</si>
  <si>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</si>
  <si>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</si>
  <si>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</si>
  <si>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</si>
  <si>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</si>
  <si>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</si>
  <si>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</si>
  <si>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</si>
  <si>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</si>
  <si>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</si>
  <si>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</si>
  <si>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</si>
  <si>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</si>
  <si>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</si>
  <si>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</si>
  <si>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</si>
  <si>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</si>
  <si>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</si>
  <si>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</si>
  <si>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</si>
  <si>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</si>
  <si>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</si>
  <si>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</si>
  <si>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</si>
  <si>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</si>
  <si>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</si>
  <si>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</si>
  <si>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</si>
  <si>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</si>
  <si>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</si>
  <si>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</si>
  <si>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</si>
  <si>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</si>
  <si>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</si>
  <si>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</si>
  <si>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</si>
  <si>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</si>
  <si>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</si>
  <si>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</si>
  <si>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</si>
  <si>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</si>
  <si>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</si>
  <si>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</si>
  <si>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</si>
  <si>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</si>
  <si>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</si>
  <si>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</si>
  <si>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</si>
  <si>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</si>
  <si>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</si>
  <si>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</si>
  <si>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</si>
  <si>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</si>
  <si>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</si>
  <si>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</si>
  <si>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</si>
  <si>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</si>
  <si>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</si>
  <si>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</si>
  <si>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</si>
  <si>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</si>
  <si>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</si>
  <si>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</si>
  <si>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</si>
  <si>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</si>
  <si>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</si>
  <si>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</si>
  <si>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</si>
  <si>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</si>
  <si>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</si>
  <si>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</si>
  <si>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</si>
  <si>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</si>
  <si>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</si>
  <si>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</si>
  <si>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</si>
  <si>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</si>
  <si>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</si>
  <si>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</si>
  <si>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</si>
  <si>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</si>
  <si>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</si>
  <si>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</si>
  <si>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</si>
  <si>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</si>
  <si>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</si>
  <si>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</si>
  <si>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</si>
  <si>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</si>
  <si>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</si>
  <si>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</si>
  <si>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</si>
  <si>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</si>
  <si>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</si>
  <si>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</si>
  <si>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</si>
  <si>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</si>
  <si>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</si>
  <si>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</si>
  <si>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</si>
  <si>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</si>
  <si>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</si>
  <si>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</si>
  <si>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</si>
  <si>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</si>
  <si>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</si>
  <si>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</si>
  <si>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</si>
  <si>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</si>
  <si>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</si>
  <si>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</si>
  <si>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</si>
  <si>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</si>
  <si>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</si>
  <si>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</si>
  <si>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</si>
  <si>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</si>
  <si>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</si>
  <si>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</si>
  <si>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</si>
  <si>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</si>
  <si>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</si>
  <si>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</si>
  <si>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</si>
  <si>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</si>
  <si>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</si>
  <si>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</si>
  <si>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</si>
  <si>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</si>
  <si>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</si>
  <si>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</si>
  <si>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</si>
  <si>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</si>
  <si>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</si>
  <si>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</si>
  <si>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</si>
  <si>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</si>
  <si>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</si>
  <si>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</si>
  <si>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</si>
  <si>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</si>
  <si>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</si>
  <si>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</si>
  <si>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</si>
  <si>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</si>
  <si>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</si>
  <si>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</si>
  <si>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</si>
  <si>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</si>
  <si>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</si>
  <si>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</si>
  <si>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</si>
  <si>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</si>
  <si>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</si>
  <si>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</si>
  <si>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</si>
  <si>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</si>
  <si>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</si>
  <si>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</si>
  <si>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</si>
  <si>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</si>
  <si>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</si>
  <si>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</si>
  <si>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</si>
  <si>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</si>
  <si>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</si>
  <si>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</si>
  <si>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</si>
  <si>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</si>
  <si>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</si>
  <si>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</si>
  <si>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</si>
  <si>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</si>
  <si>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</si>
  <si>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</si>
  <si>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</si>
  <si>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</si>
  <si>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</si>
  <si>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</si>
  <si>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</si>
  <si>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</si>
  <si>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</si>
  <si>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</si>
  <si>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</si>
  <si>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</si>
  <si>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</si>
  <si>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</si>
  <si>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</si>
  <si>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</si>
  <si>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</si>
  <si>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</si>
  <si>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</si>
  <si>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</si>
  <si>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</si>
  <si>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</si>
  <si>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</si>
  <si>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</si>
  <si>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</si>
  <si>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</si>
  <si>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</si>
  <si>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</si>
  <si>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</si>
  <si>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</si>
  <si>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</si>
  <si>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</si>
  <si>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</si>
  <si>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</si>
  <si>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</si>
  <si>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</si>
  <si>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</si>
  <si>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</si>
  <si>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</si>
  <si>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</si>
  <si>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</si>
  <si>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</si>
  <si>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</si>
  <si>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</si>
  <si>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</si>
  <si>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</si>
  <si>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</si>
  <si>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</si>
  <si>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</si>
  <si>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</si>
  <si>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</si>
  <si>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 xml:space="preserve"> 50000</t>
    </r>
  </si>
  <si>
    <t>Successful</t>
  </si>
  <si>
    <t>Failures</t>
  </si>
  <si>
    <t>Mean</t>
  </si>
  <si>
    <t>Median</t>
  </si>
  <si>
    <t>Minimum</t>
  </si>
  <si>
    <t>Maximum</t>
  </si>
  <si>
    <t>Variance</t>
  </si>
  <si>
    <t>StdDev</t>
  </si>
  <si>
    <t>backers_count success</t>
  </si>
  <si>
    <t>backers_count failure</t>
  </si>
  <si>
    <t>total</t>
  </si>
  <si>
    <t>average</t>
  </si>
  <si>
    <t>std dev</t>
  </si>
  <si>
    <t>only successful</t>
  </si>
  <si>
    <t>only failed</t>
  </si>
  <si>
    <t>overall average</t>
  </si>
  <si>
    <t>successful average</t>
  </si>
  <si>
    <t>failed average</t>
  </si>
  <si>
    <t>Duration</t>
  </si>
  <si>
    <t>overall std dev</t>
  </si>
  <si>
    <t>COUNTIFS(Crowdfunding!$G$2:$G$1001,D$1,Crowdfunding!$D$2:$D$1001,"&lt;="&amp;$B4)-COUNTIFS(Crowdfunding!$G$2:$G$1001,D$1,Crowdfunding!$D$2:$D$1001,"&lt;"&amp;$A4)</t>
  </si>
  <si>
    <t>Responses to this Bonus questions are in the Word document</t>
  </si>
  <si>
    <t>Variance*</t>
  </si>
  <si>
    <t>StdDev*</t>
  </si>
  <si>
    <t>* Sample variance and std.dev. Were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</si>
</sst>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&quot;$&quot;* #,##0_);_(&quot;$&quot;* \(#,##0\);_(&quot;$&quot;* &quot;-&quot;??_);_(@_)"/>
    <numFmt numFmtId="168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0" borderId="0" xfId="0" applyFont="1"/>
    <xf numFmtId="9" fontId="16" fillId="0" borderId="0" xfId="43" applyFont="1"/>
    <xf numFmtId="9" fontId="16" fillId="0" borderId="0" xfId="0" applyNumberFormat="1" applyFont="1"/>
    <xf numFmtId="0" fontId="0" fillId="0" borderId="10" xfId="0" applyBorder="1" applyAlignment="1">
      <alignment horizontal="left" wrapText="1"/>
    </xf>
    <xf numFmtId="166" fontId="0" fillId="0" borderId="11" xfId="42" applyNumberFormat="1" applyFont="1" applyBorder="1"/>
    <xf numFmtId="166" fontId="0" fillId="0" borderId="12" xfId="42" applyNumberFormat="1" applyFont="1" applyBorder="1"/>
    <xf numFmtId="0" fontId="0" fillId="0" borderId="13" xfId="0" applyBorder="1" applyAlignment="1">
      <alignment horizontal="left" wrapText="1"/>
    </xf>
    <xf numFmtId="166" fontId="0" fillId="0" borderId="0" xfId="42" applyNumberFormat="1" applyFont="1" applyBorder="1"/>
    <xf numFmtId="166" fontId="0" fillId="0" borderId="14" xfId="42" applyNumberFormat="1" applyFont="1" applyBorder="1"/>
    <xf numFmtId="0" fontId="0" fillId="0" borderId="15" xfId="0" applyBorder="1" applyAlignment="1">
      <alignment horizontal="left" wrapText="1"/>
    </xf>
    <xf numFmtId="166" fontId="0" fillId="0" borderId="16" xfId="42" applyNumberFormat="1" applyFont="1" applyBorder="1"/>
    <xf numFmtId="166" fontId="0" fillId="0" borderId="17" xfId="42" applyNumberFormat="1" applyFon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7" xfId="0" applyNumberFormat="1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11" xfId="42" applyNumberFormat="1" applyFont="1" applyBorder="1"/>
    <xf numFmtId="165" fontId="0" fillId="0" borderId="0" xfId="42" applyNumberFormat="1" applyFont="1" applyBorder="1"/>
    <xf numFmtId="165" fontId="0" fillId="0" borderId="16" xfId="42" applyNumberFormat="1" applyFont="1" applyBorder="1"/>
    <xf numFmtId="0" fontId="20" fillId="0" borderId="0" xfId="0" applyFont="1"/>
    <xf numFmtId="0" fontId="0" fillId="0" borderId="0" xfId="0" applyFont="1"/>
    <xf numFmtId="0" fontId="16" fillId="0" borderId="18" xfId="0" applyFont="1" applyBorder="1" applyAlignment="1">
      <alignment horizontal="right"/>
    </xf>
    <xf numFmtId="168" fontId="0" fillId="0" borderId="18" xfId="44" applyNumberFormat="1" applyFont="1" applyBorder="1"/>
    <xf numFmtId="0" fontId="16" fillId="0" borderId="18" xfId="0" applyFont="1" applyBorder="1"/>
    <xf numFmtId="0" fontId="0" fillId="0" borderId="18" xfId="0" applyBorder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8" xfId="43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330-9E58-813FCBF0620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330-9E58-813FCBF0620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4330-9E58-813FCBF0620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4330-9E58-813FCBF0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A5C-B57A-2538DE8882E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4A5C-B57A-2538DE8882E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A5C-B57A-2538DE8882E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D-4A5C-B57A-2538DE88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B6E-8176-9503975A83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B6E-8176-9503975A83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B6E-8176-9503975A83F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B6E-8176-9503975A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6032"/>
        <c:axId val="1546295007"/>
      </c:lineChart>
      <c:catAx>
        <c:axId val="236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95007"/>
        <c:crosses val="autoZero"/>
        <c:auto val="1"/>
        <c:lblAlgn val="ctr"/>
        <c:lblOffset val="100"/>
        <c:noMultiLvlLbl val="0"/>
      </c:catAx>
      <c:valAx>
        <c:axId val="1546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191-94A9-F89AA1B77CCE}"/>
            </c:ext>
          </c:extLst>
        </c:ser>
        <c:ser>
          <c:idx val="1"/>
          <c:order val="1"/>
          <c:tx>
            <c:strRef>
              <c:f>'Bonus 1'!$I$2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191-94A9-F89AA1B77CCE}"/>
            </c:ext>
          </c:extLst>
        </c:ser>
        <c:ser>
          <c:idx val="2"/>
          <c:order val="2"/>
          <c:tx>
            <c:strRef>
              <c:f>'Bonus 1'!$J$2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191-94A9-F89AA1B7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216"/>
        <c:axId val="257338304"/>
      </c:lineChart>
      <c:catAx>
        <c:axId val="2573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8304"/>
        <c:crosses val="autoZero"/>
        <c:auto val="1"/>
        <c:lblAlgn val="ctr"/>
        <c:lblOffset val="100"/>
        <c:noMultiLvlLbl val="0"/>
      </c:catAx>
      <c:valAx>
        <c:axId val="2573383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B0F007-A7F1-4721-9A85-00FEF977ECA8}">
          <cx:tx>
            <cx:txData>
              <cx:f>_xlchart.v1.0</cx:f>
              <cx:v>backers_count success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4203A89B-1F97-4B8B-AA65-3E8C56108EDC}">
          <cx:tx>
            <cx:txData>
              <cx:f>_xlchart.v1.2</cx:f>
              <cx:v>backers_count failure</cx:v>
            </cx:txData>
          </cx:tx>
          <cx:spPr>
            <a:solidFill>
              <a:schemeClr val="bg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</xdr:colOff>
      <xdr:row>1</xdr:row>
      <xdr:rowOff>10160</xdr:rowOff>
    </xdr:from>
    <xdr:to>
      <xdr:col>16</xdr:col>
      <xdr:colOff>466090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846-2E34-CAC9-83DE-F7A200C6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158750</xdr:rowOff>
    </xdr:from>
    <xdr:to>
      <xdr:col>17</xdr:col>
      <xdr:colOff>586740</xdr:colOff>
      <xdr:row>27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8CE0-A4BC-48DA-B33A-F4976843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</xdr:colOff>
      <xdr:row>3</xdr:row>
      <xdr:rowOff>16510</xdr:rowOff>
    </xdr:from>
    <xdr:to>
      <xdr:col>14</xdr:col>
      <xdr:colOff>445770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C251-A420-278F-6D0D-3B299774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520065</xdr:colOff>
      <xdr:row>14</xdr:row>
      <xdr:rowOff>133350</xdr:rowOff>
    </xdr:from>
    <xdr:to>
      <xdr:col>10</xdr:col>
      <xdr:colOff>64771</xdr:colOff>
      <xdr:row>28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58B4-795B-4F6D-B9DF-7997BF8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4</xdr:row>
      <xdr:rowOff>0</xdr:rowOff>
    </xdr:from>
    <xdr:to>
      <xdr:col>21</xdr:col>
      <xdr:colOff>182880</xdr:colOff>
      <xdr:row>18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908A9-4409-9649-236E-BC066368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1158240"/>
          <a:ext cx="6888480" cy="294513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100330</xdr:rowOff>
    </xdr:to>
    <xdr:sp macro="" textlink="">
      <xdr:nvSpPr>
        <xdr:cNvPr id="6145" name="AutoShape 1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F77A3CFC-C1DC-EBC6-6A5C-19A065262522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</xdr:colOff>
      <xdr:row>9</xdr:row>
      <xdr:rowOff>0</xdr:rowOff>
    </xdr:from>
    <xdr:to>
      <xdr:col>7</xdr:col>
      <xdr:colOff>336550</xdr:colOff>
      <xdr:row>10</xdr:row>
      <xdr:rowOff>100330</xdr:rowOff>
    </xdr:to>
    <xdr:sp macro="" textlink="">
      <xdr:nvSpPr>
        <xdr:cNvPr id="6146" name="AutoShape 2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576F4D04-38D5-9406-C343-CC889A4DDC56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77165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54610</xdr:colOff>
      <xdr:row>11</xdr:row>
      <xdr:rowOff>175260</xdr:rowOff>
    </xdr:from>
    <xdr:to>
      <xdr:col>12</xdr:col>
      <xdr:colOff>746760</xdr:colOff>
      <xdr:row>30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E0E492-4469-4901-AD1A-ADCAC0758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4060" y="2354580"/>
              <a:ext cx="262001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781050</xdr:colOff>
      <xdr:row>11</xdr:row>
      <xdr:rowOff>180340</xdr:rowOff>
    </xdr:from>
    <xdr:to>
      <xdr:col>16</xdr:col>
      <xdr:colOff>74930</xdr:colOff>
      <xdr:row>30</xdr:row>
      <xdr:rowOff>73660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2A644D-3902-4B3B-AF13-D8C2749B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8360" y="2359660"/>
              <a:ext cx="245999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69029050929" createdVersion="8" refreshedVersion="8" minRefreshableVersion="3" recordCount="1000" xr:uid="{5869015F-891F-4EDA-8672-4EC81369270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77340509261" createdVersion="8" refreshedVersion="8" minRefreshableVersion="3" recordCount="1000" xr:uid="{A44920C2-8D9D-4C9B-A5CC-67BCEFB65F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DBCC-61D8-4EE5-8773-0E3467B8C2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6"/>
        <item x="0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53A3-323F-4F9F-A8AC-89F138A435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4ABB-F1C7-4661-B076-4EA05FCF4A0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E035-62AE-4E2C-AF61-9C6D1B633F9F}">
  <sheetPr codeName="Sheet1"/>
  <dimension ref="A1:G26"/>
  <sheetViews>
    <sheetView zoomScaleNormal="100" workbookViewId="0">
      <selection activeCell="F6" sqref="F6"/>
    </sheetView>
  </sheetViews>
  <sheetFormatPr defaultRowHeight="15.6" x14ac:dyDescent="0.6"/>
  <cols>
    <col min="1" max="1" width="15.8476562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7" x14ac:dyDescent="0.6">
      <c r="A1" s="7" t="s">
        <v>6</v>
      </c>
      <c r="B1" t="s">
        <v>2046</v>
      </c>
    </row>
    <row r="3" spans="1:7" x14ac:dyDescent="0.6">
      <c r="A3" s="7" t="s">
        <v>2045</v>
      </c>
      <c r="B3" s="7" t="s">
        <v>2044</v>
      </c>
    </row>
    <row r="4" spans="1:7" x14ac:dyDescent="0.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6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G5" s="4">
        <f>F5/$F$14</f>
        <v>0.34399999999999997</v>
      </c>
    </row>
    <row r="6" spans="1:7" x14ac:dyDescent="0.6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 t="shared" ref="G6:G13" si="0">F6/$F$14</f>
        <v>0.17799999999999999</v>
      </c>
    </row>
    <row r="7" spans="1:7" x14ac:dyDescent="0.6">
      <c r="A7" s="8" t="s">
        <v>2038</v>
      </c>
      <c r="B7">
        <v>10</v>
      </c>
      <c r="C7">
        <v>66</v>
      </c>
      <c r="E7">
        <v>99</v>
      </c>
      <c r="F7">
        <v>175</v>
      </c>
      <c r="G7" s="4">
        <f t="shared" si="0"/>
        <v>0.17499999999999999</v>
      </c>
    </row>
    <row r="8" spans="1:7" x14ac:dyDescent="0.6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G8" s="4">
        <f t="shared" si="0"/>
        <v>9.6000000000000002E-2</v>
      </c>
    </row>
    <row r="9" spans="1:7" x14ac:dyDescent="0.6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G9" s="4">
        <f t="shared" si="0"/>
        <v>6.7000000000000004E-2</v>
      </c>
    </row>
    <row r="10" spans="1:7" x14ac:dyDescent="0.6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G10" s="4">
        <f t="shared" si="0"/>
        <v>4.8000000000000001E-2</v>
      </c>
    </row>
    <row r="11" spans="1:7" x14ac:dyDescent="0.6">
      <c r="A11" s="8" t="s">
        <v>2035</v>
      </c>
      <c r="B11">
        <v>4</v>
      </c>
      <c r="C11">
        <v>20</v>
      </c>
      <c r="E11">
        <v>22</v>
      </c>
      <c r="F11">
        <v>46</v>
      </c>
      <c r="G11" s="4">
        <f t="shared" si="0"/>
        <v>4.5999999999999999E-2</v>
      </c>
    </row>
    <row r="12" spans="1:7" x14ac:dyDescent="0.6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4">
        <f t="shared" si="0"/>
        <v>4.2000000000000003E-2</v>
      </c>
    </row>
    <row r="13" spans="1:7" x14ac:dyDescent="0.6">
      <c r="A13" s="8" t="s">
        <v>2037</v>
      </c>
      <c r="E13">
        <v>4</v>
      </c>
      <c r="F13">
        <v>4</v>
      </c>
      <c r="G13" s="4">
        <f t="shared" si="0"/>
        <v>4.0000000000000001E-3</v>
      </c>
    </row>
    <row r="14" spans="1:7" x14ac:dyDescent="0.6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6">
      <c r="A17" t="s">
        <v>2042</v>
      </c>
      <c r="B17" s="4">
        <f>B5/$F5</f>
        <v>6.6860465116279064E-2</v>
      </c>
      <c r="C17" s="4">
        <f t="shared" ref="C17:E17" si="1">C5/$F5</f>
        <v>0.38372093023255816</v>
      </c>
      <c r="D17" s="4">
        <f t="shared" si="1"/>
        <v>5.8139534883720929E-3</v>
      </c>
      <c r="E17" s="4">
        <f t="shared" si="1"/>
        <v>0.54360465116279066</v>
      </c>
      <c r="F17" s="12">
        <f>SUM(B17:E17)</f>
        <v>1</v>
      </c>
    </row>
    <row r="18" spans="1:6" x14ac:dyDescent="0.6">
      <c r="A18" t="s">
        <v>2034</v>
      </c>
      <c r="B18" s="4">
        <f t="shared" ref="B18:E18" si="2">B6/$F6</f>
        <v>6.1797752808988762E-2</v>
      </c>
      <c r="C18" s="4">
        <f t="shared" si="2"/>
        <v>0.33707865168539325</v>
      </c>
      <c r="D18" s="4">
        <f t="shared" si="2"/>
        <v>2.8089887640449437E-2</v>
      </c>
      <c r="E18" s="4">
        <f t="shared" si="2"/>
        <v>0.5730337078651685</v>
      </c>
      <c r="F18" s="12">
        <f t="shared" ref="F18:F25" si="3">SUM(B18:E18)</f>
        <v>1</v>
      </c>
    </row>
    <row r="19" spans="1:6" x14ac:dyDescent="0.6">
      <c r="A19" t="s">
        <v>2038</v>
      </c>
      <c r="B19" s="4">
        <f t="shared" ref="B19:E19" si="4">B7/$F7</f>
        <v>5.7142857142857141E-2</v>
      </c>
      <c r="C19" s="4">
        <f t="shared" si="4"/>
        <v>0.37714285714285717</v>
      </c>
      <c r="D19" s="4">
        <f t="shared" si="4"/>
        <v>0</v>
      </c>
      <c r="E19" s="4">
        <f t="shared" si="4"/>
        <v>0.56571428571428573</v>
      </c>
      <c r="F19" s="12">
        <f t="shared" si="3"/>
        <v>1</v>
      </c>
    </row>
    <row r="20" spans="1:6" x14ac:dyDescent="0.6">
      <c r="A20" t="s">
        <v>2041</v>
      </c>
      <c r="B20" s="4">
        <f t="shared" ref="B20:E20" si="5">B8/$F8</f>
        <v>2.0833333333333332E-2</v>
      </c>
      <c r="C20" s="4">
        <f t="shared" si="5"/>
        <v>0.29166666666666669</v>
      </c>
      <c r="D20" s="4">
        <f t="shared" si="5"/>
        <v>2.0833333333333332E-2</v>
      </c>
      <c r="E20" s="4">
        <f t="shared" si="5"/>
        <v>0.66666666666666663</v>
      </c>
      <c r="F20" s="12">
        <f t="shared" si="3"/>
        <v>1</v>
      </c>
    </row>
    <row r="21" spans="1:6" x14ac:dyDescent="0.6">
      <c r="A21" t="s">
        <v>2040</v>
      </c>
      <c r="B21" s="4">
        <f t="shared" ref="B21:E21" si="6">B9/$F9</f>
        <v>2.9850746268656716E-2</v>
      </c>
      <c r="C21" s="4">
        <f t="shared" si="6"/>
        <v>0.35820895522388058</v>
      </c>
      <c r="D21" s="4">
        <f t="shared" si="6"/>
        <v>1.4925373134328358E-2</v>
      </c>
      <c r="E21" s="4">
        <f t="shared" si="6"/>
        <v>0.59701492537313428</v>
      </c>
      <c r="F21" s="12">
        <f t="shared" si="3"/>
        <v>0.99999999999999989</v>
      </c>
    </row>
    <row r="22" spans="1:6" x14ac:dyDescent="0.6">
      <c r="A22" t="s">
        <v>2036</v>
      </c>
      <c r="B22" s="4">
        <f t="shared" ref="B22:E22" si="7">B10/$F10</f>
        <v>2.0833333333333332E-2</v>
      </c>
      <c r="C22" s="4">
        <f t="shared" si="7"/>
        <v>0.47916666666666669</v>
      </c>
      <c r="D22" s="4">
        <f t="shared" si="7"/>
        <v>6.25E-2</v>
      </c>
      <c r="E22" s="4">
        <f t="shared" si="7"/>
        <v>0.4375</v>
      </c>
      <c r="F22" s="12">
        <f t="shared" si="3"/>
        <v>1</v>
      </c>
    </row>
    <row r="23" spans="1:6" x14ac:dyDescent="0.6">
      <c r="A23" t="s">
        <v>2035</v>
      </c>
      <c r="B23" s="4">
        <f t="shared" ref="B23:E23" si="8">B11/$F11</f>
        <v>8.6956521739130432E-2</v>
      </c>
      <c r="C23" s="4">
        <f t="shared" si="8"/>
        <v>0.43478260869565216</v>
      </c>
      <c r="D23" s="4">
        <f t="shared" si="8"/>
        <v>0</v>
      </c>
      <c r="E23" s="4">
        <f t="shared" si="8"/>
        <v>0.47826086956521741</v>
      </c>
      <c r="F23" s="12">
        <f t="shared" si="3"/>
        <v>1</v>
      </c>
    </row>
    <row r="24" spans="1:6" x14ac:dyDescent="0.6">
      <c r="A24" t="s">
        <v>2039</v>
      </c>
      <c r="B24" s="4">
        <f t="shared" ref="B24:E24" si="9">B12/$F12</f>
        <v>9.5238095238095233E-2</v>
      </c>
      <c r="C24" s="4">
        <f t="shared" si="9"/>
        <v>0.26190476190476192</v>
      </c>
      <c r="D24" s="4">
        <f t="shared" si="9"/>
        <v>2.3809523809523808E-2</v>
      </c>
      <c r="E24" s="4">
        <f t="shared" si="9"/>
        <v>0.61904761904761907</v>
      </c>
      <c r="F24" s="12">
        <f t="shared" si="3"/>
        <v>1</v>
      </c>
    </row>
    <row r="25" spans="1:6" x14ac:dyDescent="0.6">
      <c r="A25" t="s">
        <v>2037</v>
      </c>
      <c r="B25" s="4">
        <f t="shared" ref="B25:E26" si="10">B13/$F13</f>
        <v>0</v>
      </c>
      <c r="C25" s="4">
        <f t="shared" si="10"/>
        <v>0</v>
      </c>
      <c r="D25" s="4">
        <f t="shared" si="10"/>
        <v>0</v>
      </c>
      <c r="E25" s="4">
        <f t="shared" si="10"/>
        <v>1</v>
      </c>
      <c r="F25" s="12">
        <f t="shared" si="3"/>
        <v>1</v>
      </c>
    </row>
    <row r="26" spans="1:6" x14ac:dyDescent="0.6">
      <c r="A26" s="13" t="s">
        <v>2116</v>
      </c>
      <c r="B26" s="16">
        <f t="shared" si="10"/>
        <v>5.7000000000000002E-2</v>
      </c>
      <c r="C26" s="16">
        <f t="shared" si="10"/>
        <v>0.36399999999999999</v>
      </c>
      <c r="D26" s="16">
        <f t="shared" si="10"/>
        <v>1.4E-2</v>
      </c>
      <c r="E26" s="16">
        <f t="shared" si="10"/>
        <v>0.56499999999999995</v>
      </c>
      <c r="F26" s="17">
        <f t="shared" ref="F26" si="11">SUM(B26:E26)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E2E-43AB-4408-93FF-8B4845B9A2D1}">
  <sheetPr codeName="Sheet2"/>
  <dimension ref="A1:F30"/>
  <sheetViews>
    <sheetView zoomScale="160" zoomScaleNormal="160" workbookViewId="0">
      <selection activeCell="N3" sqref="N3"/>
    </sheetView>
  </sheetViews>
  <sheetFormatPr defaultRowHeight="15.6" x14ac:dyDescent="0.6"/>
  <cols>
    <col min="1" max="1" width="16.898437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6" x14ac:dyDescent="0.6">
      <c r="A1" s="7" t="s">
        <v>6</v>
      </c>
      <c r="B1" t="s">
        <v>2046</v>
      </c>
    </row>
    <row r="2" spans="1:6" x14ac:dyDescent="0.6">
      <c r="A2" s="7" t="s">
        <v>2031</v>
      </c>
      <c r="B2" t="s">
        <v>2046</v>
      </c>
    </row>
    <row r="4" spans="1:6" x14ac:dyDescent="0.6">
      <c r="A4" s="7" t="s">
        <v>2045</v>
      </c>
      <c r="B4" s="7" t="s">
        <v>2044</v>
      </c>
    </row>
    <row r="5" spans="1:6" x14ac:dyDescent="0.6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6">
      <c r="A6" s="8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6">
      <c r="A7" s="8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6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8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6">
      <c r="A10" s="8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6">
      <c r="A11" s="8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6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8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6">
      <c r="A14" s="8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6">
      <c r="A15" s="8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6">
      <c r="A16" s="8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6">
      <c r="A17" s="8" t="s">
        <v>2066</v>
      </c>
      <c r="C17">
        <v>7</v>
      </c>
      <c r="E17">
        <v>14</v>
      </c>
      <c r="F17">
        <v>21</v>
      </c>
    </row>
    <row r="18" spans="1:6" x14ac:dyDescent="0.6">
      <c r="A18" s="8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6">
      <c r="A19" s="8" t="s">
        <v>2051</v>
      </c>
      <c r="C19">
        <v>8</v>
      </c>
      <c r="E19">
        <v>10</v>
      </c>
      <c r="F19">
        <v>18</v>
      </c>
    </row>
    <row r="20" spans="1:6" x14ac:dyDescent="0.6">
      <c r="A20" s="8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6">
      <c r="A21" s="8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6">
      <c r="A22" s="8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6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8" t="s">
        <v>2063</v>
      </c>
      <c r="C24">
        <v>9</v>
      </c>
      <c r="E24">
        <v>5</v>
      </c>
      <c r="F24">
        <v>14</v>
      </c>
    </row>
    <row r="25" spans="1:6" x14ac:dyDescent="0.6">
      <c r="A25" s="8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6">
      <c r="A26" s="8" t="s">
        <v>2061</v>
      </c>
      <c r="C26">
        <v>4</v>
      </c>
      <c r="E26">
        <v>4</v>
      </c>
      <c r="F26">
        <v>8</v>
      </c>
    </row>
    <row r="27" spans="1:6" x14ac:dyDescent="0.6">
      <c r="A27" s="8" t="s">
        <v>2056</v>
      </c>
      <c r="C27">
        <v>3</v>
      </c>
      <c r="E27">
        <v>4</v>
      </c>
      <c r="F27">
        <v>7</v>
      </c>
    </row>
    <row r="28" spans="1:6" x14ac:dyDescent="0.6">
      <c r="A28" s="8" t="s">
        <v>2048</v>
      </c>
      <c r="E28">
        <v>4</v>
      </c>
      <c r="F28">
        <v>4</v>
      </c>
    </row>
    <row r="29" spans="1:6" x14ac:dyDescent="0.6">
      <c r="A29" s="8" t="s">
        <v>2070</v>
      </c>
      <c r="E29">
        <v>3</v>
      </c>
      <c r="F29">
        <v>3</v>
      </c>
    </row>
    <row r="30" spans="1:6" x14ac:dyDescent="0.6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B59-3A40-498D-9BEF-5C153C999632}">
  <sheetPr codeName="Sheet3"/>
  <dimension ref="A1:F33"/>
  <sheetViews>
    <sheetView topLeftCell="A2" zoomScale="175" zoomScaleNormal="175" workbookViewId="0">
      <selection activeCell="B22" sqref="B22"/>
    </sheetView>
  </sheetViews>
  <sheetFormatPr defaultRowHeight="15.6" x14ac:dyDescent="0.6"/>
  <cols>
    <col min="1" max="1" width="15.84765625" bestFit="1" customWidth="1"/>
    <col min="2" max="2" width="15.09765625" bestFit="1" customWidth="1"/>
    <col min="3" max="3" width="5.5" bestFit="1" customWidth="1"/>
    <col min="4" max="4" width="3.6484375" bestFit="1" customWidth="1"/>
    <col min="5" max="5" width="9.25" bestFit="1" customWidth="1"/>
    <col min="6" max="6" width="10.59765625" bestFit="1" customWidth="1"/>
  </cols>
  <sheetData>
    <row r="1" spans="1:6" x14ac:dyDescent="0.6">
      <c r="A1" s="7" t="s">
        <v>2031</v>
      </c>
      <c r="B1" t="s">
        <v>2046</v>
      </c>
    </row>
    <row r="2" spans="1:6" x14ac:dyDescent="0.6">
      <c r="A2" s="7" t="s">
        <v>2085</v>
      </c>
      <c r="B2" t="s">
        <v>2046</v>
      </c>
    </row>
    <row r="4" spans="1:6" x14ac:dyDescent="0.6">
      <c r="A4" s="7" t="s">
        <v>2045</v>
      </c>
      <c r="B4" s="7" t="s">
        <v>2044</v>
      </c>
    </row>
    <row r="5" spans="1:6" x14ac:dyDescent="0.6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6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6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6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6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6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6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6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6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6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6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6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6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6">
      <c r="A18" s="10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6">
      <c r="B21" t="s">
        <v>2043</v>
      </c>
    </row>
    <row r="22" spans="1:6" x14ac:dyDescent="0.6">
      <c r="B22">
        <v>92</v>
      </c>
    </row>
    <row r="23" spans="1:6" x14ac:dyDescent="0.6">
      <c r="B23">
        <v>79</v>
      </c>
    </row>
    <row r="24" spans="1:6" x14ac:dyDescent="0.6">
      <c r="B24">
        <v>86</v>
      </c>
    </row>
    <row r="25" spans="1:6" x14ac:dyDescent="0.6">
      <c r="B25">
        <v>78</v>
      </c>
    </row>
    <row r="26" spans="1:6" x14ac:dyDescent="0.6">
      <c r="B26">
        <v>86</v>
      </c>
    </row>
    <row r="27" spans="1:6" x14ac:dyDescent="0.6">
      <c r="B27">
        <v>87</v>
      </c>
    </row>
    <row r="28" spans="1:6" x14ac:dyDescent="0.6">
      <c r="B28">
        <v>94</v>
      </c>
    </row>
    <row r="29" spans="1:6" x14ac:dyDescent="0.6">
      <c r="B29">
        <v>85</v>
      </c>
    </row>
    <row r="30" spans="1:6" x14ac:dyDescent="0.6">
      <c r="B30">
        <v>73</v>
      </c>
    </row>
    <row r="31" spans="1:6" x14ac:dyDescent="0.6">
      <c r="B31">
        <v>78</v>
      </c>
    </row>
    <row r="32" spans="1:6" x14ac:dyDescent="0.6">
      <c r="B32">
        <v>78</v>
      </c>
    </row>
    <row r="33" spans="2:2" x14ac:dyDescent="0.6">
      <c r="B33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12"/>
  <sheetViews>
    <sheetView tabSelected="1" topLeftCell="O1" zoomScale="115" zoomScaleNormal="115" workbookViewId="0">
      <pane ySplit="8628" topLeftCell="A998"/>
      <selection activeCell="S1" sqref="S1"/>
      <selection pane="bottomLeft" activeCell="T1006" sqref="T1006"/>
    </sheetView>
  </sheetViews>
  <sheetFormatPr defaultColWidth="10.64843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4" max="4" width="10.8984375" bestFit="1" customWidth="1"/>
    <col min="6" max="6" width="12.84765625" customWidth="1"/>
    <col min="8" max="8" width="13" bestFit="1" customWidth="1"/>
    <col min="9" max="9" width="13" customWidth="1"/>
    <col min="12" max="13" width="11.1484375" bestFit="1" customWidth="1"/>
    <col min="14" max="15" width="12.5" customWidth="1"/>
    <col min="18" max="18" width="28" bestFit="1" customWidth="1"/>
  </cols>
  <sheetData>
    <row r="1" spans="1:21" s="1" customFormat="1" ht="31.2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2124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  <c r="U2" s="14">
        <f>O2-N2</f>
        <v>17</v>
      </c>
    </row>
    <row r="3" spans="1:2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  <c r="U3" s="14">
        <f t="shared" ref="U3:U66" si="6">O3-N3</f>
        <v>2</v>
      </c>
    </row>
    <row r="4" spans="1:21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14">
        <f t="shared" si="6"/>
        <v>2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14">
        <f t="shared" si="6"/>
        <v>40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14">
        <f t="shared" si="6"/>
        <v>4</v>
      </c>
    </row>
    <row r="7" spans="1:2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14">
        <f t="shared" si="6"/>
        <v>11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14">
        <f t="shared" si="6"/>
        <v>1</v>
      </c>
    </row>
    <row r="9" spans="1:2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14">
        <f t="shared" si="6"/>
        <v>2</v>
      </c>
    </row>
    <row r="10" spans="1:2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14">
        <f t="shared" si="6"/>
        <v>2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14">
        <f t="shared" si="6"/>
        <v>49.041666666664241</v>
      </c>
    </row>
    <row r="12" spans="1:2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14">
        <f t="shared" si="6"/>
        <v>48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14">
        <f t="shared" si="6"/>
        <v>6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14">
        <f t="shared" si="6"/>
        <v>8</v>
      </c>
    </row>
    <row r="15" spans="1:21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14">
        <f t="shared" si="6"/>
        <v>12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14">
        <f t="shared" si="6"/>
        <v>26.958333333335759</v>
      </c>
    </row>
    <row r="17" spans="1:2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14">
        <f t="shared" si="6"/>
        <v>4</v>
      </c>
    </row>
    <row r="18" spans="1:2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14">
        <f t="shared" si="6"/>
        <v>22</v>
      </c>
    </row>
    <row r="19" spans="1:2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14">
        <f t="shared" si="6"/>
        <v>1</v>
      </c>
    </row>
    <row r="20" spans="1:2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14">
        <f t="shared" si="6"/>
        <v>8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14">
        <f t="shared" si="6"/>
        <v>20.958333333328483</v>
      </c>
    </row>
    <row r="22" spans="1:2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14">
        <f t="shared" si="6"/>
        <v>0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14">
        <f t="shared" si="6"/>
        <v>34</v>
      </c>
    </row>
    <row r="24" spans="1:2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14">
        <f t="shared" si="6"/>
        <v>15</v>
      </c>
    </row>
    <row r="25" spans="1:2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14">
        <f t="shared" si="6"/>
        <v>52.958333333328483</v>
      </c>
    </row>
    <row r="26" spans="1:2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14">
        <f t="shared" si="6"/>
        <v>2</v>
      </c>
    </row>
    <row r="27" spans="1:2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14">
        <f t="shared" si="6"/>
        <v>20</v>
      </c>
    </row>
    <row r="28" spans="1:2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14">
        <f t="shared" si="6"/>
        <v>27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14">
        <f t="shared" si="6"/>
        <v>8</v>
      </c>
    </row>
    <row r="30" spans="1:2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14">
        <f t="shared" si="6"/>
        <v>23</v>
      </c>
    </row>
    <row r="31" spans="1:2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14">
        <f t="shared" si="6"/>
        <v>40</v>
      </c>
    </row>
    <row r="32" spans="1:2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14">
        <f t="shared" si="6"/>
        <v>5</v>
      </c>
    </row>
    <row r="33" spans="1:2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14">
        <f t="shared" si="6"/>
        <v>28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14">
        <f t="shared" si="6"/>
        <v>27</v>
      </c>
    </row>
    <row r="35" spans="1:2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14">
        <f t="shared" si="6"/>
        <v>37.041666666664241</v>
      </c>
    </row>
    <row r="36" spans="1:21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14">
        <f t="shared" si="6"/>
        <v>5</v>
      </c>
    </row>
    <row r="37" spans="1:2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14">
        <f t="shared" si="6"/>
        <v>42</v>
      </c>
    </row>
    <row r="38" spans="1:2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14">
        <f t="shared" si="6"/>
        <v>24.958333333335759</v>
      </c>
    </row>
    <row r="39" spans="1:21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14">
        <f t="shared" si="6"/>
        <v>33.041666666671517</v>
      </c>
    </row>
    <row r="40" spans="1:2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14">
        <f t="shared" si="6"/>
        <v>5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14">
        <f t="shared" si="6"/>
        <v>13.958333333335759</v>
      </c>
    </row>
    <row r="42" spans="1:2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14">
        <f t="shared" si="6"/>
        <v>19</v>
      </c>
    </row>
    <row r="43" spans="1:2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14">
        <f t="shared" si="6"/>
        <v>26</v>
      </c>
    </row>
    <row r="44" spans="1:2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14">
        <f t="shared" si="6"/>
        <v>9</v>
      </c>
    </row>
    <row r="45" spans="1:2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14">
        <f t="shared" si="6"/>
        <v>16</v>
      </c>
    </row>
    <row r="46" spans="1:2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14">
        <f t="shared" si="6"/>
        <v>1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14">
        <f t="shared" si="6"/>
        <v>15.041666666671517</v>
      </c>
    </row>
    <row r="48" spans="1:2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14">
        <f t="shared" si="6"/>
        <v>23</v>
      </c>
    </row>
    <row r="49" spans="1:2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14">
        <f t="shared" si="6"/>
        <v>30</v>
      </c>
    </row>
    <row r="50" spans="1:2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14">
        <f t="shared" si="6"/>
        <v>12</v>
      </c>
    </row>
    <row r="51" spans="1:2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14">
        <f t="shared" si="6"/>
        <v>45.041666666671517</v>
      </c>
    </row>
    <row r="52" spans="1:2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14">
        <f t="shared" si="6"/>
        <v>28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14">
        <f t="shared" si="6"/>
        <v>16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14">
        <f t="shared" si="6"/>
        <v>4</v>
      </c>
    </row>
    <row r="55" spans="1:2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14">
        <f t="shared" si="6"/>
        <v>39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14">
        <f t="shared" si="6"/>
        <v>5.9583333333284827</v>
      </c>
    </row>
    <row r="57" spans="1:2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14">
        <f t="shared" si="6"/>
        <v>5</v>
      </c>
    </row>
    <row r="58" spans="1:21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14">
        <f t="shared" si="6"/>
        <v>7</v>
      </c>
    </row>
    <row r="59" spans="1:2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14">
        <f t="shared" si="6"/>
        <v>12</v>
      </c>
    </row>
    <row r="60" spans="1:2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14">
        <f t="shared" si="6"/>
        <v>13</v>
      </c>
    </row>
    <row r="61" spans="1:2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14">
        <f t="shared" si="6"/>
        <v>15</v>
      </c>
    </row>
    <row r="62" spans="1:2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14">
        <f t="shared" si="6"/>
        <v>3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14">
        <f t="shared" si="6"/>
        <v>39.958333333335759</v>
      </c>
    </row>
    <row r="64" spans="1:2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14">
        <f t="shared" si="6"/>
        <v>1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14">
        <f t="shared" si="6"/>
        <v>6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14">
        <f t="shared" si="6"/>
        <v>15</v>
      </c>
    </row>
    <row r="67" spans="1:2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RIGHT(R67,LEN(R67)-FIND("/",R67))</f>
        <v>plays</v>
      </c>
      <c r="U67" s="14">
        <f t="shared" ref="U67:U130" si="13">O67-N67</f>
        <v>7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14">
        <f t="shared" si="13"/>
        <v>5</v>
      </c>
    </row>
    <row r="69" spans="1:21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14">
        <f t="shared" si="13"/>
        <v>5</v>
      </c>
    </row>
    <row r="70" spans="1:2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14">
        <f t="shared" si="13"/>
        <v>47</v>
      </c>
    </row>
    <row r="71" spans="1:2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14">
        <f t="shared" si="13"/>
        <v>34</v>
      </c>
    </row>
    <row r="72" spans="1:2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14">
        <f t="shared" si="13"/>
        <v>49.041666666664241</v>
      </c>
    </row>
    <row r="73" spans="1:21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14">
        <f t="shared" si="13"/>
        <v>4</v>
      </c>
    </row>
    <row r="74" spans="1:2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14">
        <f t="shared" si="13"/>
        <v>36</v>
      </c>
    </row>
    <row r="75" spans="1:2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14">
        <f t="shared" si="13"/>
        <v>3</v>
      </c>
    </row>
    <row r="76" spans="1:2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14">
        <f t="shared" si="13"/>
        <v>1</v>
      </c>
    </row>
    <row r="77" spans="1:2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14">
        <f t="shared" si="13"/>
        <v>8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14">
        <f t="shared" si="13"/>
        <v>48.958333333328483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14">
        <f t="shared" si="13"/>
        <v>14</v>
      </c>
    </row>
    <row r="80" spans="1:2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14">
        <f t="shared" si="13"/>
        <v>1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14">
        <f t="shared" si="13"/>
        <v>5</v>
      </c>
    </row>
    <row r="82" spans="1:2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14">
        <f t="shared" si="13"/>
        <v>30</v>
      </c>
    </row>
    <row r="83" spans="1:2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14">
        <f t="shared" si="13"/>
        <v>25</v>
      </c>
    </row>
    <row r="84" spans="1:2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14">
        <f t="shared" si="13"/>
        <v>7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14">
        <f t="shared" si="13"/>
        <v>22</v>
      </c>
    </row>
    <row r="86" spans="1:2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14">
        <f t="shared" si="13"/>
        <v>10</v>
      </c>
    </row>
    <row r="87" spans="1:2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14">
        <f t="shared" si="13"/>
        <v>8</v>
      </c>
    </row>
    <row r="88" spans="1:2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14">
        <f t="shared" si="13"/>
        <v>13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14">
        <f t="shared" si="13"/>
        <v>10.958333333335759</v>
      </c>
    </row>
    <row r="90" spans="1:2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14">
        <f t="shared" si="13"/>
        <v>22</v>
      </c>
    </row>
    <row r="91" spans="1:2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14">
        <f t="shared" si="13"/>
        <v>2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14">
        <f t="shared" si="13"/>
        <v>0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14">
        <f t="shared" si="13"/>
        <v>28</v>
      </c>
    </row>
    <row r="94" spans="1:2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14">
        <f t="shared" si="13"/>
        <v>1</v>
      </c>
    </row>
    <row r="95" spans="1:2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14">
        <f t="shared" si="13"/>
        <v>4</v>
      </c>
    </row>
    <row r="96" spans="1:2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14">
        <f t="shared" si="13"/>
        <v>11</v>
      </c>
    </row>
    <row r="97" spans="1:21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14">
        <f t="shared" si="13"/>
        <v>7</v>
      </c>
    </row>
    <row r="98" spans="1:2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14">
        <f t="shared" si="13"/>
        <v>12.958333333335759</v>
      </c>
    </row>
    <row r="99" spans="1:2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14">
        <f t="shared" si="13"/>
        <v>54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14">
        <f t="shared" si="13"/>
        <v>4</v>
      </c>
    </row>
    <row r="101" spans="1:2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14">
        <f t="shared" si="13"/>
        <v>29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14">
        <f t="shared" si="13"/>
        <v>18</v>
      </c>
    </row>
    <row r="103" spans="1:2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14">
        <f t="shared" si="13"/>
        <v>7</v>
      </c>
    </row>
    <row r="104" spans="1:2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14">
        <f t="shared" si="13"/>
        <v>7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14">
        <f t="shared" si="13"/>
        <v>9</v>
      </c>
    </row>
    <row r="106" spans="1:2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14">
        <f t="shared" si="13"/>
        <v>1</v>
      </c>
    </row>
    <row r="107" spans="1:2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14">
        <f t="shared" si="13"/>
        <v>18</v>
      </c>
    </row>
    <row r="108" spans="1:2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14">
        <f t="shared" si="13"/>
        <v>5</v>
      </c>
    </row>
    <row r="109" spans="1:2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14">
        <f t="shared" si="13"/>
        <v>17</v>
      </c>
    </row>
    <row r="110" spans="1:21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14">
        <f t="shared" si="13"/>
        <v>37</v>
      </c>
    </row>
    <row r="111" spans="1:2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14">
        <f t="shared" si="13"/>
        <v>2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14">
        <f t="shared" si="13"/>
        <v>19</v>
      </c>
    </row>
    <row r="113" spans="1:2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14">
        <f t="shared" si="13"/>
        <v>6</v>
      </c>
    </row>
    <row r="114" spans="1:2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14">
        <f t="shared" si="13"/>
        <v>15</v>
      </c>
    </row>
    <row r="115" spans="1:2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14">
        <f t="shared" si="13"/>
        <v>7</v>
      </c>
    </row>
    <row r="116" spans="1:2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14">
        <f t="shared" si="13"/>
        <v>1</v>
      </c>
    </row>
    <row r="117" spans="1:2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14">
        <f t="shared" si="13"/>
        <v>35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14">
        <f t="shared" si="13"/>
        <v>1</v>
      </c>
    </row>
    <row r="119" spans="1:2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14">
        <f t="shared" si="13"/>
        <v>6</v>
      </c>
    </row>
    <row r="120" spans="1:2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14">
        <f t="shared" si="13"/>
        <v>6</v>
      </c>
    </row>
    <row r="121" spans="1:21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14">
        <f t="shared" si="13"/>
        <v>17</v>
      </c>
    </row>
    <row r="122" spans="1:2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14">
        <f t="shared" si="13"/>
        <v>4</v>
      </c>
    </row>
    <row r="123" spans="1:2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14">
        <f t="shared" si="13"/>
        <v>13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14">
        <f t="shared" si="13"/>
        <v>27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14">
        <f t="shared" si="13"/>
        <v>3</v>
      </c>
    </row>
    <row r="126" spans="1:2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14">
        <f t="shared" si="13"/>
        <v>53</v>
      </c>
    </row>
    <row r="127" spans="1:2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14">
        <f t="shared" si="13"/>
        <v>4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14">
        <f t="shared" si="13"/>
        <v>28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14">
        <f t="shared" si="13"/>
        <v>3</v>
      </c>
    </row>
    <row r="130" spans="1:2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14">
        <f t="shared" si="13"/>
        <v>13</v>
      </c>
    </row>
    <row r="131" spans="1:2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74</v>
      </c>
      <c r="H131">
        <v>55</v>
      </c>
      <c r="I131" s="6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ref="T131:T194" si="19">RIGHT(R131,LEN(R131)-FIND("/",R131))</f>
        <v>food trucks</v>
      </c>
      <c r="U131" s="14">
        <f t="shared" ref="U131:U194" si="20">O131-N131</f>
        <v>25</v>
      </c>
    </row>
    <row r="132" spans="1:2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14">
        <f t="shared" si="20"/>
        <v>16.041666666664241</v>
      </c>
    </row>
    <row r="133" spans="1:21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14">
        <f t="shared" si="20"/>
        <v>13</v>
      </c>
    </row>
    <row r="134" spans="1:2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14">
        <f t="shared" si="20"/>
        <v>16</v>
      </c>
    </row>
    <row r="135" spans="1:2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14">
        <f t="shared" si="20"/>
        <v>22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14">
        <f t="shared" si="20"/>
        <v>49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14">
        <f t="shared" si="20"/>
        <v>4.9583333333357587</v>
      </c>
    </row>
    <row r="138" spans="1:2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14">
        <f t="shared" si="20"/>
        <v>12</v>
      </c>
    </row>
    <row r="139" spans="1:2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14">
        <f t="shared" si="20"/>
        <v>6</v>
      </c>
    </row>
    <row r="140" spans="1:2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14">
        <f t="shared" si="20"/>
        <v>6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14">
        <f t="shared" si="20"/>
        <v>16</v>
      </c>
    </row>
    <row r="142" spans="1:21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14">
        <f t="shared" si="20"/>
        <v>5</v>
      </c>
    </row>
    <row r="143" spans="1:2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14">
        <f t="shared" si="20"/>
        <v>6</v>
      </c>
    </row>
    <row r="144" spans="1:2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14">
        <f t="shared" si="20"/>
        <v>41</v>
      </c>
    </row>
    <row r="145" spans="1:2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14">
        <f t="shared" si="20"/>
        <v>20</v>
      </c>
    </row>
    <row r="146" spans="1:2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14">
        <f t="shared" si="20"/>
        <v>8</v>
      </c>
    </row>
    <row r="147" spans="1:2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14">
        <f t="shared" si="20"/>
        <v>5</v>
      </c>
    </row>
    <row r="148" spans="1:21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14">
        <f t="shared" si="20"/>
        <v>20</v>
      </c>
    </row>
    <row r="149" spans="1:2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14">
        <f t="shared" si="20"/>
        <v>6</v>
      </c>
    </row>
    <row r="150" spans="1:2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14">
        <f t="shared" si="20"/>
        <v>9</v>
      </c>
    </row>
    <row r="151" spans="1:2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14">
        <f t="shared" si="20"/>
        <v>52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14">
        <f t="shared" si="20"/>
        <v>1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14">
        <f t="shared" si="20"/>
        <v>51</v>
      </c>
    </row>
    <row r="154" spans="1:2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14">
        <f t="shared" si="20"/>
        <v>7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14">
        <f t="shared" si="20"/>
        <v>6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14">
        <f t="shared" si="20"/>
        <v>23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14">
        <f t="shared" si="20"/>
        <v>15</v>
      </c>
    </row>
    <row r="158" spans="1:2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14">
        <f t="shared" si="20"/>
        <v>24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14">
        <f t="shared" si="20"/>
        <v>12</v>
      </c>
    </row>
    <row r="160" spans="1:2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14">
        <f t="shared" si="20"/>
        <v>1</v>
      </c>
    </row>
    <row r="161" spans="1:2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14">
        <f t="shared" si="20"/>
        <v>18</v>
      </c>
    </row>
    <row r="162" spans="1:2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14">
        <f t="shared" si="20"/>
        <v>16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14">
        <f t="shared" si="20"/>
        <v>6</v>
      </c>
    </row>
    <row r="164" spans="1:21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14">
        <f t="shared" si="20"/>
        <v>30</v>
      </c>
    </row>
    <row r="165" spans="1:2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14">
        <f t="shared" si="20"/>
        <v>49.041666666671517</v>
      </c>
    </row>
    <row r="166" spans="1:2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14">
        <f t="shared" si="20"/>
        <v>1</v>
      </c>
    </row>
    <row r="167" spans="1:2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14">
        <f t="shared" si="20"/>
        <v>32</v>
      </c>
    </row>
    <row r="168" spans="1:2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14">
        <f t="shared" si="20"/>
        <v>4</v>
      </c>
    </row>
    <row r="169" spans="1:2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14">
        <f t="shared" si="20"/>
        <v>10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14">
        <f t="shared" si="20"/>
        <v>22.958333333328483</v>
      </c>
    </row>
    <row r="171" spans="1:2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14">
        <f t="shared" si="20"/>
        <v>28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14">
        <f t="shared" si="20"/>
        <v>7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14">
        <f t="shared" si="20"/>
        <v>22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14">
        <f t="shared" si="20"/>
        <v>15</v>
      </c>
    </row>
    <row r="175" spans="1:2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14">
        <f t="shared" si="20"/>
        <v>6</v>
      </c>
    </row>
    <row r="176" spans="1:2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14">
        <f t="shared" si="20"/>
        <v>1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14">
        <f t="shared" si="20"/>
        <v>19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14">
        <f t="shared" si="20"/>
        <v>9</v>
      </c>
    </row>
    <row r="179" spans="1:2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14">
        <f t="shared" si="20"/>
        <v>25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14">
        <f t="shared" si="20"/>
        <v>9</v>
      </c>
    </row>
    <row r="181" spans="1:21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14">
        <f t="shared" si="20"/>
        <v>1</v>
      </c>
    </row>
    <row r="182" spans="1:2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14">
        <f t="shared" si="20"/>
        <v>5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14">
        <f t="shared" si="20"/>
        <v>18</v>
      </c>
    </row>
    <row r="184" spans="1:21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14">
        <f t="shared" si="20"/>
        <v>16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14">
        <f t="shared" si="20"/>
        <v>13</v>
      </c>
    </row>
    <row r="186" spans="1:2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14">
        <f t="shared" si="20"/>
        <v>1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14">
        <f t="shared" si="20"/>
        <v>11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14">
        <f t="shared" si="20"/>
        <v>15</v>
      </c>
    </row>
    <row r="189" spans="1:2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14">
        <f t="shared" si="20"/>
        <v>27.958333333335759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14">
        <f t="shared" si="20"/>
        <v>1</v>
      </c>
    </row>
    <row r="191" spans="1:2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14">
        <f t="shared" si="20"/>
        <v>0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14">
        <f t="shared" si="20"/>
        <v>1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14">
        <f t="shared" si="20"/>
        <v>3</v>
      </c>
    </row>
    <row r="194" spans="1:2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14">
        <f t="shared" si="20"/>
        <v>4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6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LEFT(R195,FIND("/",R195)-1)</f>
        <v>music</v>
      </c>
      <c r="T195" t="str">
        <f t="shared" ref="T195:T258" si="26">RIGHT(R195,LEN(R195)-FIND("/",R195))</f>
        <v>indie rock</v>
      </c>
      <c r="U195" s="14">
        <f t="shared" ref="U195:U258" si="27">O195-N195</f>
        <v>4</v>
      </c>
    </row>
    <row r="196" spans="1:2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14">
        <f t="shared" si="27"/>
        <v>16</v>
      </c>
    </row>
    <row r="197" spans="1:2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14">
        <f t="shared" si="27"/>
        <v>7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14">
        <f t="shared" si="27"/>
        <v>19</v>
      </c>
    </row>
    <row r="199" spans="1:2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14">
        <f t="shared" si="27"/>
        <v>14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14">
        <f t="shared" si="27"/>
        <v>29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14">
        <f t="shared" si="27"/>
        <v>4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14">
        <f t="shared" si="27"/>
        <v>11</v>
      </c>
    </row>
    <row r="203" spans="1:2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14">
        <f t="shared" si="27"/>
        <v>18</v>
      </c>
    </row>
    <row r="204" spans="1:2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14">
        <f t="shared" si="27"/>
        <v>4</v>
      </c>
    </row>
    <row r="205" spans="1:21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14">
        <f t="shared" si="27"/>
        <v>2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14">
        <f t="shared" si="27"/>
        <v>10</v>
      </c>
    </row>
    <row r="207" spans="1:2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14">
        <f t="shared" si="27"/>
        <v>12</v>
      </c>
    </row>
    <row r="208" spans="1:2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14">
        <f t="shared" si="27"/>
        <v>9</v>
      </c>
    </row>
    <row r="209" spans="1:2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14">
        <f t="shared" si="27"/>
        <v>20</v>
      </c>
    </row>
    <row r="210" spans="1:2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14">
        <f t="shared" si="27"/>
        <v>24</v>
      </c>
    </row>
    <row r="211" spans="1:2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14">
        <f t="shared" si="27"/>
        <v>7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14">
        <f t="shared" si="27"/>
        <v>26.958333333328483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14">
        <f t="shared" si="27"/>
        <v>24</v>
      </c>
    </row>
    <row r="214" spans="1:2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14">
        <f t="shared" si="27"/>
        <v>46</v>
      </c>
    </row>
    <row r="215" spans="1:21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14">
        <f t="shared" si="27"/>
        <v>8.0416666666642413</v>
      </c>
    </row>
    <row r="216" spans="1:2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14">
        <f t="shared" si="27"/>
        <v>6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14">
        <f t="shared" si="27"/>
        <v>2</v>
      </c>
    </row>
    <row r="218" spans="1:2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14">
        <f t="shared" si="27"/>
        <v>2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14">
        <f t="shared" si="27"/>
        <v>9</v>
      </c>
    </row>
    <row r="220" spans="1:2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14">
        <f t="shared" si="27"/>
        <v>34</v>
      </c>
    </row>
    <row r="221" spans="1:2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14">
        <f t="shared" si="27"/>
        <v>12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14">
        <f t="shared" si="27"/>
        <v>18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14">
        <f t="shared" si="27"/>
        <v>2</v>
      </c>
    </row>
    <row r="224" spans="1:2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14">
        <f t="shared" si="27"/>
        <v>1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14">
        <f t="shared" si="27"/>
        <v>14</v>
      </c>
    </row>
    <row r="226" spans="1:2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14">
        <f t="shared" si="27"/>
        <v>45.041666666664241</v>
      </c>
    </row>
    <row r="227" spans="1:2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14">
        <f t="shared" si="27"/>
        <v>0</v>
      </c>
    </row>
    <row r="228" spans="1:2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14">
        <f t="shared" si="27"/>
        <v>37</v>
      </c>
    </row>
    <row r="229" spans="1:2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14">
        <f t="shared" si="27"/>
        <v>6</v>
      </c>
    </row>
    <row r="230" spans="1:2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14">
        <f t="shared" si="27"/>
        <v>25</v>
      </c>
    </row>
    <row r="231" spans="1:2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14">
        <f t="shared" si="27"/>
        <v>48</v>
      </c>
    </row>
    <row r="232" spans="1:2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14">
        <f t="shared" si="27"/>
        <v>0</v>
      </c>
    </row>
    <row r="233" spans="1:2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14">
        <f t="shared" si="27"/>
        <v>58</v>
      </c>
    </row>
    <row r="234" spans="1:2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14">
        <f t="shared" si="27"/>
        <v>1</v>
      </c>
    </row>
    <row r="235" spans="1:2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14">
        <f t="shared" si="27"/>
        <v>16</v>
      </c>
    </row>
    <row r="236" spans="1:2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14">
        <f t="shared" si="27"/>
        <v>7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14">
        <f t="shared" si="27"/>
        <v>5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14">
        <f t="shared" si="27"/>
        <v>7</v>
      </c>
    </row>
    <row r="239" spans="1:21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14">
        <f t="shared" si="27"/>
        <v>2</v>
      </c>
    </row>
    <row r="240" spans="1:2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14">
        <f t="shared" si="27"/>
        <v>25</v>
      </c>
    </row>
    <row r="241" spans="1:2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14">
        <f t="shared" si="27"/>
        <v>4</v>
      </c>
    </row>
    <row r="242" spans="1:2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14">
        <f t="shared" si="27"/>
        <v>1</v>
      </c>
    </row>
    <row r="243" spans="1:2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14">
        <f t="shared" si="27"/>
        <v>10</v>
      </c>
    </row>
    <row r="244" spans="1:2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14">
        <f t="shared" si="27"/>
        <v>10</v>
      </c>
    </row>
    <row r="245" spans="1:21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14">
        <f t="shared" si="27"/>
        <v>3</v>
      </c>
    </row>
    <row r="246" spans="1:21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14">
        <f t="shared" si="27"/>
        <v>52</v>
      </c>
    </row>
    <row r="247" spans="1:2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14">
        <f t="shared" si="27"/>
        <v>1</v>
      </c>
    </row>
    <row r="248" spans="1:2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14">
        <f t="shared" si="27"/>
        <v>4</v>
      </c>
    </row>
    <row r="249" spans="1:2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14">
        <f t="shared" si="27"/>
        <v>15</v>
      </c>
    </row>
    <row r="250" spans="1:2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14">
        <f t="shared" si="27"/>
        <v>5</v>
      </c>
    </row>
    <row r="251" spans="1:2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14">
        <f t="shared" si="27"/>
        <v>7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14">
        <f t="shared" si="27"/>
        <v>35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14">
        <f t="shared" si="27"/>
        <v>2</v>
      </c>
    </row>
    <row r="254" spans="1:21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14">
        <f t="shared" si="27"/>
        <v>5</v>
      </c>
    </row>
    <row r="255" spans="1:2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14">
        <f t="shared" si="27"/>
        <v>12</v>
      </c>
    </row>
    <row r="256" spans="1:21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14">
        <f t="shared" si="27"/>
        <v>2</v>
      </c>
    </row>
    <row r="257" spans="1:21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14">
        <f t="shared" si="27"/>
        <v>5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14">
        <f t="shared" si="27"/>
        <v>37</v>
      </c>
    </row>
    <row r="259" spans="1:2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6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LEFT(R259,FIND("/",R259)-1)</f>
        <v>theater</v>
      </c>
      <c r="T259" t="str">
        <f t="shared" ref="T259:T322" si="33">RIGHT(R259,LEN(R259)-FIND("/",R259))</f>
        <v>plays</v>
      </c>
      <c r="U259" s="14">
        <f t="shared" ref="U259:U322" si="34">O259-N259</f>
        <v>13.958333333335759</v>
      </c>
    </row>
    <row r="260" spans="1:2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14">
        <f t="shared" si="34"/>
        <v>20</v>
      </c>
    </row>
    <row r="261" spans="1:21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14">
        <f t="shared" si="34"/>
        <v>19</v>
      </c>
    </row>
    <row r="262" spans="1:2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14">
        <f t="shared" si="34"/>
        <v>12</v>
      </c>
    </row>
    <row r="263" spans="1:2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14">
        <f t="shared" si="34"/>
        <v>4</v>
      </c>
    </row>
    <row r="264" spans="1:2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14">
        <f t="shared" si="34"/>
        <v>26</v>
      </c>
    </row>
    <row r="265" spans="1:2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14">
        <f t="shared" si="34"/>
        <v>0</v>
      </c>
    </row>
    <row r="266" spans="1:2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14">
        <f t="shared" si="34"/>
        <v>16</v>
      </c>
    </row>
    <row r="267" spans="1:2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14">
        <f t="shared" si="34"/>
        <v>44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14">
        <f t="shared" si="34"/>
        <v>33</v>
      </c>
    </row>
    <row r="269" spans="1:2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14">
        <f t="shared" si="34"/>
        <v>16.041666666664241</v>
      </c>
    </row>
    <row r="270" spans="1:2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14">
        <f t="shared" si="34"/>
        <v>46.041666666664241</v>
      </c>
    </row>
    <row r="271" spans="1:2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14">
        <f t="shared" si="34"/>
        <v>21</v>
      </c>
    </row>
    <row r="272" spans="1:2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14">
        <f t="shared" si="34"/>
        <v>2</v>
      </c>
    </row>
    <row r="273" spans="1:21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14">
        <f t="shared" si="34"/>
        <v>31</v>
      </c>
    </row>
    <row r="274" spans="1:2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14">
        <f t="shared" si="34"/>
        <v>25</v>
      </c>
    </row>
    <row r="275" spans="1:2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14">
        <f t="shared" si="34"/>
        <v>3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14">
        <f t="shared" si="34"/>
        <v>5</v>
      </c>
    </row>
    <row r="277" spans="1:21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14">
        <f t="shared" si="34"/>
        <v>8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14">
        <f t="shared" si="34"/>
        <v>5</v>
      </c>
    </row>
    <row r="279" spans="1:21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14">
        <f t="shared" si="34"/>
        <v>2</v>
      </c>
    </row>
    <row r="280" spans="1:2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14">
        <f t="shared" si="34"/>
        <v>25</v>
      </c>
    </row>
    <row r="281" spans="1:2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14">
        <f t="shared" si="34"/>
        <v>3</v>
      </c>
    </row>
    <row r="282" spans="1:2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14">
        <f t="shared" si="34"/>
        <v>6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14">
        <f t="shared" si="34"/>
        <v>20.958333333335759</v>
      </c>
    </row>
    <row r="284" spans="1:2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14">
        <f t="shared" si="34"/>
        <v>6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14">
        <f t="shared" si="34"/>
        <v>5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14">
        <f t="shared" si="34"/>
        <v>5</v>
      </c>
    </row>
    <row r="287" spans="1:2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14">
        <f t="shared" si="34"/>
        <v>38</v>
      </c>
    </row>
    <row r="288" spans="1:2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14">
        <f t="shared" si="34"/>
        <v>7</v>
      </c>
    </row>
    <row r="289" spans="1:2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14">
        <f t="shared" si="34"/>
        <v>0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14">
        <f t="shared" si="34"/>
        <v>1</v>
      </c>
    </row>
    <row r="291" spans="1:2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14">
        <f t="shared" si="34"/>
        <v>3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14">
        <f t="shared" si="34"/>
        <v>32</v>
      </c>
    </row>
    <row r="293" spans="1:2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14">
        <f t="shared" si="34"/>
        <v>4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14">
        <f t="shared" si="34"/>
        <v>18</v>
      </c>
    </row>
    <row r="295" spans="1:2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14">
        <f t="shared" si="34"/>
        <v>9</v>
      </c>
    </row>
    <row r="296" spans="1:2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14">
        <f t="shared" si="34"/>
        <v>12.041666666671517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14">
        <f t="shared" si="34"/>
        <v>25.041666666664241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14">
        <f t="shared" si="34"/>
        <v>22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14">
        <f t="shared" si="34"/>
        <v>9</v>
      </c>
    </row>
    <row r="300" spans="1:2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14">
        <f t="shared" si="34"/>
        <v>17.958333333328483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14">
        <f t="shared" si="34"/>
        <v>55.958333333328483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14">
        <f t="shared" si="34"/>
        <v>1</v>
      </c>
    </row>
    <row r="303" spans="1:2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14">
        <f t="shared" si="34"/>
        <v>16.958333333328483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14">
        <f t="shared" si="34"/>
        <v>14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14">
        <f t="shared" si="34"/>
        <v>5</v>
      </c>
    </row>
    <row r="306" spans="1:2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14">
        <f t="shared" si="34"/>
        <v>41</v>
      </c>
    </row>
    <row r="307" spans="1:2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14">
        <f t="shared" si="34"/>
        <v>41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14">
        <f t="shared" si="34"/>
        <v>3</v>
      </c>
    </row>
    <row r="309" spans="1:2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14">
        <f t="shared" si="34"/>
        <v>20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14">
        <f t="shared" si="34"/>
        <v>1</v>
      </c>
    </row>
    <row r="311" spans="1:2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14">
        <f t="shared" si="34"/>
        <v>20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14">
        <f t="shared" si="34"/>
        <v>16</v>
      </c>
    </row>
    <row r="313" spans="1:2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14">
        <f t="shared" si="34"/>
        <v>12</v>
      </c>
    </row>
    <row r="314" spans="1:2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14">
        <f t="shared" si="34"/>
        <v>7</v>
      </c>
    </row>
    <row r="315" spans="1:2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14">
        <f t="shared" si="34"/>
        <v>2</v>
      </c>
    </row>
    <row r="316" spans="1:2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14">
        <f t="shared" si="34"/>
        <v>5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14">
        <f t="shared" si="34"/>
        <v>29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14">
        <f t="shared" si="34"/>
        <v>1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14">
        <f t="shared" si="34"/>
        <v>13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14">
        <f t="shared" si="34"/>
        <v>2</v>
      </c>
    </row>
    <row r="321" spans="1:2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14">
        <f t="shared" si="34"/>
        <v>24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14">
        <f t="shared" si="34"/>
        <v>9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6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LEFT(R323,FIND("/",R323)-1)</f>
        <v>film &amp; video</v>
      </c>
      <c r="T323" t="str">
        <f t="shared" ref="T323:T386" si="40">RIGHT(R323,LEN(R323)-FIND("/",R323))</f>
        <v>shorts</v>
      </c>
      <c r="U323" s="14">
        <f t="shared" ref="U323:U386" si="41">O323-N323</f>
        <v>8</v>
      </c>
    </row>
    <row r="324" spans="1:21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14">
        <f t="shared" si="41"/>
        <v>13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14">
        <f t="shared" si="41"/>
        <v>2</v>
      </c>
    </row>
    <row r="326" spans="1:2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14">
        <f t="shared" si="41"/>
        <v>12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14">
        <f t="shared" si="41"/>
        <v>23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14">
        <f t="shared" si="41"/>
        <v>6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14">
        <f t="shared" si="41"/>
        <v>4</v>
      </c>
    </row>
    <row r="330" spans="1:21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14">
        <f t="shared" si="41"/>
        <v>11</v>
      </c>
    </row>
    <row r="331" spans="1:2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14">
        <f t="shared" si="41"/>
        <v>11</v>
      </c>
    </row>
    <row r="332" spans="1:21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14">
        <f t="shared" si="41"/>
        <v>1</v>
      </c>
    </row>
    <row r="333" spans="1:2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14">
        <f t="shared" si="41"/>
        <v>1</v>
      </c>
    </row>
    <row r="334" spans="1:21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14">
        <f t="shared" si="41"/>
        <v>1</v>
      </c>
    </row>
    <row r="335" spans="1:2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14">
        <f t="shared" si="41"/>
        <v>28</v>
      </c>
    </row>
    <row r="336" spans="1:2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14">
        <f t="shared" si="41"/>
        <v>7</v>
      </c>
    </row>
    <row r="337" spans="1:2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14">
        <f t="shared" si="41"/>
        <v>13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14">
        <f t="shared" si="41"/>
        <v>1</v>
      </c>
    </row>
    <row r="339" spans="1:2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14">
        <f t="shared" si="41"/>
        <v>1</v>
      </c>
    </row>
    <row r="340" spans="1:2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14">
        <f t="shared" si="41"/>
        <v>30</v>
      </c>
    </row>
    <row r="341" spans="1:2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14">
        <f t="shared" si="41"/>
        <v>14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14">
        <f t="shared" si="41"/>
        <v>1</v>
      </c>
    </row>
    <row r="343" spans="1:2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14">
        <f t="shared" si="41"/>
        <v>7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14">
        <f t="shared" si="41"/>
        <v>12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14">
        <f t="shared" si="41"/>
        <v>53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14">
        <f t="shared" si="41"/>
        <v>40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14">
        <f t="shared" si="41"/>
        <v>1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14">
        <f t="shared" si="41"/>
        <v>55</v>
      </c>
    </row>
    <row r="349" spans="1:2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14">
        <f t="shared" si="41"/>
        <v>24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14">
        <f t="shared" si="41"/>
        <v>13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14">
        <f t="shared" si="41"/>
        <v>30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14">
        <f t="shared" si="41"/>
        <v>18</v>
      </c>
    </row>
    <row r="353" spans="1:2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14">
        <f t="shared" si="41"/>
        <v>14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14">
        <f t="shared" si="41"/>
        <v>8</v>
      </c>
    </row>
    <row r="355" spans="1:2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14">
        <f t="shared" si="41"/>
        <v>1</v>
      </c>
    </row>
    <row r="356" spans="1:2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14">
        <f t="shared" si="41"/>
        <v>7</v>
      </c>
    </row>
    <row r="357" spans="1:2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14">
        <f t="shared" si="41"/>
        <v>40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14">
        <f t="shared" si="41"/>
        <v>9</v>
      </c>
    </row>
    <row r="359" spans="1:2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14">
        <f t="shared" si="41"/>
        <v>25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14">
        <f t="shared" si="41"/>
        <v>3</v>
      </c>
    </row>
    <row r="361" spans="1:2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14">
        <f t="shared" si="41"/>
        <v>7</v>
      </c>
    </row>
    <row r="362" spans="1:2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14">
        <f t="shared" si="41"/>
        <v>14</v>
      </c>
    </row>
    <row r="363" spans="1:2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14">
        <f t="shared" si="41"/>
        <v>24</v>
      </c>
    </row>
    <row r="364" spans="1:2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14">
        <f t="shared" si="41"/>
        <v>38</v>
      </c>
    </row>
    <row r="365" spans="1:2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14">
        <f t="shared" si="41"/>
        <v>1</v>
      </c>
    </row>
    <row r="366" spans="1:2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14">
        <f t="shared" si="41"/>
        <v>29.958333333328483</v>
      </c>
    </row>
    <row r="367" spans="1:2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14">
        <f t="shared" si="41"/>
        <v>27</v>
      </c>
    </row>
    <row r="368" spans="1:2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14">
        <f t="shared" si="41"/>
        <v>1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14">
        <f t="shared" si="41"/>
        <v>24.041666666664241</v>
      </c>
    </row>
    <row r="370" spans="1:2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14">
        <f t="shared" si="41"/>
        <v>23</v>
      </c>
    </row>
    <row r="371" spans="1:2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14">
        <f t="shared" si="41"/>
        <v>38.958333333335759</v>
      </c>
    </row>
    <row r="372" spans="1:2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14">
        <f t="shared" si="41"/>
        <v>6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14">
        <f t="shared" si="41"/>
        <v>50.958333333328483</v>
      </c>
    </row>
    <row r="374" spans="1:21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14">
        <f t="shared" si="41"/>
        <v>20</v>
      </c>
    </row>
    <row r="375" spans="1:2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14">
        <f t="shared" si="41"/>
        <v>8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14">
        <f t="shared" si="41"/>
        <v>5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14">
        <f t="shared" si="41"/>
        <v>57.041666666671517</v>
      </c>
    </row>
    <row r="378" spans="1:2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14">
        <f t="shared" si="41"/>
        <v>6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14">
        <f t="shared" si="41"/>
        <v>14.041666666671517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14">
        <f t="shared" si="41"/>
        <v>38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14">
        <f t="shared" si="41"/>
        <v>14.041666666664241</v>
      </c>
    </row>
    <row r="382" spans="1:21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14">
        <f t="shared" si="41"/>
        <v>5</v>
      </c>
    </row>
    <row r="383" spans="1:2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14">
        <f t="shared" si="41"/>
        <v>46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14">
        <f t="shared" si="41"/>
        <v>19</v>
      </c>
    </row>
    <row r="385" spans="1:2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14">
        <f t="shared" si="41"/>
        <v>6</v>
      </c>
    </row>
    <row r="386" spans="1:2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14">
        <f t="shared" si="41"/>
        <v>27</v>
      </c>
    </row>
    <row r="387" spans="1:21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6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LEFT(R387,FIND("/",R387)-1)</f>
        <v>publishing</v>
      </c>
      <c r="T387" t="str">
        <f t="shared" ref="T387:T450" si="47">RIGHT(R387,LEN(R387)-FIND("/",R387))</f>
        <v>nonfiction</v>
      </c>
      <c r="U387" s="14">
        <f t="shared" ref="U387:U450" si="48">O387-N387</f>
        <v>32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14">
        <f t="shared" si="48"/>
        <v>12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14">
        <f t="shared" si="48"/>
        <v>5</v>
      </c>
    </row>
    <row r="390" spans="1:2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14">
        <f t="shared" si="48"/>
        <v>2</v>
      </c>
    </row>
    <row r="391" spans="1:2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14">
        <f t="shared" si="48"/>
        <v>27.041666666664241</v>
      </c>
    </row>
    <row r="392" spans="1:2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14">
        <f t="shared" si="48"/>
        <v>15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14">
        <f t="shared" si="48"/>
        <v>2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14">
        <f t="shared" si="48"/>
        <v>2</v>
      </c>
    </row>
    <row r="395" spans="1:2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14">
        <f t="shared" si="48"/>
        <v>1</v>
      </c>
    </row>
    <row r="396" spans="1:2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14">
        <f t="shared" si="48"/>
        <v>10</v>
      </c>
    </row>
    <row r="397" spans="1:21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14">
        <f t="shared" si="48"/>
        <v>1</v>
      </c>
    </row>
    <row r="398" spans="1:2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14">
        <f t="shared" si="48"/>
        <v>8</v>
      </c>
    </row>
    <row r="399" spans="1:2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14">
        <f t="shared" si="48"/>
        <v>6</v>
      </c>
    </row>
    <row r="400" spans="1:2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14">
        <f t="shared" si="48"/>
        <v>2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14">
        <f t="shared" si="48"/>
        <v>7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14">
        <f t="shared" si="48"/>
        <v>22</v>
      </c>
    </row>
    <row r="403" spans="1:2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14">
        <f t="shared" si="48"/>
        <v>0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14">
        <f t="shared" si="48"/>
        <v>47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14">
        <f t="shared" si="48"/>
        <v>36</v>
      </c>
    </row>
    <row r="406" spans="1:2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14">
        <f t="shared" si="48"/>
        <v>3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14">
        <f t="shared" si="48"/>
        <v>50</v>
      </c>
    </row>
    <row r="408" spans="1:2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14">
        <f t="shared" si="48"/>
        <v>12</v>
      </c>
    </row>
    <row r="409" spans="1:2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14">
        <f t="shared" si="48"/>
        <v>7</v>
      </c>
    </row>
    <row r="410" spans="1:2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14">
        <f t="shared" si="48"/>
        <v>20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14">
        <f t="shared" si="48"/>
        <v>4</v>
      </c>
    </row>
    <row r="412" spans="1:2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14">
        <f t="shared" si="48"/>
        <v>0</v>
      </c>
    </row>
    <row r="413" spans="1:2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14">
        <f t="shared" si="48"/>
        <v>2</v>
      </c>
    </row>
    <row r="414" spans="1:2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14">
        <f t="shared" si="48"/>
        <v>10</v>
      </c>
    </row>
    <row r="415" spans="1:2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14">
        <f t="shared" si="48"/>
        <v>27</v>
      </c>
    </row>
    <row r="416" spans="1:2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14">
        <f t="shared" si="48"/>
        <v>8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14">
        <f t="shared" si="48"/>
        <v>17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14">
        <f t="shared" si="48"/>
        <v>9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14">
        <f t="shared" si="48"/>
        <v>24.041666666671517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14">
        <f t="shared" si="48"/>
        <v>1</v>
      </c>
    </row>
    <row r="421" spans="1:2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14">
        <f t="shared" si="48"/>
        <v>6</v>
      </c>
    </row>
    <row r="422" spans="1:2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14">
        <f t="shared" si="48"/>
        <v>14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14">
        <f t="shared" si="48"/>
        <v>30</v>
      </c>
    </row>
    <row r="424" spans="1:21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14">
        <f t="shared" si="48"/>
        <v>20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14">
        <f t="shared" si="48"/>
        <v>2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14">
        <f t="shared" si="48"/>
        <v>6</v>
      </c>
    </row>
    <row r="427" spans="1:2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14">
        <f t="shared" si="48"/>
        <v>6</v>
      </c>
    </row>
    <row r="428" spans="1:2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14">
        <f t="shared" si="48"/>
        <v>7</v>
      </c>
    </row>
    <row r="429" spans="1:2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14">
        <f t="shared" si="48"/>
        <v>32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14">
        <f t="shared" si="48"/>
        <v>7</v>
      </c>
    </row>
    <row r="431" spans="1:2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14">
        <f t="shared" si="48"/>
        <v>27.958333333335759</v>
      </c>
    </row>
    <row r="432" spans="1:2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14">
        <f t="shared" si="48"/>
        <v>34</v>
      </c>
    </row>
    <row r="433" spans="1:2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14">
        <f t="shared" si="48"/>
        <v>17</v>
      </c>
    </row>
    <row r="434" spans="1:2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14">
        <f t="shared" si="48"/>
        <v>20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14">
        <f t="shared" si="48"/>
        <v>16</v>
      </c>
    </row>
    <row r="436" spans="1:2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14">
        <f t="shared" si="48"/>
        <v>14</v>
      </c>
    </row>
    <row r="437" spans="1:2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14">
        <f t="shared" si="48"/>
        <v>12</v>
      </c>
    </row>
    <row r="438" spans="1:2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14">
        <f t="shared" si="48"/>
        <v>1</v>
      </c>
    </row>
    <row r="439" spans="1:2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14">
        <f t="shared" si="48"/>
        <v>3</v>
      </c>
    </row>
    <row r="440" spans="1:21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14">
        <f t="shared" si="48"/>
        <v>29.958333333335759</v>
      </c>
    </row>
    <row r="441" spans="1:2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14">
        <f t="shared" si="48"/>
        <v>7.0416666666715173</v>
      </c>
    </row>
    <row r="442" spans="1:2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14">
        <f t="shared" si="48"/>
        <v>10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14">
        <f t="shared" si="48"/>
        <v>28</v>
      </c>
    </row>
    <row r="444" spans="1:2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14">
        <f t="shared" si="48"/>
        <v>16</v>
      </c>
    </row>
    <row r="445" spans="1:2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14">
        <f t="shared" si="48"/>
        <v>19</v>
      </c>
    </row>
    <row r="446" spans="1:2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14">
        <f t="shared" si="48"/>
        <v>2</v>
      </c>
    </row>
    <row r="447" spans="1:21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14">
        <f t="shared" si="48"/>
        <v>21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14">
        <f t="shared" si="48"/>
        <v>2</v>
      </c>
    </row>
    <row r="449" spans="1:2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14">
        <f t="shared" si="48"/>
        <v>16</v>
      </c>
    </row>
    <row r="450" spans="1:2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14">
        <f t="shared" si="48"/>
        <v>2</v>
      </c>
    </row>
    <row r="451" spans="1:2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6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LEFT(R451,FIND("/",R451)-1)</f>
        <v>games</v>
      </c>
      <c r="T451" t="str">
        <f t="shared" ref="T451:T514" si="54">RIGHT(R451,LEN(R451)-FIND("/",R451))</f>
        <v>video games</v>
      </c>
      <c r="U451" s="14">
        <f t="shared" ref="U451:U514" si="55">O451-N451</f>
        <v>16.958333333328483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14">
        <f t="shared" si="55"/>
        <v>23.041666666671517</v>
      </c>
    </row>
    <row r="453" spans="1:2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14">
        <f t="shared" si="55"/>
        <v>31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14">
        <f t="shared" si="55"/>
        <v>1</v>
      </c>
    </row>
    <row r="455" spans="1:2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14">
        <f t="shared" si="55"/>
        <v>41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14">
        <f t="shared" si="55"/>
        <v>36.041666666664241</v>
      </c>
    </row>
    <row r="457" spans="1:2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14">
        <f t="shared" si="55"/>
        <v>23</v>
      </c>
    </row>
    <row r="458" spans="1:21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14">
        <f t="shared" si="55"/>
        <v>0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14">
        <f t="shared" si="55"/>
        <v>2</v>
      </c>
    </row>
    <row r="460" spans="1:2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14">
        <f t="shared" si="55"/>
        <v>44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14">
        <f t="shared" si="55"/>
        <v>25</v>
      </c>
    </row>
    <row r="462" spans="1:2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14">
        <f t="shared" si="55"/>
        <v>3</v>
      </c>
    </row>
    <row r="463" spans="1:2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14">
        <f t="shared" si="55"/>
        <v>20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14">
        <f t="shared" si="55"/>
        <v>38</v>
      </c>
    </row>
    <row r="465" spans="1:21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14">
        <f t="shared" si="55"/>
        <v>4</v>
      </c>
    </row>
    <row r="466" spans="1:2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14">
        <f t="shared" si="55"/>
        <v>14</v>
      </c>
    </row>
    <row r="467" spans="1:2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14">
        <f t="shared" si="55"/>
        <v>9</v>
      </c>
    </row>
    <row r="468" spans="1:2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14">
        <f t="shared" si="55"/>
        <v>23</v>
      </c>
    </row>
    <row r="469" spans="1:21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14">
        <f t="shared" si="55"/>
        <v>7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14">
        <f t="shared" si="55"/>
        <v>16</v>
      </c>
    </row>
    <row r="471" spans="1:2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14">
        <f t="shared" si="55"/>
        <v>2</v>
      </c>
    </row>
    <row r="472" spans="1:2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14">
        <f t="shared" si="55"/>
        <v>7</v>
      </c>
    </row>
    <row r="473" spans="1:2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14">
        <f t="shared" si="55"/>
        <v>0</v>
      </c>
    </row>
    <row r="474" spans="1:2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14">
        <f t="shared" si="55"/>
        <v>54</v>
      </c>
    </row>
    <row r="475" spans="1:2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14">
        <f t="shared" si="55"/>
        <v>1</v>
      </c>
    </row>
    <row r="476" spans="1:2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14">
        <f t="shared" si="55"/>
        <v>1</v>
      </c>
    </row>
    <row r="477" spans="1:21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14">
        <f t="shared" si="55"/>
        <v>4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14">
        <f t="shared" si="55"/>
        <v>6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14">
        <f t="shared" si="55"/>
        <v>27</v>
      </c>
    </row>
    <row r="480" spans="1:2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14">
        <f t="shared" si="55"/>
        <v>12</v>
      </c>
    </row>
    <row r="481" spans="1:2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14">
        <f t="shared" si="55"/>
        <v>2</v>
      </c>
    </row>
    <row r="482" spans="1:2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14">
        <f t="shared" si="55"/>
        <v>8.9583333333357587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14">
        <f t="shared" si="55"/>
        <v>42.041666666664241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14">
        <f t="shared" si="55"/>
        <v>11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14">
        <f t="shared" si="55"/>
        <v>7</v>
      </c>
    </row>
    <row r="486" spans="1:2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14">
        <f t="shared" si="55"/>
        <v>49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14">
        <f t="shared" si="55"/>
        <v>41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14">
        <f t="shared" si="55"/>
        <v>14.958333333328483</v>
      </c>
    </row>
    <row r="489" spans="1:2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14">
        <f t="shared" si="55"/>
        <v>33</v>
      </c>
    </row>
    <row r="490" spans="1:2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14">
        <f t="shared" si="55"/>
        <v>17</v>
      </c>
    </row>
    <row r="491" spans="1:2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14">
        <f t="shared" si="55"/>
        <v>5</v>
      </c>
    </row>
    <row r="492" spans="1:2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14">
        <f t="shared" si="55"/>
        <v>7</v>
      </c>
    </row>
    <row r="493" spans="1:21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14">
        <f t="shared" si="55"/>
        <v>26</v>
      </c>
    </row>
    <row r="494" spans="1:2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14">
        <f t="shared" si="55"/>
        <v>35</v>
      </c>
    </row>
    <row r="495" spans="1:2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14">
        <f t="shared" si="55"/>
        <v>13</v>
      </c>
    </row>
    <row r="496" spans="1:2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14">
        <f t="shared" si="55"/>
        <v>1</v>
      </c>
    </row>
    <row r="497" spans="1:2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14">
        <f t="shared" si="55"/>
        <v>4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14">
        <f t="shared" si="55"/>
        <v>17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14">
        <f t="shared" si="55"/>
        <v>0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14">
        <f t="shared" si="55"/>
        <v>2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14">
        <f t="shared" si="55"/>
        <v>5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6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14">
        <f t="shared" si="55"/>
        <v>28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14">
        <f t="shared" si="55"/>
        <v>2</v>
      </c>
    </row>
    <row r="504" spans="1:2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14">
        <f t="shared" si="55"/>
        <v>29</v>
      </c>
    </row>
    <row r="505" spans="1:21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14">
        <f t="shared" si="55"/>
        <v>20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14">
        <f t="shared" si="55"/>
        <v>1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14">
        <f t="shared" si="55"/>
        <v>41.958333333335759</v>
      </c>
    </row>
    <row r="508" spans="1:2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14">
        <f t="shared" si="55"/>
        <v>17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14">
        <f t="shared" si="55"/>
        <v>49</v>
      </c>
    </row>
    <row r="510" spans="1:2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14">
        <f t="shared" si="55"/>
        <v>21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14">
        <f t="shared" si="55"/>
        <v>10</v>
      </c>
    </row>
    <row r="512" spans="1:2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14">
        <f t="shared" si="55"/>
        <v>24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14">
        <f t="shared" si="55"/>
        <v>10</v>
      </c>
    </row>
    <row r="514" spans="1:2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14">
        <f t="shared" si="55"/>
        <v>1</v>
      </c>
    </row>
    <row r="515" spans="1:2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74</v>
      </c>
      <c r="H515">
        <v>35</v>
      </c>
      <c r="I515" s="6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LEFT(R515,FIND("/",R515)-1)</f>
        <v>film &amp; video</v>
      </c>
      <c r="T515" t="str">
        <f t="shared" ref="T515:T578" si="61">RIGHT(R515,LEN(R515)-FIND("/",R515))</f>
        <v>television</v>
      </c>
      <c r="U515" s="14">
        <f t="shared" ref="U515:U578" si="62">O515-N515</f>
        <v>2</v>
      </c>
    </row>
    <row r="516" spans="1:2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14">
        <f t="shared" si="62"/>
        <v>5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14">
        <f t="shared" si="62"/>
        <v>2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14">
        <f t="shared" si="62"/>
        <v>38</v>
      </c>
    </row>
    <row r="519" spans="1:2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14">
        <f t="shared" si="62"/>
        <v>5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14">
        <f t="shared" si="62"/>
        <v>2</v>
      </c>
    </row>
    <row r="521" spans="1:2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14">
        <f t="shared" si="62"/>
        <v>14</v>
      </c>
    </row>
    <row r="522" spans="1:2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14">
        <f t="shared" si="62"/>
        <v>3</v>
      </c>
    </row>
    <row r="523" spans="1:2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14">
        <f t="shared" si="62"/>
        <v>6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14">
        <f t="shared" si="62"/>
        <v>12</v>
      </c>
    </row>
    <row r="525" spans="1:2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14">
        <f t="shared" si="62"/>
        <v>5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14">
        <f t="shared" si="62"/>
        <v>13</v>
      </c>
    </row>
    <row r="527" spans="1:2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14">
        <f t="shared" si="62"/>
        <v>4</v>
      </c>
    </row>
    <row r="528" spans="1:21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14">
        <f t="shared" si="62"/>
        <v>37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14">
        <f t="shared" si="62"/>
        <v>36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14">
        <f t="shared" si="62"/>
        <v>45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14">
        <f t="shared" si="62"/>
        <v>28</v>
      </c>
    </row>
    <row r="532" spans="1:2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14">
        <f t="shared" si="62"/>
        <v>14</v>
      </c>
    </row>
    <row r="533" spans="1:21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14">
        <f t="shared" si="62"/>
        <v>56</v>
      </c>
    </row>
    <row r="534" spans="1:2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14">
        <f t="shared" si="62"/>
        <v>1</v>
      </c>
    </row>
    <row r="535" spans="1:2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14">
        <f t="shared" si="62"/>
        <v>36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14">
        <f t="shared" si="62"/>
        <v>1</v>
      </c>
    </row>
    <row r="537" spans="1:2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14">
        <f t="shared" si="62"/>
        <v>2</v>
      </c>
    </row>
    <row r="538" spans="1:2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14">
        <f t="shared" si="62"/>
        <v>26</v>
      </c>
    </row>
    <row r="539" spans="1:2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14">
        <f t="shared" si="62"/>
        <v>23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14">
        <f t="shared" si="62"/>
        <v>16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14">
        <f t="shared" si="62"/>
        <v>6</v>
      </c>
    </row>
    <row r="542" spans="1:2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14">
        <f t="shared" si="62"/>
        <v>22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14">
        <f t="shared" si="62"/>
        <v>26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14">
        <f t="shared" si="62"/>
        <v>30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14">
        <f t="shared" si="62"/>
        <v>15</v>
      </c>
    </row>
    <row r="546" spans="1:2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14">
        <f t="shared" si="62"/>
        <v>13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14">
        <f t="shared" si="62"/>
        <v>20</v>
      </c>
    </row>
    <row r="548" spans="1:2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14">
        <f t="shared" si="62"/>
        <v>3</v>
      </c>
    </row>
    <row r="549" spans="1:2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14">
        <f t="shared" si="62"/>
        <v>12</v>
      </c>
    </row>
    <row r="550" spans="1:2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14">
        <f t="shared" si="62"/>
        <v>13</v>
      </c>
    </row>
    <row r="551" spans="1:21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14">
        <f t="shared" si="62"/>
        <v>9</v>
      </c>
    </row>
    <row r="552" spans="1:21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14">
        <f t="shared" si="62"/>
        <v>20.958333333335759</v>
      </c>
    </row>
    <row r="553" spans="1:2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14">
        <f t="shared" si="62"/>
        <v>40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14">
        <f t="shared" si="62"/>
        <v>2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14">
        <f t="shared" si="62"/>
        <v>1</v>
      </c>
    </row>
    <row r="556" spans="1:21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14">
        <f t="shared" si="62"/>
        <v>6</v>
      </c>
    </row>
    <row r="557" spans="1:2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14">
        <f t="shared" si="62"/>
        <v>31</v>
      </c>
    </row>
    <row r="558" spans="1:2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14">
        <f t="shared" si="62"/>
        <v>7</v>
      </c>
    </row>
    <row r="559" spans="1:2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14">
        <f t="shared" si="62"/>
        <v>3</v>
      </c>
    </row>
    <row r="560" spans="1:2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14">
        <f t="shared" si="62"/>
        <v>42.958333333328483</v>
      </c>
    </row>
    <row r="561" spans="1:2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14">
        <f t="shared" si="62"/>
        <v>7</v>
      </c>
    </row>
    <row r="562" spans="1:2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14">
        <f t="shared" si="62"/>
        <v>40</v>
      </c>
    </row>
    <row r="563" spans="1:2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14">
        <f t="shared" si="62"/>
        <v>2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14">
        <f t="shared" si="62"/>
        <v>2</v>
      </c>
    </row>
    <row r="565" spans="1:2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14">
        <f t="shared" si="62"/>
        <v>20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14">
        <f t="shared" si="62"/>
        <v>8</v>
      </c>
    </row>
    <row r="567" spans="1:2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14">
        <f t="shared" si="62"/>
        <v>20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14">
        <f t="shared" si="62"/>
        <v>22.958333333328483</v>
      </c>
    </row>
    <row r="569" spans="1:2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14">
        <f t="shared" si="62"/>
        <v>2</v>
      </c>
    </row>
    <row r="570" spans="1:2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14">
        <f t="shared" si="62"/>
        <v>45</v>
      </c>
    </row>
    <row r="571" spans="1:2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14">
        <f t="shared" si="62"/>
        <v>12</v>
      </c>
    </row>
    <row r="572" spans="1:2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14">
        <f t="shared" si="62"/>
        <v>6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14">
        <f t="shared" si="62"/>
        <v>47</v>
      </c>
    </row>
    <row r="574" spans="1:2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14">
        <f t="shared" si="62"/>
        <v>16</v>
      </c>
    </row>
    <row r="575" spans="1:2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14">
        <f t="shared" si="62"/>
        <v>2</v>
      </c>
    </row>
    <row r="576" spans="1:2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14">
        <f t="shared" si="62"/>
        <v>10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14">
        <f t="shared" si="62"/>
        <v>3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14">
        <f t="shared" si="62"/>
        <v>17.041666666671517</v>
      </c>
    </row>
    <row r="579" spans="1:2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74</v>
      </c>
      <c r="H579">
        <v>37</v>
      </c>
      <c r="I579" s="6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LEFT(R579,FIND("/",R579)-1)</f>
        <v>music</v>
      </c>
      <c r="T579" t="str">
        <f t="shared" ref="T579:T642" si="68">RIGHT(R579,LEN(R579)-FIND("/",R579))</f>
        <v>jazz</v>
      </c>
      <c r="U579" s="14">
        <f t="shared" ref="U579:U642" si="69">O579-N579</f>
        <v>25.958333333335759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14">
        <f t="shared" si="69"/>
        <v>3</v>
      </c>
    </row>
    <row r="581" spans="1:2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14">
        <f t="shared" si="69"/>
        <v>12</v>
      </c>
    </row>
    <row r="582" spans="1:2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14">
        <f t="shared" si="69"/>
        <v>8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14">
        <f t="shared" si="69"/>
        <v>15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14">
        <f t="shared" si="69"/>
        <v>5</v>
      </c>
    </row>
    <row r="585" spans="1:21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14">
        <f t="shared" si="69"/>
        <v>17</v>
      </c>
    </row>
    <row r="586" spans="1:2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14">
        <f t="shared" si="69"/>
        <v>14</v>
      </c>
    </row>
    <row r="587" spans="1:2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14">
        <f t="shared" si="69"/>
        <v>10</v>
      </c>
    </row>
    <row r="588" spans="1:2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14">
        <f t="shared" si="69"/>
        <v>19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14">
        <f t="shared" si="69"/>
        <v>51.958333333328483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14">
        <f t="shared" si="69"/>
        <v>31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14">
        <f t="shared" si="69"/>
        <v>7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14">
        <f t="shared" si="69"/>
        <v>11</v>
      </c>
    </row>
    <row r="593" spans="1:2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14">
        <f t="shared" si="69"/>
        <v>10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14">
        <f t="shared" si="69"/>
        <v>9</v>
      </c>
    </row>
    <row r="595" spans="1:2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14">
        <f t="shared" si="69"/>
        <v>13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14">
        <f t="shared" si="69"/>
        <v>3</v>
      </c>
    </row>
    <row r="597" spans="1:21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14">
        <f t="shared" si="69"/>
        <v>21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14">
        <f t="shared" si="69"/>
        <v>7</v>
      </c>
    </row>
    <row r="599" spans="1:2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14">
        <f t="shared" si="69"/>
        <v>18</v>
      </c>
    </row>
    <row r="600" spans="1:2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14">
        <f t="shared" si="69"/>
        <v>29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14">
        <f t="shared" si="69"/>
        <v>8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14">
        <f t="shared" si="69"/>
        <v>12</v>
      </c>
    </row>
    <row r="603" spans="1:2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14">
        <f t="shared" si="69"/>
        <v>17</v>
      </c>
    </row>
    <row r="604" spans="1:2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14">
        <f t="shared" si="69"/>
        <v>11</v>
      </c>
    </row>
    <row r="605" spans="1:2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14">
        <f t="shared" si="69"/>
        <v>27</v>
      </c>
    </row>
    <row r="606" spans="1:2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14">
        <f t="shared" si="69"/>
        <v>21</v>
      </c>
    </row>
    <row r="607" spans="1:2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14">
        <f t="shared" si="69"/>
        <v>41.041666666671517</v>
      </c>
    </row>
    <row r="608" spans="1:2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14">
        <f t="shared" si="69"/>
        <v>10.958333333328483</v>
      </c>
    </row>
    <row r="609" spans="1:2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14">
        <f t="shared" si="69"/>
        <v>2</v>
      </c>
    </row>
    <row r="610" spans="1:2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14">
        <f t="shared" si="69"/>
        <v>4</v>
      </c>
    </row>
    <row r="611" spans="1:2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14">
        <f t="shared" si="69"/>
        <v>17</v>
      </c>
    </row>
    <row r="612" spans="1:21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14">
        <f t="shared" si="69"/>
        <v>14</v>
      </c>
    </row>
    <row r="613" spans="1:2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14">
        <f t="shared" si="69"/>
        <v>12</v>
      </c>
    </row>
    <row r="614" spans="1:2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14">
        <f t="shared" si="69"/>
        <v>23.041666666664241</v>
      </c>
    </row>
    <row r="615" spans="1:2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14">
        <f t="shared" si="69"/>
        <v>9</v>
      </c>
    </row>
    <row r="616" spans="1:21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14">
        <f t="shared" si="69"/>
        <v>18</v>
      </c>
    </row>
    <row r="617" spans="1:2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14">
        <f t="shared" si="69"/>
        <v>10</v>
      </c>
    </row>
    <row r="618" spans="1:2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14">
        <f t="shared" si="69"/>
        <v>1</v>
      </c>
    </row>
    <row r="619" spans="1:2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14">
        <f t="shared" si="69"/>
        <v>10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14">
        <f t="shared" si="69"/>
        <v>21</v>
      </c>
    </row>
    <row r="621" spans="1:2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14">
        <f t="shared" si="69"/>
        <v>1</v>
      </c>
    </row>
    <row r="622" spans="1:2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14">
        <f t="shared" si="69"/>
        <v>4</v>
      </c>
    </row>
    <row r="623" spans="1:2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14">
        <f t="shared" si="69"/>
        <v>5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14">
        <f t="shared" si="69"/>
        <v>26</v>
      </c>
    </row>
    <row r="625" spans="1:2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14">
        <f t="shared" si="69"/>
        <v>5</v>
      </c>
    </row>
    <row r="626" spans="1:2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14">
        <f t="shared" si="69"/>
        <v>6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14">
        <f t="shared" si="69"/>
        <v>14</v>
      </c>
    </row>
    <row r="628" spans="1:21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14">
        <f t="shared" si="69"/>
        <v>9</v>
      </c>
    </row>
    <row r="629" spans="1:2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14">
        <f t="shared" si="69"/>
        <v>24</v>
      </c>
    </row>
    <row r="630" spans="1:2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14">
        <f t="shared" si="69"/>
        <v>3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14">
        <f t="shared" si="69"/>
        <v>2</v>
      </c>
    </row>
    <row r="632" spans="1:2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14">
        <f t="shared" si="69"/>
        <v>11</v>
      </c>
    </row>
    <row r="633" spans="1:2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14">
        <f t="shared" si="69"/>
        <v>4</v>
      </c>
    </row>
    <row r="634" spans="1:2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14">
        <f t="shared" si="69"/>
        <v>18.041666666664241</v>
      </c>
    </row>
    <row r="635" spans="1:2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14">
        <f t="shared" si="69"/>
        <v>4</v>
      </c>
    </row>
    <row r="636" spans="1:2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14">
        <f t="shared" si="69"/>
        <v>14</v>
      </c>
    </row>
    <row r="637" spans="1:2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14">
        <f t="shared" si="69"/>
        <v>31.958333333335759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14">
        <f t="shared" si="69"/>
        <v>45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14">
        <f t="shared" si="69"/>
        <v>8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14">
        <f t="shared" si="69"/>
        <v>12</v>
      </c>
    </row>
    <row r="641" spans="1:2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14">
        <f t="shared" si="69"/>
        <v>0</v>
      </c>
    </row>
    <row r="642" spans="1:2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14">
        <f t="shared" si="69"/>
        <v>3</v>
      </c>
    </row>
    <row r="643" spans="1:21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6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LEFT(R643,FIND("/",R643)-1)</f>
        <v>theater</v>
      </c>
      <c r="T643" t="str">
        <f t="shared" ref="T643:T706" si="75">RIGHT(R643,LEN(R643)-FIND("/",R643))</f>
        <v>plays</v>
      </c>
      <c r="U643" s="14">
        <f t="shared" ref="U643:U706" si="76">O643-N643</f>
        <v>27.958333333328483</v>
      </c>
    </row>
    <row r="644" spans="1:2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14">
        <f t="shared" si="76"/>
        <v>9</v>
      </c>
    </row>
    <row r="645" spans="1:2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14">
        <f t="shared" si="76"/>
        <v>17.958333333328483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14">
        <f t="shared" si="76"/>
        <v>16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14">
        <f t="shared" si="76"/>
        <v>21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14">
        <f t="shared" si="76"/>
        <v>11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14">
        <f t="shared" si="76"/>
        <v>24</v>
      </c>
    </row>
    <row r="650" spans="1:2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14">
        <f t="shared" si="76"/>
        <v>18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14">
        <f t="shared" si="76"/>
        <v>11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14">
        <f t="shared" si="76"/>
        <v>27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14">
        <f t="shared" si="76"/>
        <v>15</v>
      </c>
    </row>
    <row r="654" spans="1:2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14">
        <f t="shared" si="76"/>
        <v>43</v>
      </c>
    </row>
    <row r="655" spans="1:2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14">
        <f t="shared" si="76"/>
        <v>2</v>
      </c>
    </row>
    <row r="656" spans="1:2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14">
        <f t="shared" si="76"/>
        <v>5</v>
      </c>
    </row>
    <row r="657" spans="1:2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14">
        <f t="shared" si="76"/>
        <v>12.958333333328483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14">
        <f t="shared" si="76"/>
        <v>5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14">
        <f t="shared" si="76"/>
        <v>16</v>
      </c>
    </row>
    <row r="660" spans="1:2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14">
        <f t="shared" si="76"/>
        <v>23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14">
        <f t="shared" si="76"/>
        <v>1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14">
        <f t="shared" si="76"/>
        <v>9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14">
        <f t="shared" si="76"/>
        <v>30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14">
        <f t="shared" si="76"/>
        <v>4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14">
        <f t="shared" si="76"/>
        <v>23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14">
        <f t="shared" si="76"/>
        <v>10</v>
      </c>
    </row>
    <row r="667" spans="1:2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14">
        <f t="shared" si="76"/>
        <v>14</v>
      </c>
    </row>
    <row r="668" spans="1:2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14">
        <f t="shared" si="76"/>
        <v>6</v>
      </c>
    </row>
    <row r="669" spans="1:21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14">
        <f t="shared" si="76"/>
        <v>9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14">
        <f t="shared" si="76"/>
        <v>12</v>
      </c>
    </row>
    <row r="671" spans="1:2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14">
        <f t="shared" si="76"/>
        <v>9</v>
      </c>
    </row>
    <row r="672" spans="1:21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14">
        <f t="shared" si="76"/>
        <v>12</v>
      </c>
    </row>
    <row r="673" spans="1:21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14">
        <f t="shared" si="76"/>
        <v>4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14">
        <f t="shared" si="76"/>
        <v>10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14">
        <f t="shared" si="76"/>
        <v>21</v>
      </c>
    </row>
    <row r="676" spans="1:2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14">
        <f t="shared" si="76"/>
        <v>47</v>
      </c>
    </row>
    <row r="677" spans="1:2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14">
        <f t="shared" si="76"/>
        <v>7</v>
      </c>
    </row>
    <row r="678" spans="1:2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14">
        <f t="shared" si="76"/>
        <v>9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14">
        <f t="shared" si="76"/>
        <v>50</v>
      </c>
    </row>
    <row r="680" spans="1:2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14">
        <f t="shared" si="76"/>
        <v>2</v>
      </c>
    </row>
    <row r="681" spans="1:2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14">
        <f t="shared" si="76"/>
        <v>5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14">
        <f t="shared" si="76"/>
        <v>2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14">
        <f t="shared" si="76"/>
        <v>6</v>
      </c>
    </row>
    <row r="684" spans="1:2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14">
        <f t="shared" si="76"/>
        <v>9</v>
      </c>
    </row>
    <row r="685" spans="1:2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14">
        <f t="shared" si="76"/>
        <v>2</v>
      </c>
    </row>
    <row r="686" spans="1:2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14">
        <f t="shared" si="76"/>
        <v>20</v>
      </c>
    </row>
    <row r="687" spans="1:2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14">
        <f t="shared" si="76"/>
        <v>24</v>
      </c>
    </row>
    <row r="688" spans="1:2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14">
        <f t="shared" si="76"/>
        <v>11</v>
      </c>
    </row>
    <row r="689" spans="1:2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14">
        <f t="shared" si="76"/>
        <v>2.9583333333284827</v>
      </c>
    </row>
    <row r="690" spans="1:2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14">
        <f t="shared" si="76"/>
        <v>16</v>
      </c>
    </row>
    <row r="691" spans="1:2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14">
        <f t="shared" si="76"/>
        <v>12.041666666664241</v>
      </c>
    </row>
    <row r="692" spans="1:2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14">
        <f t="shared" si="76"/>
        <v>6</v>
      </c>
    </row>
    <row r="693" spans="1:2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14">
        <f t="shared" si="76"/>
        <v>17</v>
      </c>
    </row>
    <row r="694" spans="1:2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14">
        <f t="shared" si="76"/>
        <v>18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14">
        <f t="shared" si="76"/>
        <v>17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14">
        <f t="shared" si="76"/>
        <v>37</v>
      </c>
    </row>
    <row r="697" spans="1:2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14">
        <f t="shared" si="76"/>
        <v>16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14">
        <f t="shared" si="76"/>
        <v>1</v>
      </c>
    </row>
    <row r="699" spans="1:2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14">
        <f t="shared" si="76"/>
        <v>2</v>
      </c>
    </row>
    <row r="700" spans="1:2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14">
        <f t="shared" si="76"/>
        <v>14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14">
        <f t="shared" si="76"/>
        <v>1</v>
      </c>
    </row>
    <row r="702" spans="1:2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14">
        <f t="shared" si="76"/>
        <v>15</v>
      </c>
    </row>
    <row r="703" spans="1:21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14">
        <f t="shared" si="76"/>
        <v>7</v>
      </c>
    </row>
    <row r="704" spans="1:2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14">
        <f t="shared" si="76"/>
        <v>5</v>
      </c>
    </row>
    <row r="705" spans="1:2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14">
        <f t="shared" si="76"/>
        <v>17</v>
      </c>
    </row>
    <row r="706" spans="1:21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14">
        <f t="shared" si="76"/>
        <v>15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6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LEFT(R707,FIND("/",R707)-1)</f>
        <v>publishing</v>
      </c>
      <c r="T707" t="str">
        <f t="shared" ref="T707:T770" si="82">RIGHT(R707,LEN(R707)-FIND("/",R707))</f>
        <v>nonfiction</v>
      </c>
      <c r="U707" s="14">
        <f t="shared" ref="U707:U770" si="83">O707-N707</f>
        <v>4</v>
      </c>
    </row>
    <row r="708" spans="1:21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14">
        <f t="shared" si="83"/>
        <v>8</v>
      </c>
    </row>
    <row r="709" spans="1:21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14">
        <f t="shared" si="83"/>
        <v>36</v>
      </c>
    </row>
    <row r="710" spans="1:2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14">
        <f t="shared" si="83"/>
        <v>10</v>
      </c>
    </row>
    <row r="711" spans="1:2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14">
        <f t="shared" si="83"/>
        <v>7</v>
      </c>
    </row>
    <row r="712" spans="1:21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14">
        <f t="shared" si="83"/>
        <v>7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14">
        <f t="shared" si="83"/>
        <v>2</v>
      </c>
    </row>
    <row r="714" spans="1:21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14">
        <f t="shared" si="83"/>
        <v>41</v>
      </c>
    </row>
    <row r="715" spans="1:2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14">
        <f t="shared" si="83"/>
        <v>12</v>
      </c>
    </row>
    <row r="716" spans="1:2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14">
        <f t="shared" si="83"/>
        <v>1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14">
        <f t="shared" si="83"/>
        <v>5</v>
      </c>
    </row>
    <row r="718" spans="1:2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14">
        <f t="shared" si="83"/>
        <v>28</v>
      </c>
    </row>
    <row r="719" spans="1:21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14">
        <f t="shared" si="83"/>
        <v>21</v>
      </c>
    </row>
    <row r="720" spans="1:2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14">
        <f t="shared" si="83"/>
        <v>26</v>
      </c>
    </row>
    <row r="721" spans="1:2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14">
        <f t="shared" si="83"/>
        <v>11</v>
      </c>
    </row>
    <row r="722" spans="1:21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14">
        <f t="shared" si="83"/>
        <v>14</v>
      </c>
    </row>
    <row r="723" spans="1:2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14">
        <f t="shared" si="83"/>
        <v>6</v>
      </c>
    </row>
    <row r="724" spans="1:2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14">
        <f t="shared" si="83"/>
        <v>27</v>
      </c>
    </row>
    <row r="725" spans="1:2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14">
        <f t="shared" si="83"/>
        <v>20.958333333328483</v>
      </c>
    </row>
    <row r="726" spans="1:21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14">
        <f t="shared" si="83"/>
        <v>2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14">
        <f t="shared" si="83"/>
        <v>2</v>
      </c>
    </row>
    <row r="728" spans="1:2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14">
        <f t="shared" si="83"/>
        <v>6</v>
      </c>
    </row>
    <row r="729" spans="1:2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14">
        <f t="shared" si="83"/>
        <v>57.958333333328483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14">
        <f t="shared" si="83"/>
        <v>11</v>
      </c>
    </row>
    <row r="731" spans="1:21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14">
        <f t="shared" si="83"/>
        <v>2</v>
      </c>
    </row>
    <row r="732" spans="1:2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14">
        <f t="shared" si="83"/>
        <v>6</v>
      </c>
    </row>
    <row r="733" spans="1:2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14">
        <f t="shared" si="83"/>
        <v>1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14">
        <f t="shared" si="83"/>
        <v>23</v>
      </c>
    </row>
    <row r="735" spans="1:2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14">
        <f t="shared" si="83"/>
        <v>13</v>
      </c>
    </row>
    <row r="736" spans="1:2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14">
        <f t="shared" si="83"/>
        <v>12</v>
      </c>
    </row>
    <row r="737" spans="1:2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14">
        <f t="shared" si="83"/>
        <v>7</v>
      </c>
    </row>
    <row r="738" spans="1:2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14">
        <f t="shared" si="83"/>
        <v>4</v>
      </c>
    </row>
    <row r="739" spans="1:21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14">
        <f t="shared" si="83"/>
        <v>12</v>
      </c>
    </row>
    <row r="740" spans="1:2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14">
        <f t="shared" si="83"/>
        <v>22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14">
        <f t="shared" si="83"/>
        <v>1</v>
      </c>
    </row>
    <row r="742" spans="1:2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14">
        <f t="shared" si="83"/>
        <v>3</v>
      </c>
    </row>
    <row r="743" spans="1:2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14">
        <f t="shared" si="83"/>
        <v>1</v>
      </c>
    </row>
    <row r="744" spans="1:2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14">
        <f t="shared" si="83"/>
        <v>42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14">
        <f t="shared" si="83"/>
        <v>6</v>
      </c>
    </row>
    <row r="746" spans="1:2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14">
        <f t="shared" si="83"/>
        <v>2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14">
        <f t="shared" si="83"/>
        <v>27</v>
      </c>
    </row>
    <row r="748" spans="1:2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14">
        <f t="shared" si="83"/>
        <v>5</v>
      </c>
    </row>
    <row r="749" spans="1:2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14">
        <f t="shared" si="83"/>
        <v>11</v>
      </c>
    </row>
    <row r="750" spans="1:2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14">
        <f t="shared" si="83"/>
        <v>24.958333333335759</v>
      </c>
    </row>
    <row r="751" spans="1:2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14">
        <f t="shared" si="83"/>
        <v>12</v>
      </c>
    </row>
    <row r="752" spans="1:2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14">
        <f t="shared" si="83"/>
        <v>25</v>
      </c>
    </row>
    <row r="753" spans="1:2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14">
        <f t="shared" si="83"/>
        <v>15</v>
      </c>
    </row>
    <row r="754" spans="1:2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14">
        <f t="shared" si="83"/>
        <v>18</v>
      </c>
    </row>
    <row r="755" spans="1:2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14">
        <f t="shared" si="83"/>
        <v>15</v>
      </c>
    </row>
    <row r="756" spans="1:2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14">
        <f t="shared" si="83"/>
        <v>53.041666666664241</v>
      </c>
    </row>
    <row r="757" spans="1:2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14">
        <f t="shared" si="83"/>
        <v>12</v>
      </c>
    </row>
    <row r="758" spans="1:2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14">
        <f t="shared" si="83"/>
        <v>6</v>
      </c>
    </row>
    <row r="759" spans="1:2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14">
        <f t="shared" si="83"/>
        <v>4</v>
      </c>
    </row>
    <row r="760" spans="1:2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14">
        <f t="shared" si="83"/>
        <v>9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14">
        <f t="shared" si="83"/>
        <v>30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14">
        <f t="shared" si="83"/>
        <v>29</v>
      </c>
    </row>
    <row r="763" spans="1:2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14">
        <f t="shared" si="83"/>
        <v>5</v>
      </c>
    </row>
    <row r="764" spans="1:2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14">
        <f t="shared" si="83"/>
        <v>11</v>
      </c>
    </row>
    <row r="765" spans="1:2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14">
        <f t="shared" si="83"/>
        <v>35</v>
      </c>
    </row>
    <row r="766" spans="1:21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14">
        <f t="shared" si="83"/>
        <v>8</v>
      </c>
    </row>
    <row r="767" spans="1:2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14">
        <f t="shared" si="83"/>
        <v>25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14">
        <f t="shared" si="83"/>
        <v>1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14">
        <f t="shared" si="83"/>
        <v>45.041666666671517</v>
      </c>
    </row>
    <row r="770" spans="1:2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14">
        <f t="shared" si="83"/>
        <v>15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6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LEFT(R771,FIND("/",R771)-1)</f>
        <v>games</v>
      </c>
      <c r="T771" t="str">
        <f t="shared" ref="T771:T834" si="89">RIGHT(R771,LEN(R771)-FIND("/",R771))</f>
        <v>video games</v>
      </c>
      <c r="U771" s="14">
        <f t="shared" ref="U771:U834" si="90">O771-N771</f>
        <v>26</v>
      </c>
    </row>
    <row r="772" spans="1:2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14">
        <f t="shared" si="90"/>
        <v>7</v>
      </c>
    </row>
    <row r="773" spans="1:2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14">
        <f t="shared" si="90"/>
        <v>27</v>
      </c>
    </row>
    <row r="774" spans="1:2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14">
        <f t="shared" si="90"/>
        <v>4</v>
      </c>
    </row>
    <row r="775" spans="1:2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14">
        <f t="shared" si="90"/>
        <v>10</v>
      </c>
    </row>
    <row r="776" spans="1:2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14">
        <f t="shared" si="90"/>
        <v>41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14">
        <f t="shared" si="90"/>
        <v>10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14">
        <f t="shared" si="90"/>
        <v>18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14">
        <f t="shared" si="90"/>
        <v>29</v>
      </c>
    </row>
    <row r="780" spans="1:2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14">
        <f t="shared" si="90"/>
        <v>5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14">
        <f t="shared" si="90"/>
        <v>9</v>
      </c>
    </row>
    <row r="782" spans="1:2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14">
        <f t="shared" si="90"/>
        <v>19</v>
      </c>
    </row>
    <row r="783" spans="1:2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14">
        <f t="shared" si="90"/>
        <v>51.041666666664241</v>
      </c>
    </row>
    <row r="784" spans="1:2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14">
        <f t="shared" si="90"/>
        <v>27.958333333335759</v>
      </c>
    </row>
    <row r="785" spans="1:2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14">
        <f t="shared" si="90"/>
        <v>7</v>
      </c>
    </row>
    <row r="786" spans="1:2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14">
        <f t="shared" si="90"/>
        <v>10.958333333328483</v>
      </c>
    </row>
    <row r="787" spans="1:21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14">
        <f t="shared" si="90"/>
        <v>34</v>
      </c>
    </row>
    <row r="788" spans="1:2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14">
        <f t="shared" si="90"/>
        <v>7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14">
        <f t="shared" si="90"/>
        <v>9</v>
      </c>
    </row>
    <row r="790" spans="1:2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14">
        <f t="shared" si="90"/>
        <v>21.041666666664241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14">
        <f t="shared" si="90"/>
        <v>37</v>
      </c>
    </row>
    <row r="792" spans="1:2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14">
        <f t="shared" si="90"/>
        <v>6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14">
        <f t="shared" si="90"/>
        <v>16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14">
        <f t="shared" si="90"/>
        <v>28</v>
      </c>
    </row>
    <row r="795" spans="1:2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14">
        <f t="shared" si="90"/>
        <v>4</v>
      </c>
    </row>
    <row r="796" spans="1:2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14">
        <f t="shared" si="90"/>
        <v>12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14">
        <f t="shared" si="90"/>
        <v>3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14">
        <f t="shared" si="90"/>
        <v>7</v>
      </c>
    </row>
    <row r="799" spans="1:2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14">
        <f t="shared" si="90"/>
        <v>23</v>
      </c>
    </row>
    <row r="800" spans="1:2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14">
        <f t="shared" si="90"/>
        <v>28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14">
        <f t="shared" si="90"/>
        <v>4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14">
        <f t="shared" si="90"/>
        <v>4</v>
      </c>
    </row>
    <row r="803" spans="1:2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14">
        <f t="shared" si="90"/>
        <v>22</v>
      </c>
    </row>
    <row r="804" spans="1:21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14">
        <f t="shared" si="90"/>
        <v>2</v>
      </c>
    </row>
    <row r="805" spans="1:21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14">
        <f t="shared" si="90"/>
        <v>34</v>
      </c>
    </row>
    <row r="806" spans="1:2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14">
        <f t="shared" si="90"/>
        <v>20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14">
        <f t="shared" si="90"/>
        <v>51</v>
      </c>
    </row>
    <row r="808" spans="1:2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14">
        <f t="shared" si="90"/>
        <v>23.958333333335759</v>
      </c>
    </row>
    <row r="809" spans="1:2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14">
        <f t="shared" si="90"/>
        <v>44.041666666671517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14">
        <f t="shared" si="90"/>
        <v>17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14">
        <f t="shared" si="90"/>
        <v>1</v>
      </c>
    </row>
    <row r="812" spans="1:2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14">
        <f t="shared" si="90"/>
        <v>10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14">
        <f t="shared" si="90"/>
        <v>2</v>
      </c>
    </row>
    <row r="814" spans="1:2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14">
        <f t="shared" si="90"/>
        <v>5</v>
      </c>
    </row>
    <row r="815" spans="1:2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14">
        <f t="shared" si="90"/>
        <v>10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14">
        <f t="shared" si="90"/>
        <v>2</v>
      </c>
    </row>
    <row r="817" spans="1:21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14">
        <f t="shared" si="90"/>
        <v>26</v>
      </c>
    </row>
    <row r="818" spans="1:2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14">
        <f t="shared" si="90"/>
        <v>2</v>
      </c>
    </row>
    <row r="819" spans="1:2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14">
        <f t="shared" si="90"/>
        <v>28</v>
      </c>
    </row>
    <row r="820" spans="1:2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14">
        <f t="shared" si="90"/>
        <v>13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14">
        <f t="shared" si="90"/>
        <v>15</v>
      </c>
    </row>
    <row r="822" spans="1:2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14">
        <f t="shared" si="90"/>
        <v>13</v>
      </c>
    </row>
    <row r="823" spans="1:2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14">
        <f t="shared" si="90"/>
        <v>12.958333333328483</v>
      </c>
    </row>
    <row r="824" spans="1:2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14">
        <f t="shared" si="90"/>
        <v>16.958333333335759</v>
      </c>
    </row>
    <row r="825" spans="1:2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14">
        <f t="shared" si="90"/>
        <v>25</v>
      </c>
    </row>
    <row r="826" spans="1:2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14">
        <f t="shared" si="90"/>
        <v>32</v>
      </c>
    </row>
    <row r="827" spans="1:2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14">
        <f t="shared" si="90"/>
        <v>12</v>
      </c>
    </row>
    <row r="828" spans="1:21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14">
        <f t="shared" si="90"/>
        <v>28</v>
      </c>
    </row>
    <row r="829" spans="1:21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14">
        <f t="shared" si="90"/>
        <v>12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14">
        <f t="shared" si="90"/>
        <v>25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14">
        <f t="shared" si="90"/>
        <v>15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14">
        <f t="shared" si="90"/>
        <v>59</v>
      </c>
    </row>
    <row r="833" spans="1:2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14">
        <f t="shared" si="90"/>
        <v>34</v>
      </c>
    </row>
    <row r="834" spans="1:2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14">
        <f t="shared" si="90"/>
        <v>34.041666666671517</v>
      </c>
    </row>
    <row r="835" spans="1:2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6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LEFT(R835,FIND("/",R835)-1)</f>
        <v>publishing</v>
      </c>
      <c r="T835" t="str">
        <f t="shared" ref="T835:T898" si="96">RIGHT(R835,LEN(R835)-FIND("/",R835))</f>
        <v>translations</v>
      </c>
      <c r="U835" s="14">
        <f t="shared" ref="U835:U898" si="97">O835-N835</f>
        <v>11</v>
      </c>
    </row>
    <row r="836" spans="1:2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14">
        <f t="shared" si="97"/>
        <v>6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14">
        <f t="shared" si="97"/>
        <v>6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14">
        <f t="shared" si="97"/>
        <v>11</v>
      </c>
    </row>
    <row r="839" spans="1:2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14">
        <f t="shared" si="97"/>
        <v>54</v>
      </c>
    </row>
    <row r="840" spans="1:2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14">
        <f t="shared" si="97"/>
        <v>9</v>
      </c>
    </row>
    <row r="841" spans="1:2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14">
        <f t="shared" si="97"/>
        <v>45</v>
      </c>
    </row>
    <row r="842" spans="1:2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14">
        <f t="shared" si="97"/>
        <v>2</v>
      </c>
    </row>
    <row r="843" spans="1:2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14">
        <f t="shared" si="97"/>
        <v>16</v>
      </c>
    </row>
    <row r="844" spans="1:21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14">
        <f t="shared" si="97"/>
        <v>3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14">
        <f t="shared" si="97"/>
        <v>6</v>
      </c>
    </row>
    <row r="846" spans="1:2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14">
        <f t="shared" si="97"/>
        <v>3</v>
      </c>
    </row>
    <row r="847" spans="1:2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14">
        <f t="shared" si="97"/>
        <v>37</v>
      </c>
    </row>
    <row r="848" spans="1:2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14">
        <f t="shared" si="97"/>
        <v>36</v>
      </c>
    </row>
    <row r="849" spans="1:2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14">
        <f t="shared" si="97"/>
        <v>3</v>
      </c>
    </row>
    <row r="850" spans="1:2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14">
        <f t="shared" si="97"/>
        <v>9</v>
      </c>
    </row>
    <row r="851" spans="1:2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14">
        <f t="shared" si="97"/>
        <v>3</v>
      </c>
    </row>
    <row r="852" spans="1:2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14">
        <f t="shared" si="97"/>
        <v>15</v>
      </c>
    </row>
    <row r="853" spans="1:21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14">
        <f t="shared" si="97"/>
        <v>33</v>
      </c>
    </row>
    <row r="854" spans="1:2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14">
        <f t="shared" si="97"/>
        <v>10</v>
      </c>
    </row>
    <row r="855" spans="1:2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14">
        <f t="shared" si="97"/>
        <v>5</v>
      </c>
    </row>
    <row r="856" spans="1:2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14">
        <f t="shared" si="97"/>
        <v>27</v>
      </c>
    </row>
    <row r="857" spans="1:2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14">
        <f t="shared" si="97"/>
        <v>31</v>
      </c>
    </row>
    <row r="858" spans="1:2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14">
        <f t="shared" si="97"/>
        <v>17</v>
      </c>
    </row>
    <row r="859" spans="1:21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14">
        <f t="shared" si="97"/>
        <v>23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14">
        <f t="shared" si="97"/>
        <v>7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14">
        <f t="shared" si="97"/>
        <v>17.958333333335759</v>
      </c>
    </row>
    <row r="862" spans="1:21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14">
        <f t="shared" si="97"/>
        <v>10</v>
      </c>
    </row>
    <row r="863" spans="1:2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14">
        <f t="shared" si="97"/>
        <v>8</v>
      </c>
    </row>
    <row r="864" spans="1:2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14">
        <f t="shared" si="97"/>
        <v>4</v>
      </c>
    </row>
    <row r="865" spans="1:2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14">
        <f t="shared" si="97"/>
        <v>23</v>
      </c>
    </row>
    <row r="866" spans="1:2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14">
        <f t="shared" si="97"/>
        <v>5</v>
      </c>
    </row>
    <row r="867" spans="1:2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14">
        <f t="shared" si="97"/>
        <v>9</v>
      </c>
    </row>
    <row r="868" spans="1:2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14">
        <f t="shared" si="97"/>
        <v>1</v>
      </c>
    </row>
    <row r="869" spans="1:21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14">
        <f t="shared" si="97"/>
        <v>6</v>
      </c>
    </row>
    <row r="870" spans="1:2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14">
        <f t="shared" si="97"/>
        <v>11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14">
        <f t="shared" si="97"/>
        <v>14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14">
        <f t="shared" si="97"/>
        <v>25</v>
      </c>
    </row>
    <row r="873" spans="1:21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14">
        <f t="shared" si="97"/>
        <v>18.041666666671517</v>
      </c>
    </row>
    <row r="874" spans="1:2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14">
        <f t="shared" si="97"/>
        <v>5</v>
      </c>
    </row>
    <row r="875" spans="1:2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14">
        <f t="shared" si="97"/>
        <v>5</v>
      </c>
    </row>
    <row r="876" spans="1:2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14">
        <f t="shared" si="97"/>
        <v>38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14">
        <f t="shared" si="97"/>
        <v>1</v>
      </c>
    </row>
    <row r="878" spans="1:2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14">
        <f t="shared" si="97"/>
        <v>24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14">
        <f t="shared" si="97"/>
        <v>1</v>
      </c>
    </row>
    <row r="880" spans="1:2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14">
        <f t="shared" si="97"/>
        <v>24</v>
      </c>
    </row>
    <row r="881" spans="1:2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14">
        <f t="shared" si="97"/>
        <v>9</v>
      </c>
    </row>
    <row r="882" spans="1:2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14">
        <f t="shared" si="97"/>
        <v>2</v>
      </c>
    </row>
    <row r="883" spans="1:2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14">
        <f t="shared" si="97"/>
        <v>29</v>
      </c>
    </row>
    <row r="884" spans="1:2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14">
        <f t="shared" si="97"/>
        <v>4</v>
      </c>
    </row>
    <row r="885" spans="1:21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14">
        <f t="shared" si="97"/>
        <v>36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14">
        <f t="shared" si="97"/>
        <v>2</v>
      </c>
    </row>
    <row r="887" spans="1:2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14">
        <f t="shared" si="97"/>
        <v>38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14">
        <f t="shared" si="97"/>
        <v>18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14">
        <f t="shared" si="97"/>
        <v>47</v>
      </c>
    </row>
    <row r="890" spans="1:21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14">
        <f t="shared" si="97"/>
        <v>19</v>
      </c>
    </row>
    <row r="891" spans="1:2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14">
        <f t="shared" si="97"/>
        <v>7</v>
      </c>
    </row>
    <row r="892" spans="1:2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14">
        <f t="shared" si="97"/>
        <v>1</v>
      </c>
    </row>
    <row r="893" spans="1:21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14">
        <f t="shared" si="97"/>
        <v>44</v>
      </c>
    </row>
    <row r="894" spans="1:2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14">
        <f t="shared" si="97"/>
        <v>41</v>
      </c>
    </row>
    <row r="895" spans="1:2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14">
        <f t="shared" si="97"/>
        <v>4</v>
      </c>
    </row>
    <row r="896" spans="1:2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14">
        <f t="shared" si="97"/>
        <v>30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14">
        <f t="shared" si="97"/>
        <v>9</v>
      </c>
    </row>
    <row r="898" spans="1:21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14">
        <f t="shared" si="97"/>
        <v>3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6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LEFT(R899,FIND("/",R899)-1)</f>
        <v>theater</v>
      </c>
      <c r="T899" t="str">
        <f t="shared" ref="T899:T962" si="103">RIGHT(R899,LEN(R899)-FIND("/",R899))</f>
        <v>plays</v>
      </c>
      <c r="U899" s="14">
        <f t="shared" ref="U899:U962" si="104">O899-N899</f>
        <v>2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14">
        <f t="shared" si="104"/>
        <v>6</v>
      </c>
    </row>
    <row r="901" spans="1:2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14">
        <f t="shared" si="104"/>
        <v>18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14">
        <f t="shared" si="104"/>
        <v>1</v>
      </c>
    </row>
    <row r="903" spans="1:2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14">
        <f t="shared" si="104"/>
        <v>33</v>
      </c>
    </row>
    <row r="904" spans="1:2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14">
        <f t="shared" si="104"/>
        <v>42</v>
      </c>
    </row>
    <row r="905" spans="1:21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14">
        <f t="shared" si="104"/>
        <v>15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14">
        <f t="shared" si="104"/>
        <v>4</v>
      </c>
    </row>
    <row r="907" spans="1:2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14">
        <f t="shared" si="104"/>
        <v>3</v>
      </c>
    </row>
    <row r="908" spans="1:21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14">
        <f t="shared" si="104"/>
        <v>36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14">
        <f t="shared" si="104"/>
        <v>7</v>
      </c>
    </row>
    <row r="910" spans="1:2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14">
        <f t="shared" si="104"/>
        <v>11</v>
      </c>
    </row>
    <row r="911" spans="1:2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14">
        <f t="shared" si="104"/>
        <v>27</v>
      </c>
    </row>
    <row r="912" spans="1:2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14">
        <f t="shared" si="104"/>
        <v>1</v>
      </c>
    </row>
    <row r="913" spans="1:2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14">
        <f t="shared" si="104"/>
        <v>2</v>
      </c>
    </row>
    <row r="914" spans="1:2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14">
        <f t="shared" si="104"/>
        <v>13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14">
        <f t="shared" si="104"/>
        <v>13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14">
        <f t="shared" si="104"/>
        <v>12</v>
      </c>
    </row>
    <row r="917" spans="1:2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14">
        <f t="shared" si="104"/>
        <v>9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14">
        <f t="shared" si="104"/>
        <v>9</v>
      </c>
    </row>
    <row r="919" spans="1:2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14">
        <f t="shared" si="104"/>
        <v>24</v>
      </c>
    </row>
    <row r="920" spans="1:2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14">
        <f t="shared" si="104"/>
        <v>11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14">
        <f t="shared" si="104"/>
        <v>32.041666666671517</v>
      </c>
    </row>
    <row r="922" spans="1:2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14">
        <f t="shared" si="104"/>
        <v>20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14">
        <f t="shared" si="104"/>
        <v>14</v>
      </c>
    </row>
    <row r="924" spans="1:2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14">
        <f t="shared" si="104"/>
        <v>9</v>
      </c>
    </row>
    <row r="925" spans="1:2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14">
        <f t="shared" si="104"/>
        <v>1</v>
      </c>
    </row>
    <row r="926" spans="1:2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14">
        <f t="shared" si="104"/>
        <v>11.041666666671517</v>
      </c>
    </row>
    <row r="927" spans="1:21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14">
        <f t="shared" si="104"/>
        <v>12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14">
        <f t="shared" si="104"/>
        <v>4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14">
        <f t="shared" si="104"/>
        <v>29</v>
      </c>
    </row>
    <row r="930" spans="1:2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14">
        <f t="shared" si="104"/>
        <v>9</v>
      </c>
    </row>
    <row r="931" spans="1:2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14">
        <f t="shared" si="104"/>
        <v>14</v>
      </c>
    </row>
    <row r="932" spans="1:2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14">
        <f t="shared" si="104"/>
        <v>7</v>
      </c>
    </row>
    <row r="933" spans="1:2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14">
        <f t="shared" si="104"/>
        <v>2</v>
      </c>
    </row>
    <row r="934" spans="1:2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14">
        <f t="shared" si="104"/>
        <v>3</v>
      </c>
    </row>
    <row r="935" spans="1:2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14">
        <f t="shared" si="104"/>
        <v>13</v>
      </c>
    </row>
    <row r="936" spans="1:2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14">
        <f t="shared" si="104"/>
        <v>6</v>
      </c>
    </row>
    <row r="937" spans="1:2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14">
        <f t="shared" si="104"/>
        <v>7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14">
        <f t="shared" si="104"/>
        <v>3</v>
      </c>
    </row>
    <row r="939" spans="1:2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14">
        <f t="shared" si="104"/>
        <v>9</v>
      </c>
    </row>
    <row r="940" spans="1:2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14">
        <f t="shared" si="104"/>
        <v>36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14">
        <f t="shared" si="104"/>
        <v>17</v>
      </c>
    </row>
    <row r="942" spans="1:2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14">
        <f t="shared" si="104"/>
        <v>22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14">
        <f t="shared" si="104"/>
        <v>35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14">
        <f t="shared" si="104"/>
        <v>3</v>
      </c>
    </row>
    <row r="945" spans="1:2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14">
        <f t="shared" si="104"/>
        <v>35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14">
        <f t="shared" si="104"/>
        <v>19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14">
        <f t="shared" si="104"/>
        <v>15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14">
        <f t="shared" si="104"/>
        <v>2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14">
        <f t="shared" si="104"/>
        <v>7</v>
      </c>
    </row>
    <row r="950" spans="1:2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14">
        <f t="shared" si="104"/>
        <v>10</v>
      </c>
    </row>
    <row r="951" spans="1:2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14">
        <f t="shared" si="104"/>
        <v>19</v>
      </c>
    </row>
    <row r="952" spans="1:2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14">
        <f t="shared" si="104"/>
        <v>5</v>
      </c>
    </row>
    <row r="953" spans="1:2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14">
        <f t="shared" si="104"/>
        <v>1</v>
      </c>
    </row>
    <row r="954" spans="1:2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14">
        <f t="shared" si="104"/>
        <v>14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14">
        <f t="shared" si="104"/>
        <v>36</v>
      </c>
    </row>
    <row r="956" spans="1:2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14">
        <f t="shared" si="104"/>
        <v>24</v>
      </c>
    </row>
    <row r="957" spans="1:21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14">
        <f t="shared" si="104"/>
        <v>2</v>
      </c>
    </row>
    <row r="958" spans="1:2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14">
        <f t="shared" si="104"/>
        <v>4</v>
      </c>
    </row>
    <row r="959" spans="1:2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14">
        <f t="shared" si="104"/>
        <v>3</v>
      </c>
    </row>
    <row r="960" spans="1:21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14">
        <f t="shared" si="104"/>
        <v>22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14">
        <f t="shared" si="104"/>
        <v>28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05">E962/D962</f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14">
        <f t="shared" si="104"/>
        <v>36.958333333328483</v>
      </c>
    </row>
    <row r="963" spans="1:2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6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LEFT(R963,FIND("/",R963)-1)</f>
        <v>publishing</v>
      </c>
      <c r="T963" t="str">
        <f t="shared" ref="T963:T1001" si="110">RIGHT(R963,LEN(R963)-FIND("/",R963))</f>
        <v>translations</v>
      </c>
      <c r="U963" s="14">
        <f t="shared" ref="U963:U1001" si="111">O963-N963</f>
        <v>4</v>
      </c>
    </row>
    <row r="964" spans="1:2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14">
        <f t="shared" si="111"/>
        <v>21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14">
        <f t="shared" si="111"/>
        <v>6</v>
      </c>
    </row>
    <row r="966" spans="1:2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14">
        <f t="shared" si="111"/>
        <v>5</v>
      </c>
    </row>
    <row r="967" spans="1:2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14">
        <f t="shared" si="111"/>
        <v>40</v>
      </c>
    </row>
    <row r="968" spans="1:2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14">
        <f t="shared" si="111"/>
        <v>2</v>
      </c>
    </row>
    <row r="969" spans="1:2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14">
        <f t="shared" si="111"/>
        <v>37</v>
      </c>
    </row>
    <row r="970" spans="1:21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14">
        <f t="shared" si="111"/>
        <v>15</v>
      </c>
    </row>
    <row r="971" spans="1:2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14">
        <f t="shared" si="111"/>
        <v>7</v>
      </c>
    </row>
    <row r="972" spans="1:2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14">
        <f t="shared" si="111"/>
        <v>1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14">
        <f t="shared" si="111"/>
        <v>6</v>
      </c>
    </row>
    <row r="974" spans="1:2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14">
        <f t="shared" si="111"/>
        <v>9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14">
        <f t="shared" si="111"/>
        <v>2</v>
      </c>
    </row>
    <row r="976" spans="1:2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14">
        <f t="shared" si="111"/>
        <v>1</v>
      </c>
    </row>
    <row r="977" spans="1:2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14">
        <f t="shared" si="111"/>
        <v>39</v>
      </c>
    </row>
    <row r="978" spans="1:21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14">
        <f t="shared" si="111"/>
        <v>6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14">
        <f t="shared" si="111"/>
        <v>32</v>
      </c>
    </row>
    <row r="980" spans="1:2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14">
        <f t="shared" si="111"/>
        <v>22</v>
      </c>
    </row>
    <row r="981" spans="1:2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14">
        <f t="shared" si="111"/>
        <v>6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14">
        <f t="shared" si="111"/>
        <v>5.0416666666715173</v>
      </c>
    </row>
    <row r="983" spans="1:2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14">
        <f t="shared" si="111"/>
        <v>33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14">
        <f t="shared" si="111"/>
        <v>2</v>
      </c>
    </row>
    <row r="985" spans="1:2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14">
        <f t="shared" si="111"/>
        <v>15</v>
      </c>
    </row>
    <row r="986" spans="1:21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14">
        <f t="shared" si="111"/>
        <v>26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14">
        <f t="shared" si="111"/>
        <v>26</v>
      </c>
    </row>
    <row r="988" spans="1:2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14">
        <f t="shared" si="111"/>
        <v>14</v>
      </c>
    </row>
    <row r="989" spans="1:2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14">
        <f t="shared" si="111"/>
        <v>14</v>
      </c>
    </row>
    <row r="990" spans="1:2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14">
        <f t="shared" si="111"/>
        <v>21</v>
      </c>
    </row>
    <row r="991" spans="1:2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14">
        <f t="shared" si="111"/>
        <v>5</v>
      </c>
    </row>
    <row r="992" spans="1:2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14">
        <f t="shared" si="111"/>
        <v>21.958333333328483</v>
      </c>
    </row>
    <row r="993" spans="1:2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14">
        <f t="shared" si="111"/>
        <v>4</v>
      </c>
    </row>
    <row r="994" spans="1:2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14">
        <f t="shared" si="111"/>
        <v>14</v>
      </c>
    </row>
    <row r="995" spans="1:2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14">
        <f t="shared" si="111"/>
        <v>17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14">
        <f t="shared" si="111"/>
        <v>6</v>
      </c>
    </row>
    <row r="997" spans="1:2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14">
        <f t="shared" si="111"/>
        <v>29.041666666671517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14">
        <f t="shared" si="111"/>
        <v>30</v>
      </c>
    </row>
    <row r="999" spans="1:2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14">
        <f t="shared" si="111"/>
        <v>5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14">
        <f t="shared" si="111"/>
        <v>14</v>
      </c>
    </row>
    <row r="1001" spans="1:2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14">
        <f t="shared" si="111"/>
        <v>7</v>
      </c>
    </row>
    <row r="1002" spans="1:21" x14ac:dyDescent="0.6">
      <c r="F1002" s="5"/>
      <c r="I1002" s="6"/>
      <c r="N1002" s="9"/>
      <c r="O1002" s="9"/>
      <c r="U1002" s="14"/>
    </row>
    <row r="1004" spans="1:21" x14ac:dyDescent="0.6">
      <c r="C1004" s="18" t="s">
        <v>2121</v>
      </c>
      <c r="D1004" s="19">
        <f>AVERAGE(D2:D1001)</f>
        <v>43983.1</v>
      </c>
      <c r="E1004" s="20">
        <f>AVERAGE(E2:E1001)</f>
        <v>42748.055</v>
      </c>
      <c r="H1004" s="27" t="s">
        <v>2117</v>
      </c>
      <c r="I1004" s="28">
        <f>AVERAGE(I2:I1001)</f>
        <v>67.546704837977614</v>
      </c>
      <c r="T1004" s="34" t="s">
        <v>2121</v>
      </c>
      <c r="U1004" s="37">
        <f>AVERAGE(U2:U1001)</f>
        <v>15.396583333333307</v>
      </c>
    </row>
    <row r="1005" spans="1:21" x14ac:dyDescent="0.6">
      <c r="C1005" s="21" t="s">
        <v>2122</v>
      </c>
      <c r="D1005" s="22">
        <f>AVERAGEIFS(D$2:D$1001,$G$2:$G$1001,"successful")</f>
        <v>26405.309734513274</v>
      </c>
      <c r="E1005" s="23">
        <f>AVERAGEIFS($E$2:$E$1001,$G$2:$G$1001,"successful")</f>
        <v>50329.803539823006</v>
      </c>
      <c r="H1005" s="29" t="s">
        <v>2118</v>
      </c>
      <c r="I1005" s="30">
        <f>_xlfn.STDEV.S(I2:I1001)</f>
        <v>26.90836804954743</v>
      </c>
      <c r="T1005" s="35" t="s">
        <v>2122</v>
      </c>
      <c r="U1005" s="38">
        <f>AVERAGEIFS(U$2:U$1001,$G$2:$G$1001,"successful")</f>
        <v>15.130678466076661</v>
      </c>
    </row>
    <row r="1006" spans="1:21" x14ac:dyDescent="0.6">
      <c r="C1006" s="24" t="s">
        <v>2123</v>
      </c>
      <c r="D1006" s="25">
        <f>AVERAGEIFS(D$2:D$1001,$G$2:$G$1001,"failed")</f>
        <v>65403.571428571428</v>
      </c>
      <c r="E1006" s="26">
        <f>AVERAGEIFS($E$2:$E$1001,$G$2:$G$1001,"failed")</f>
        <v>33516.884615384617</v>
      </c>
      <c r="H1006" s="29"/>
      <c r="I1006" s="31"/>
      <c r="T1006" s="36" t="s">
        <v>2123</v>
      </c>
      <c r="U1006" s="39">
        <f>AVERAGEIFS(U$2:U$1001,$G$2:$G$1001,"failed")</f>
        <v>15.708218864468838</v>
      </c>
    </row>
    <row r="1007" spans="1:21" x14ac:dyDescent="0.6">
      <c r="H1007" s="29" t="s">
        <v>2119</v>
      </c>
      <c r="I1007" s="30">
        <f>AVERAGEIFS($I$2:$I$1001,$G$2:$G$1001,"successful")</f>
        <v>69.426631537667717</v>
      </c>
    </row>
    <row r="1008" spans="1:21" x14ac:dyDescent="0.6">
      <c r="H1008" s="32" t="s">
        <v>2120</v>
      </c>
      <c r="I1008" s="33">
        <f>AVERAGEIFS($I$2:$I$1001,$G$2:$G$1001,"failed")</f>
        <v>64.114728411470949</v>
      </c>
    </row>
    <row r="1010" spans="7:8" x14ac:dyDescent="0.6">
      <c r="G1010" s="34" t="s">
        <v>2125</v>
      </c>
      <c r="H1010" s="37">
        <f>_xlfn.STDEV.S(H2:H1001)</f>
        <v>1137.7231354366966</v>
      </c>
    </row>
    <row r="1011" spans="7:8" x14ac:dyDescent="0.6">
      <c r="G1011" s="35"/>
      <c r="H1011" s="38"/>
    </row>
    <row r="1012" spans="7:8" x14ac:dyDescent="0.6">
      <c r="G1012" s="36"/>
      <c r="H1012" s="39"/>
    </row>
  </sheetData>
  <conditionalFormatting sqref="G2:G1002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2">
    <cfRule type="colorScale" priority="1">
      <colorScale>
        <cfvo type="num" val="0"/>
        <cfvo type="num" val="1"/>
        <cfvo type="num" val="2"/>
        <color rgb="FFFF5050"/>
        <color theme="9"/>
        <color theme="4" tint="0.59999389629810485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E875-CF73-4258-8CA7-C055263CDB6E}">
  <sheetPr codeName="Sheet5"/>
  <dimension ref="A1:K30"/>
  <sheetViews>
    <sheetView zoomScaleNormal="100" workbookViewId="0">
      <selection activeCell="N21" sqref="N21"/>
    </sheetView>
  </sheetViews>
  <sheetFormatPr defaultRowHeight="15.6" x14ac:dyDescent="0.6"/>
  <cols>
    <col min="3" max="3" width="13.34765625" customWidth="1"/>
    <col min="4" max="10" width="11" customWidth="1"/>
  </cols>
  <sheetData>
    <row r="1" spans="1:11" x14ac:dyDescent="0.6">
      <c r="D1" t="s">
        <v>20</v>
      </c>
      <c r="E1" t="s">
        <v>14</v>
      </c>
      <c r="F1" t="s">
        <v>74</v>
      </c>
    </row>
    <row r="2" spans="1:11" ht="44.5" customHeight="1" x14ac:dyDescent="0.6">
      <c r="C2" s="45" t="s">
        <v>2086</v>
      </c>
      <c r="D2" s="45" t="s">
        <v>2087</v>
      </c>
      <c r="E2" s="45" t="s">
        <v>2088</v>
      </c>
      <c r="F2" s="45" t="s">
        <v>2089</v>
      </c>
      <c r="G2" s="45" t="s">
        <v>2090</v>
      </c>
      <c r="H2" s="45" t="s">
        <v>2091</v>
      </c>
      <c r="I2" s="45" t="s">
        <v>2092</v>
      </c>
      <c r="J2" s="45" t="s">
        <v>2093</v>
      </c>
      <c r="K2" s="11"/>
    </row>
    <row r="3" spans="1:11" x14ac:dyDescent="0.6">
      <c r="C3" s="46" t="s">
        <v>2104</v>
      </c>
      <c r="D3" s="47">
        <f>COUNTIFS(Crowdfunding!$G$2:$G$1001,D$1,Crowdfunding!$D$2:$D$1001,"&lt;1000")</f>
        <v>30</v>
      </c>
      <c r="E3" s="47">
        <f>COUNTIFS(Crowdfunding!$G$2:$G$1001,E$1,Crowdfunding!$D$2:$D$1001,"&lt;1000")</f>
        <v>20</v>
      </c>
      <c r="F3" s="47">
        <f>COUNTIFS(Crowdfunding!$G$2:$G$1001,F$1,Crowdfunding!$D$2:$D$1001,"&lt;1000")</f>
        <v>1</v>
      </c>
      <c r="G3" s="47">
        <f>SUM(D3:F3)</f>
        <v>51</v>
      </c>
      <c r="H3" s="48">
        <f>D3/$G3</f>
        <v>0.58823529411764708</v>
      </c>
      <c r="I3" s="48">
        <f>E3/$G3</f>
        <v>0.39215686274509803</v>
      </c>
      <c r="J3" s="48">
        <f>F3/$G3</f>
        <v>1.9607843137254902E-2</v>
      </c>
      <c r="K3" s="12">
        <f>SUM(H3:J3)</f>
        <v>1</v>
      </c>
    </row>
    <row r="4" spans="1:11" x14ac:dyDescent="0.6">
      <c r="A4">
        <v>1000</v>
      </c>
      <c r="B4">
        <v>4999</v>
      </c>
      <c r="C4" s="46" t="s">
        <v>2094</v>
      </c>
      <c r="D4" s="47">
        <f>COUNTIFS(Crowdfunding!$G$2:$G$1001,D$1,Crowdfunding!$D$2:$D$1001,"&lt;="&amp;$B4)-COUNTIFS(Crowdfunding!$G$2:$G$1001,D$1,Crowdfunding!$D$2:$D$1001,"&lt;"&amp;$A4)</f>
        <v>191</v>
      </c>
      <c r="E4" s="47">
        <f>COUNTIFS(Crowdfunding!$G$2:$G$1001,E$1,Crowdfunding!$D$2:$D$1001,"&lt;="&amp;$B4)-COUNTIFS(Crowdfunding!$G$2:$G$1001,E$1,Crowdfunding!$D$2:$D$1001,"&lt;"&amp;$A4)</f>
        <v>38</v>
      </c>
      <c r="F4" s="47">
        <f>COUNTIFS(Crowdfunding!$G$2:$G$1001,F$1,Crowdfunding!$D$2:$D$1001,"&lt;="&amp;$B4)-COUNTIFS(Crowdfunding!$G$2:$G$1001,F$1,Crowdfunding!$D$2:$D$1001,"&lt;"&amp;$A4)</f>
        <v>2</v>
      </c>
      <c r="G4" s="47">
        <f t="shared" ref="G4:G14" si="0">SUM(D4:F4)</f>
        <v>231</v>
      </c>
      <c r="H4" s="48">
        <f t="shared" ref="H4:H14" si="1">D4/$G4</f>
        <v>0.82683982683982682</v>
      </c>
      <c r="I4" s="48">
        <f t="shared" ref="I4:I14" si="2">E4/$G4</f>
        <v>0.16450216450216451</v>
      </c>
      <c r="J4" s="48">
        <f t="shared" ref="J4:J14" si="3">F4/$G4</f>
        <v>8.658008658008658E-3</v>
      </c>
      <c r="K4" s="12">
        <f t="shared" ref="K4:K14" si="4">SUM(H4:J4)</f>
        <v>1</v>
      </c>
    </row>
    <row r="5" spans="1:11" x14ac:dyDescent="0.6">
      <c r="A5">
        <v>5000</v>
      </c>
      <c r="B5">
        <f>B4+5000</f>
        <v>9999</v>
      </c>
      <c r="C5" s="46" t="s">
        <v>2095</v>
      </c>
      <c r="D5" s="47">
        <f>COUNTIFS(Crowdfunding!$G$2:$G$1001,D$1,Crowdfunding!$D$2:$D$1001,"&lt;="&amp;$B5)-COUNTIFS(Crowdfunding!$G$2:$G$1001,D$1,Crowdfunding!$D$2:$D$1001,"&lt;"&amp;$A5)</f>
        <v>164</v>
      </c>
      <c r="E5" s="47">
        <f>COUNTIFS(Crowdfunding!$G$2:$G$1001,E$1,Crowdfunding!$D$2:$D$1001,"&lt;="&amp;$B5)-COUNTIFS(Crowdfunding!$G$2:$G$1001,E$1,Crowdfunding!$D$2:$D$1001,"&lt;"&amp;$A5)</f>
        <v>126</v>
      </c>
      <c r="F5" s="47">
        <f>COUNTIFS(Crowdfunding!$G$2:$G$1001,F$1,Crowdfunding!$D$2:$D$1001,"&lt;="&amp;$B5)-COUNTIFS(Crowdfunding!$G$2:$G$1001,F$1,Crowdfunding!$D$2:$D$1001,"&lt;"&amp;$A5)</f>
        <v>25</v>
      </c>
      <c r="G5" s="47">
        <f t="shared" si="0"/>
        <v>315</v>
      </c>
      <c r="H5" s="48">
        <f t="shared" si="1"/>
        <v>0.52063492063492067</v>
      </c>
      <c r="I5" s="48">
        <f t="shared" si="2"/>
        <v>0.4</v>
      </c>
      <c r="J5" s="48">
        <f t="shared" si="3"/>
        <v>7.9365079365079361E-2</v>
      </c>
      <c r="K5" s="12">
        <f t="shared" si="4"/>
        <v>1</v>
      </c>
    </row>
    <row r="6" spans="1:11" x14ac:dyDescent="0.6">
      <c r="A6">
        <v>10000</v>
      </c>
      <c r="B6">
        <f t="shared" ref="B6:B13" si="5">B5+5000</f>
        <v>14999</v>
      </c>
      <c r="C6" s="46" t="s">
        <v>2096</v>
      </c>
      <c r="D6" s="47">
        <f>COUNTIFS(Crowdfunding!$G$2:$G$1001,D$1,Crowdfunding!$D$2:$D$1001,"&lt;="&amp;$B6)-COUNTIFS(Crowdfunding!$G$2:$G$1001,D$1,Crowdfunding!$D$2:$D$1001,"&lt;"&amp;$A6)</f>
        <v>4</v>
      </c>
      <c r="E6" s="47">
        <f>COUNTIFS(Crowdfunding!$G$2:$G$1001,E$1,Crowdfunding!$D$2:$D$1001,"&lt;="&amp;$B6)-COUNTIFS(Crowdfunding!$G$2:$G$1001,E$1,Crowdfunding!$D$2:$D$1001,"&lt;"&amp;$A6)</f>
        <v>5</v>
      </c>
      <c r="F6" s="47">
        <f>COUNTIFS(Crowdfunding!$G$2:$G$1001,F$1,Crowdfunding!$D$2:$D$1001,"&lt;="&amp;$B6)-COUNTIFS(Crowdfunding!$G$2:$G$1001,F$1,Crowdfunding!$D$2:$D$1001,"&lt;"&amp;$A6)</f>
        <v>0</v>
      </c>
      <c r="G6" s="47">
        <f t="shared" si="0"/>
        <v>9</v>
      </c>
      <c r="H6" s="48">
        <f t="shared" si="1"/>
        <v>0.44444444444444442</v>
      </c>
      <c r="I6" s="48">
        <f t="shared" si="2"/>
        <v>0.55555555555555558</v>
      </c>
      <c r="J6" s="48">
        <f t="shared" si="3"/>
        <v>0</v>
      </c>
      <c r="K6" s="12">
        <f t="shared" si="4"/>
        <v>1</v>
      </c>
    </row>
    <row r="7" spans="1:11" x14ac:dyDescent="0.6">
      <c r="A7">
        <v>15000</v>
      </c>
      <c r="B7">
        <f t="shared" si="5"/>
        <v>19999</v>
      </c>
      <c r="C7" s="46" t="s">
        <v>2097</v>
      </c>
      <c r="D7" s="47">
        <f>COUNTIFS(Crowdfunding!$G$2:$G$1001,D$1,Crowdfunding!$D$2:$D$1001,"&lt;="&amp;$B7)-COUNTIFS(Crowdfunding!$G$2:$G$1001,D$1,Crowdfunding!$D$2:$D$1001,"&lt;"&amp;$A7)</f>
        <v>10</v>
      </c>
      <c r="E7" s="47">
        <f>COUNTIFS(Crowdfunding!$G$2:$G$1001,E$1,Crowdfunding!$D$2:$D$1001,"&lt;="&amp;$B7)-COUNTIFS(Crowdfunding!$G$2:$G$1001,E$1,Crowdfunding!$D$2:$D$1001,"&lt;"&amp;$A7)</f>
        <v>0</v>
      </c>
      <c r="F7" s="47">
        <f>COUNTIFS(Crowdfunding!$G$2:$G$1001,F$1,Crowdfunding!$D$2:$D$1001,"&lt;="&amp;$B7)-COUNTIFS(Crowdfunding!$G$2:$G$1001,F$1,Crowdfunding!$D$2:$D$1001,"&lt;"&amp;$A7)</f>
        <v>0</v>
      </c>
      <c r="G7" s="47">
        <f t="shared" si="0"/>
        <v>10</v>
      </c>
      <c r="H7" s="48">
        <f t="shared" si="1"/>
        <v>1</v>
      </c>
      <c r="I7" s="48">
        <f t="shared" si="2"/>
        <v>0</v>
      </c>
      <c r="J7" s="48">
        <f t="shared" si="3"/>
        <v>0</v>
      </c>
      <c r="K7" s="12">
        <f t="shared" si="4"/>
        <v>1</v>
      </c>
    </row>
    <row r="8" spans="1:11" x14ac:dyDescent="0.6">
      <c r="A8">
        <v>20000</v>
      </c>
      <c r="B8">
        <f t="shared" si="5"/>
        <v>24999</v>
      </c>
      <c r="C8" s="46" t="s">
        <v>2098</v>
      </c>
      <c r="D8" s="47">
        <f>COUNTIFS(Crowdfunding!$G$2:$G$1001,D$1,Crowdfunding!$D$2:$D$1001,"&lt;="&amp;$B8)-COUNTIFS(Crowdfunding!$G$2:$G$1001,D$1,Crowdfunding!$D$2:$D$1001,"&lt;"&amp;$A8)</f>
        <v>7</v>
      </c>
      <c r="E8" s="47">
        <f>COUNTIFS(Crowdfunding!$G$2:$G$1001,E$1,Crowdfunding!$D$2:$D$1001,"&lt;="&amp;$B8)-COUNTIFS(Crowdfunding!$G$2:$G$1001,E$1,Crowdfunding!$D$2:$D$1001,"&lt;"&amp;$A8)</f>
        <v>0</v>
      </c>
      <c r="F8" s="47">
        <f>COUNTIFS(Crowdfunding!$G$2:$G$1001,F$1,Crowdfunding!$D$2:$D$1001,"&lt;="&amp;$B8)-COUNTIFS(Crowdfunding!$G$2:$G$1001,F$1,Crowdfunding!$D$2:$D$1001,"&lt;"&amp;$A8)</f>
        <v>0</v>
      </c>
      <c r="G8" s="47">
        <f t="shared" si="0"/>
        <v>7</v>
      </c>
      <c r="H8" s="48">
        <f t="shared" si="1"/>
        <v>1</v>
      </c>
      <c r="I8" s="48">
        <f t="shared" si="2"/>
        <v>0</v>
      </c>
      <c r="J8" s="48">
        <f t="shared" si="3"/>
        <v>0</v>
      </c>
      <c r="K8" s="12">
        <f t="shared" si="4"/>
        <v>1</v>
      </c>
    </row>
    <row r="9" spans="1:11" x14ac:dyDescent="0.6">
      <c r="A9">
        <v>25000</v>
      </c>
      <c r="B9">
        <f t="shared" si="5"/>
        <v>29999</v>
      </c>
      <c r="C9" s="46" t="s">
        <v>2099</v>
      </c>
      <c r="D9" s="47">
        <f>COUNTIFS(Crowdfunding!$G$2:$G$1001,D$1,Crowdfunding!$D$2:$D$1001,"&lt;="&amp;$B9)-COUNTIFS(Crowdfunding!$G$2:$G$1001,D$1,Crowdfunding!$D$2:$D$1001,"&lt;"&amp;$A9)</f>
        <v>11</v>
      </c>
      <c r="E9" s="47">
        <f>COUNTIFS(Crowdfunding!$G$2:$G$1001,E$1,Crowdfunding!$D$2:$D$1001,"&lt;="&amp;$B9)-COUNTIFS(Crowdfunding!$G$2:$G$1001,E$1,Crowdfunding!$D$2:$D$1001,"&lt;"&amp;$A9)</f>
        <v>3</v>
      </c>
      <c r="F9" s="47">
        <f>COUNTIFS(Crowdfunding!$G$2:$G$1001,F$1,Crowdfunding!$D$2:$D$1001,"&lt;="&amp;$B9)-COUNTIFS(Crowdfunding!$G$2:$G$1001,F$1,Crowdfunding!$D$2:$D$1001,"&lt;"&amp;$A9)</f>
        <v>0</v>
      </c>
      <c r="G9" s="47">
        <f t="shared" si="0"/>
        <v>14</v>
      </c>
      <c r="H9" s="48">
        <f t="shared" si="1"/>
        <v>0.7857142857142857</v>
      </c>
      <c r="I9" s="48">
        <f t="shared" si="2"/>
        <v>0.21428571428571427</v>
      </c>
      <c r="J9" s="48">
        <f t="shared" si="3"/>
        <v>0</v>
      </c>
      <c r="K9" s="12">
        <f t="shared" si="4"/>
        <v>1</v>
      </c>
    </row>
    <row r="10" spans="1:11" x14ac:dyDescent="0.6">
      <c r="A10">
        <v>30000</v>
      </c>
      <c r="B10">
        <f t="shared" si="5"/>
        <v>34999</v>
      </c>
      <c r="C10" s="46" t="s">
        <v>2100</v>
      </c>
      <c r="D10" s="47">
        <f>COUNTIFS(Crowdfunding!$G$2:$G$1001,D$1,Crowdfunding!$D$2:$D$1001,"&lt;="&amp;$B10)-COUNTIFS(Crowdfunding!$G$2:$G$1001,D$1,Crowdfunding!$D$2:$D$1001,"&lt;"&amp;$A10)</f>
        <v>7</v>
      </c>
      <c r="E10" s="47">
        <f>COUNTIFS(Crowdfunding!$G$2:$G$1001,E$1,Crowdfunding!$D$2:$D$1001,"&lt;="&amp;$B10)-COUNTIFS(Crowdfunding!$G$2:$G$1001,E$1,Crowdfunding!$D$2:$D$1001,"&lt;"&amp;$A10)</f>
        <v>0</v>
      </c>
      <c r="F10" s="47">
        <f>COUNTIFS(Crowdfunding!$G$2:$G$1001,F$1,Crowdfunding!$D$2:$D$1001,"&lt;="&amp;$B10)-COUNTIFS(Crowdfunding!$G$2:$G$1001,F$1,Crowdfunding!$D$2:$D$1001,"&lt;"&amp;$A10)</f>
        <v>0</v>
      </c>
      <c r="G10" s="47">
        <f t="shared" si="0"/>
        <v>7</v>
      </c>
      <c r="H10" s="48">
        <f t="shared" si="1"/>
        <v>1</v>
      </c>
      <c r="I10" s="48">
        <f t="shared" si="2"/>
        <v>0</v>
      </c>
      <c r="J10" s="48">
        <f t="shared" si="3"/>
        <v>0</v>
      </c>
      <c r="K10" s="12">
        <f t="shared" si="4"/>
        <v>1</v>
      </c>
    </row>
    <row r="11" spans="1:11" x14ac:dyDescent="0.6">
      <c r="A11">
        <v>35000</v>
      </c>
      <c r="B11">
        <f t="shared" si="5"/>
        <v>39999</v>
      </c>
      <c r="C11" s="46" t="s">
        <v>2101</v>
      </c>
      <c r="D11" s="47">
        <f>COUNTIFS(Crowdfunding!$G$2:$G$1001,D$1,Crowdfunding!$D$2:$D$1001,"&lt;="&amp;$B11)-COUNTIFS(Crowdfunding!$G$2:$G$1001,D$1,Crowdfunding!$D$2:$D$1001,"&lt;"&amp;$A11)</f>
        <v>8</v>
      </c>
      <c r="E11" s="47">
        <f>COUNTIFS(Crowdfunding!$G$2:$G$1001,E$1,Crowdfunding!$D$2:$D$1001,"&lt;="&amp;$B11)-COUNTIFS(Crowdfunding!$G$2:$G$1001,E$1,Crowdfunding!$D$2:$D$1001,"&lt;"&amp;$A11)</f>
        <v>3</v>
      </c>
      <c r="F11" s="47">
        <f>COUNTIFS(Crowdfunding!$G$2:$G$1001,F$1,Crowdfunding!$D$2:$D$1001,"&lt;="&amp;$B11)-COUNTIFS(Crowdfunding!$G$2:$G$1001,F$1,Crowdfunding!$D$2:$D$1001,"&lt;"&amp;$A11)</f>
        <v>1</v>
      </c>
      <c r="G11" s="47">
        <f t="shared" si="0"/>
        <v>12</v>
      </c>
      <c r="H11" s="48">
        <f t="shared" si="1"/>
        <v>0.66666666666666663</v>
      </c>
      <c r="I11" s="48">
        <f t="shared" si="2"/>
        <v>0.25</v>
      </c>
      <c r="J11" s="48">
        <f t="shared" si="3"/>
        <v>8.3333333333333329E-2</v>
      </c>
      <c r="K11" s="12">
        <f t="shared" si="4"/>
        <v>1</v>
      </c>
    </row>
    <row r="12" spans="1:11" x14ac:dyDescent="0.6">
      <c r="A12">
        <v>40000</v>
      </c>
      <c r="B12">
        <f t="shared" si="5"/>
        <v>44999</v>
      </c>
      <c r="C12" s="46" t="s">
        <v>2102</v>
      </c>
      <c r="D12" s="47">
        <f>COUNTIFS(Crowdfunding!$G$2:$G$1001,D$1,Crowdfunding!$D$2:$D$1001,"&lt;="&amp;$B12)-COUNTIFS(Crowdfunding!$G$2:$G$1001,D$1,Crowdfunding!$D$2:$D$1001,"&lt;"&amp;$A12)</f>
        <v>11</v>
      </c>
      <c r="E12" s="47">
        <f>COUNTIFS(Crowdfunding!$G$2:$G$1001,E$1,Crowdfunding!$D$2:$D$1001,"&lt;="&amp;$B12)-COUNTIFS(Crowdfunding!$G$2:$G$1001,E$1,Crowdfunding!$D$2:$D$1001,"&lt;"&amp;$A12)</f>
        <v>3</v>
      </c>
      <c r="F12" s="47">
        <f>COUNTIFS(Crowdfunding!$G$2:$G$1001,F$1,Crowdfunding!$D$2:$D$1001,"&lt;="&amp;$B12)-COUNTIFS(Crowdfunding!$G$2:$G$1001,F$1,Crowdfunding!$D$2:$D$1001,"&lt;"&amp;$A12)</f>
        <v>0</v>
      </c>
      <c r="G12" s="47">
        <f t="shared" si="0"/>
        <v>14</v>
      </c>
      <c r="H12" s="48">
        <f t="shared" si="1"/>
        <v>0.7857142857142857</v>
      </c>
      <c r="I12" s="48">
        <f t="shared" si="2"/>
        <v>0.21428571428571427</v>
      </c>
      <c r="J12" s="48">
        <f t="shared" si="3"/>
        <v>0</v>
      </c>
      <c r="K12" s="12">
        <f t="shared" si="4"/>
        <v>1</v>
      </c>
    </row>
    <row r="13" spans="1:11" x14ac:dyDescent="0.6">
      <c r="A13">
        <v>45000</v>
      </c>
      <c r="B13">
        <f t="shared" si="5"/>
        <v>49999</v>
      </c>
      <c r="C13" s="46" t="s">
        <v>2103</v>
      </c>
      <c r="D13" s="47">
        <f>COUNTIFS(Crowdfunding!$G$2:$G$1001,D$1,Crowdfunding!$D$2:$D$1001,"&lt;="&amp;$B13)-COUNTIFS(Crowdfunding!$G$2:$G$1001,D$1,Crowdfunding!$D$2:$D$1001,"&lt;"&amp;$A13)</f>
        <v>8</v>
      </c>
      <c r="E13" s="47">
        <f>COUNTIFS(Crowdfunding!$G$2:$G$1001,E$1,Crowdfunding!$D$2:$D$1001,"&lt;="&amp;$B13)-COUNTIFS(Crowdfunding!$G$2:$G$1001,E$1,Crowdfunding!$D$2:$D$1001,"&lt;"&amp;$A13)</f>
        <v>3</v>
      </c>
      <c r="F13" s="47">
        <f>COUNTIFS(Crowdfunding!$G$2:$G$1001,F$1,Crowdfunding!$D$2:$D$1001,"&lt;="&amp;$B13)-COUNTIFS(Crowdfunding!$G$2:$G$1001,F$1,Crowdfunding!$D$2:$D$1001,"&lt;"&amp;$A13)</f>
        <v>0</v>
      </c>
      <c r="G13" s="47">
        <f t="shared" si="0"/>
        <v>11</v>
      </c>
      <c r="H13" s="48">
        <f t="shared" si="1"/>
        <v>0.72727272727272729</v>
      </c>
      <c r="I13" s="48">
        <f t="shared" si="2"/>
        <v>0.27272727272727271</v>
      </c>
      <c r="J13" s="48">
        <f t="shared" si="3"/>
        <v>0</v>
      </c>
      <c r="K13" s="12">
        <f t="shared" si="4"/>
        <v>1</v>
      </c>
    </row>
    <row r="14" spans="1:11" x14ac:dyDescent="0.6">
      <c r="C14" s="46" t="s">
        <v>2105</v>
      </c>
      <c r="D14" s="47">
        <f>COUNTIFS(Crowdfunding!$G$1:$G$1001,D$1,Crowdfunding!$D$1:$D$1001,"&gt;=50000")</f>
        <v>114</v>
      </c>
      <c r="E14" s="47">
        <f>COUNTIFS(Crowdfunding!$G$1:$G$1001,E$1,Crowdfunding!$D$1:$D$1001,"&gt;=50000")</f>
        <v>163</v>
      </c>
      <c r="F14" s="47">
        <f>COUNTIFS(Crowdfunding!$G$1:$G$1001,F$1,Crowdfunding!$D$1:$D$1001,"&gt;=50000")</f>
        <v>28</v>
      </c>
      <c r="G14" s="47">
        <f t="shared" si="0"/>
        <v>305</v>
      </c>
      <c r="H14" s="48">
        <f t="shared" si="1"/>
        <v>0.3737704918032787</v>
      </c>
      <c r="I14" s="48">
        <f t="shared" si="2"/>
        <v>0.53442622950819674</v>
      </c>
      <c r="J14" s="48">
        <f t="shared" si="3"/>
        <v>9.1803278688524587E-2</v>
      </c>
      <c r="K14" s="12">
        <f t="shared" si="4"/>
        <v>1</v>
      </c>
    </row>
    <row r="30" spans="4:4" ht="28.2" x14ac:dyDescent="1.05">
      <c r="D30" s="40" t="s">
        <v>2126</v>
      </c>
    </row>
  </sheetData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780-B23D-4894-BCBA-C16634B4B41B}">
  <sheetPr codeName="Sheet6"/>
  <dimension ref="B2:M1002"/>
  <sheetViews>
    <sheetView workbookViewId="0">
      <pane ySplit="11862" topLeftCell="A562"/>
      <selection activeCell="M33" sqref="M33"/>
      <selection pane="bottomLeft" activeCell="I573" sqref="I573:I574"/>
    </sheetView>
  </sheetViews>
  <sheetFormatPr defaultRowHeight="15.6" x14ac:dyDescent="0.6"/>
  <cols>
    <col min="6" max="6" width="11.75" bestFit="1" customWidth="1"/>
    <col min="10" max="10" width="10.09765625" customWidth="1"/>
    <col min="11" max="11" width="10.1484375" customWidth="1"/>
    <col min="12" max="13" width="15.1484375" customWidth="1"/>
  </cols>
  <sheetData>
    <row r="2" spans="2:13" x14ac:dyDescent="0.6">
      <c r="B2" s="1" t="s">
        <v>4</v>
      </c>
      <c r="C2" s="1" t="s">
        <v>5</v>
      </c>
      <c r="E2" s="13" t="s">
        <v>4</v>
      </c>
      <c r="F2" s="13" t="s">
        <v>2114</v>
      </c>
      <c r="G2" s="13"/>
      <c r="H2" s="13" t="s">
        <v>4</v>
      </c>
      <c r="I2" s="13" t="s">
        <v>2115</v>
      </c>
      <c r="L2" s="42" t="s">
        <v>2106</v>
      </c>
      <c r="M2" s="42" t="s">
        <v>2107</v>
      </c>
    </row>
    <row r="3" spans="2:13" x14ac:dyDescent="0.6">
      <c r="B3" t="s">
        <v>14</v>
      </c>
      <c r="C3">
        <v>0</v>
      </c>
      <c r="E3" t="s">
        <v>20</v>
      </c>
      <c r="F3">
        <v>158</v>
      </c>
      <c r="H3" t="s">
        <v>14</v>
      </c>
      <c r="I3">
        <v>0</v>
      </c>
      <c r="K3" s="44" t="s">
        <v>2108</v>
      </c>
      <c r="L3" s="43">
        <f>F569</f>
        <v>851.14690265486729</v>
      </c>
      <c r="M3" s="43">
        <f>I569</f>
        <v>585.61538461538464</v>
      </c>
    </row>
    <row r="4" spans="2:13" x14ac:dyDescent="0.6">
      <c r="B4" t="s">
        <v>20</v>
      </c>
      <c r="C4">
        <v>158</v>
      </c>
      <c r="E4" t="s">
        <v>20</v>
      </c>
      <c r="F4">
        <v>1425</v>
      </c>
      <c r="H4" t="s">
        <v>14</v>
      </c>
      <c r="I4">
        <v>24</v>
      </c>
      <c r="K4" s="44" t="s">
        <v>2109</v>
      </c>
      <c r="L4" s="43">
        <f t="shared" ref="L4" si="0">F570</f>
        <v>201</v>
      </c>
      <c r="M4" s="43">
        <f t="shared" ref="M4:M6" si="1">I570</f>
        <v>114.5</v>
      </c>
    </row>
    <row r="5" spans="2:13" x14ac:dyDescent="0.6">
      <c r="B5" t="s">
        <v>20</v>
      </c>
      <c r="C5">
        <v>1425</v>
      </c>
      <c r="E5" t="s">
        <v>20</v>
      </c>
      <c r="F5">
        <v>174</v>
      </c>
      <c r="H5" t="s">
        <v>14</v>
      </c>
      <c r="I5">
        <v>53</v>
      </c>
      <c r="K5" s="44" t="s">
        <v>2110</v>
      </c>
      <c r="L5" s="43">
        <f t="shared" ref="L5" si="2">F571</f>
        <v>16</v>
      </c>
      <c r="M5" s="43">
        <f t="shared" si="1"/>
        <v>0</v>
      </c>
    </row>
    <row r="6" spans="2:13" x14ac:dyDescent="0.6">
      <c r="B6" t="s">
        <v>14</v>
      </c>
      <c r="C6">
        <v>24</v>
      </c>
      <c r="E6" t="s">
        <v>20</v>
      </c>
      <c r="F6">
        <v>227</v>
      </c>
      <c r="H6" t="s">
        <v>14</v>
      </c>
      <c r="I6">
        <v>18</v>
      </c>
      <c r="K6" s="44" t="s">
        <v>2111</v>
      </c>
      <c r="L6" s="43">
        <f t="shared" ref="L6" si="3">F572</f>
        <v>7295</v>
      </c>
      <c r="M6" s="43">
        <f t="shared" si="1"/>
        <v>6080</v>
      </c>
    </row>
    <row r="7" spans="2:13" x14ac:dyDescent="0.6">
      <c r="B7" t="s">
        <v>14</v>
      </c>
      <c r="C7">
        <v>53</v>
      </c>
      <c r="E7" t="s">
        <v>20</v>
      </c>
      <c r="F7">
        <v>220</v>
      </c>
      <c r="H7" t="s">
        <v>14</v>
      </c>
      <c r="I7">
        <v>44</v>
      </c>
      <c r="K7" s="44" t="s">
        <v>2128</v>
      </c>
      <c r="L7" s="43">
        <f t="shared" ref="L7:L8" si="4">F573</f>
        <v>1606216.5936295739</v>
      </c>
      <c r="M7" s="43">
        <f t="shared" ref="M7:M8" si="5">I573</f>
        <v>924113.45496927318</v>
      </c>
    </row>
    <row r="8" spans="2:13" x14ac:dyDescent="0.6">
      <c r="B8" t="s">
        <v>20</v>
      </c>
      <c r="C8">
        <v>174</v>
      </c>
      <c r="E8" t="s">
        <v>20</v>
      </c>
      <c r="F8">
        <v>98</v>
      </c>
      <c r="H8" t="s">
        <v>14</v>
      </c>
      <c r="I8">
        <v>27</v>
      </c>
      <c r="K8" s="44" t="s">
        <v>2129</v>
      </c>
      <c r="L8" s="43">
        <f t="shared" si="4"/>
        <v>1267.366006183523</v>
      </c>
      <c r="M8" s="43">
        <f t="shared" si="5"/>
        <v>961.30819978260524</v>
      </c>
    </row>
    <row r="9" spans="2:13" x14ac:dyDescent="0.6">
      <c r="B9" t="s">
        <v>14</v>
      </c>
      <c r="C9">
        <v>18</v>
      </c>
      <c r="E9" t="s">
        <v>20</v>
      </c>
      <c r="F9">
        <v>100</v>
      </c>
      <c r="H9" t="s">
        <v>14</v>
      </c>
      <c r="I9">
        <v>55</v>
      </c>
      <c r="K9" s="41" t="s">
        <v>2130</v>
      </c>
    </row>
    <row r="10" spans="2:13" x14ac:dyDescent="0.6">
      <c r="B10" t="s">
        <v>20</v>
      </c>
      <c r="C10">
        <v>227</v>
      </c>
      <c r="E10" t="s">
        <v>20</v>
      </c>
      <c r="F10">
        <v>1249</v>
      </c>
      <c r="H10" t="s">
        <v>14</v>
      </c>
      <c r="I10">
        <v>200</v>
      </c>
    </row>
    <row r="11" spans="2:13" x14ac:dyDescent="0.6">
      <c r="B11" t="s">
        <v>47</v>
      </c>
      <c r="C11">
        <v>708</v>
      </c>
      <c r="E11" t="s">
        <v>20</v>
      </c>
      <c r="F11">
        <v>1396</v>
      </c>
      <c r="H11" t="s">
        <v>14</v>
      </c>
      <c r="I11">
        <v>452</v>
      </c>
      <c r="K11" s="15" t="s">
        <v>2127</v>
      </c>
    </row>
    <row r="12" spans="2:13" x14ac:dyDescent="0.6">
      <c r="B12" t="s">
        <v>14</v>
      </c>
      <c r="C12">
        <v>44</v>
      </c>
      <c r="E12" t="s">
        <v>20</v>
      </c>
      <c r="F12">
        <v>890</v>
      </c>
      <c r="H12" t="s">
        <v>14</v>
      </c>
      <c r="I12">
        <v>674</v>
      </c>
      <c r="K12" s="15"/>
    </row>
    <row r="13" spans="2:13" x14ac:dyDescent="0.6">
      <c r="B13" t="s">
        <v>20</v>
      </c>
      <c r="C13">
        <v>220</v>
      </c>
      <c r="E13" t="s">
        <v>20</v>
      </c>
      <c r="F13">
        <v>142</v>
      </c>
      <c r="H13" t="s">
        <v>14</v>
      </c>
      <c r="I13">
        <v>558</v>
      </c>
      <c r="K13" s="15"/>
    </row>
    <row r="14" spans="2:13" x14ac:dyDescent="0.6">
      <c r="B14" t="s">
        <v>14</v>
      </c>
      <c r="C14">
        <v>27</v>
      </c>
      <c r="E14" t="s">
        <v>20</v>
      </c>
      <c r="F14">
        <v>2673</v>
      </c>
      <c r="H14" t="s">
        <v>14</v>
      </c>
      <c r="I14">
        <v>15</v>
      </c>
    </row>
    <row r="15" spans="2:13" x14ac:dyDescent="0.6">
      <c r="B15" t="s">
        <v>14</v>
      </c>
      <c r="C15">
        <v>55</v>
      </c>
      <c r="E15" t="s">
        <v>20</v>
      </c>
      <c r="F15">
        <v>163</v>
      </c>
      <c r="H15" t="s">
        <v>14</v>
      </c>
      <c r="I15">
        <v>2307</v>
      </c>
    </row>
    <row r="16" spans="2:13" x14ac:dyDescent="0.6">
      <c r="B16" t="s">
        <v>20</v>
      </c>
      <c r="C16">
        <v>98</v>
      </c>
      <c r="E16" t="s">
        <v>20</v>
      </c>
      <c r="F16">
        <v>2220</v>
      </c>
      <c r="H16" t="s">
        <v>14</v>
      </c>
      <c r="I16">
        <v>88</v>
      </c>
    </row>
    <row r="17" spans="2:9" x14ac:dyDescent="0.6">
      <c r="B17" t="s">
        <v>14</v>
      </c>
      <c r="C17">
        <v>200</v>
      </c>
      <c r="E17" t="s">
        <v>20</v>
      </c>
      <c r="F17">
        <v>1606</v>
      </c>
      <c r="H17" t="s">
        <v>14</v>
      </c>
      <c r="I17">
        <v>48</v>
      </c>
    </row>
    <row r="18" spans="2:9" x14ac:dyDescent="0.6">
      <c r="B18" t="s">
        <v>14</v>
      </c>
      <c r="C18">
        <v>452</v>
      </c>
      <c r="E18" t="s">
        <v>20</v>
      </c>
      <c r="F18">
        <v>129</v>
      </c>
      <c r="H18" t="s">
        <v>14</v>
      </c>
      <c r="I18">
        <v>1</v>
      </c>
    </row>
    <row r="19" spans="2:9" x14ac:dyDescent="0.6">
      <c r="B19" t="s">
        <v>20</v>
      </c>
      <c r="C19">
        <v>100</v>
      </c>
      <c r="E19" t="s">
        <v>20</v>
      </c>
      <c r="F19">
        <v>226</v>
      </c>
      <c r="H19" t="s">
        <v>14</v>
      </c>
      <c r="I19">
        <v>1467</v>
      </c>
    </row>
    <row r="20" spans="2:9" x14ac:dyDescent="0.6">
      <c r="B20" t="s">
        <v>20</v>
      </c>
      <c r="C20">
        <v>1249</v>
      </c>
      <c r="E20" t="s">
        <v>20</v>
      </c>
      <c r="F20">
        <v>5419</v>
      </c>
      <c r="H20" t="s">
        <v>14</v>
      </c>
      <c r="I20">
        <v>75</v>
      </c>
    </row>
    <row r="21" spans="2:9" x14ac:dyDescent="0.6">
      <c r="B21" t="s">
        <v>74</v>
      </c>
      <c r="C21">
        <v>135</v>
      </c>
      <c r="E21" t="s">
        <v>20</v>
      </c>
      <c r="F21">
        <v>165</v>
      </c>
      <c r="H21" t="s">
        <v>14</v>
      </c>
      <c r="I21">
        <v>120</v>
      </c>
    </row>
    <row r="22" spans="2:9" x14ac:dyDescent="0.6">
      <c r="B22" t="s">
        <v>14</v>
      </c>
      <c r="C22">
        <v>674</v>
      </c>
      <c r="E22" t="s">
        <v>20</v>
      </c>
      <c r="F22">
        <v>1965</v>
      </c>
      <c r="H22" t="s">
        <v>14</v>
      </c>
      <c r="I22">
        <v>2253</v>
      </c>
    </row>
    <row r="23" spans="2:9" x14ac:dyDescent="0.6">
      <c r="B23" t="s">
        <v>20</v>
      </c>
      <c r="C23">
        <v>1396</v>
      </c>
      <c r="E23" t="s">
        <v>20</v>
      </c>
      <c r="F23">
        <v>16</v>
      </c>
      <c r="H23" t="s">
        <v>14</v>
      </c>
      <c r="I23">
        <v>5</v>
      </c>
    </row>
    <row r="24" spans="2:9" x14ac:dyDescent="0.6">
      <c r="B24" t="s">
        <v>14</v>
      </c>
      <c r="C24">
        <v>558</v>
      </c>
      <c r="E24" t="s">
        <v>20</v>
      </c>
      <c r="F24">
        <v>107</v>
      </c>
      <c r="H24" t="s">
        <v>14</v>
      </c>
      <c r="I24">
        <v>38</v>
      </c>
    </row>
    <row r="25" spans="2:9" x14ac:dyDescent="0.6">
      <c r="B25" t="s">
        <v>20</v>
      </c>
      <c r="C25">
        <v>890</v>
      </c>
      <c r="E25" t="s">
        <v>20</v>
      </c>
      <c r="F25">
        <v>134</v>
      </c>
      <c r="H25" t="s">
        <v>14</v>
      </c>
      <c r="I25">
        <v>12</v>
      </c>
    </row>
    <row r="26" spans="2:9" x14ac:dyDescent="0.6">
      <c r="B26" t="s">
        <v>20</v>
      </c>
      <c r="C26">
        <v>142</v>
      </c>
      <c r="E26" t="s">
        <v>20</v>
      </c>
      <c r="F26">
        <v>198</v>
      </c>
      <c r="H26" t="s">
        <v>14</v>
      </c>
      <c r="I26">
        <v>1684</v>
      </c>
    </row>
    <row r="27" spans="2:9" x14ac:dyDescent="0.6">
      <c r="B27" t="s">
        <v>20</v>
      </c>
      <c r="C27">
        <v>2673</v>
      </c>
      <c r="E27" t="s">
        <v>20</v>
      </c>
      <c r="F27">
        <v>111</v>
      </c>
      <c r="H27" t="s">
        <v>14</v>
      </c>
      <c r="I27">
        <v>56</v>
      </c>
    </row>
    <row r="28" spans="2:9" x14ac:dyDescent="0.6">
      <c r="B28" t="s">
        <v>20</v>
      </c>
      <c r="C28">
        <v>163</v>
      </c>
      <c r="E28" t="s">
        <v>20</v>
      </c>
      <c r="F28">
        <v>222</v>
      </c>
      <c r="H28" t="s">
        <v>14</v>
      </c>
      <c r="I28">
        <v>838</v>
      </c>
    </row>
    <row r="29" spans="2:9" x14ac:dyDescent="0.6">
      <c r="B29" t="s">
        <v>74</v>
      </c>
      <c r="C29">
        <v>1480</v>
      </c>
      <c r="E29" t="s">
        <v>20</v>
      </c>
      <c r="F29">
        <v>6212</v>
      </c>
      <c r="H29" t="s">
        <v>14</v>
      </c>
      <c r="I29">
        <v>1000</v>
      </c>
    </row>
    <row r="30" spans="2:9" x14ac:dyDescent="0.6">
      <c r="B30" t="s">
        <v>14</v>
      </c>
      <c r="C30">
        <v>15</v>
      </c>
      <c r="E30" t="s">
        <v>20</v>
      </c>
      <c r="F30">
        <v>98</v>
      </c>
      <c r="H30" t="s">
        <v>14</v>
      </c>
      <c r="I30">
        <v>1482</v>
      </c>
    </row>
    <row r="31" spans="2:9" x14ac:dyDescent="0.6">
      <c r="B31" t="s">
        <v>20</v>
      </c>
      <c r="C31">
        <v>2220</v>
      </c>
      <c r="E31" t="s">
        <v>20</v>
      </c>
      <c r="F31">
        <v>92</v>
      </c>
      <c r="H31" t="s">
        <v>14</v>
      </c>
      <c r="I31">
        <v>106</v>
      </c>
    </row>
    <row r="32" spans="2:9" x14ac:dyDescent="0.6">
      <c r="B32" t="s">
        <v>20</v>
      </c>
      <c r="C32">
        <v>1606</v>
      </c>
      <c r="E32" t="s">
        <v>20</v>
      </c>
      <c r="F32">
        <v>149</v>
      </c>
      <c r="H32" t="s">
        <v>14</v>
      </c>
      <c r="I32">
        <v>679</v>
      </c>
    </row>
    <row r="33" spans="2:9" x14ac:dyDescent="0.6">
      <c r="B33" t="s">
        <v>20</v>
      </c>
      <c r="C33">
        <v>129</v>
      </c>
      <c r="E33" t="s">
        <v>20</v>
      </c>
      <c r="F33">
        <v>2431</v>
      </c>
      <c r="H33" t="s">
        <v>14</v>
      </c>
      <c r="I33">
        <v>1220</v>
      </c>
    </row>
    <row r="34" spans="2:9" x14ac:dyDescent="0.6">
      <c r="B34" t="s">
        <v>20</v>
      </c>
      <c r="C34">
        <v>226</v>
      </c>
      <c r="E34" t="s">
        <v>20</v>
      </c>
      <c r="F34">
        <v>303</v>
      </c>
      <c r="H34" t="s">
        <v>14</v>
      </c>
      <c r="I34">
        <v>1</v>
      </c>
    </row>
    <row r="35" spans="2:9" x14ac:dyDescent="0.6">
      <c r="B35" t="s">
        <v>14</v>
      </c>
      <c r="C35">
        <v>2307</v>
      </c>
      <c r="E35" t="s">
        <v>20</v>
      </c>
      <c r="F35">
        <v>209</v>
      </c>
      <c r="H35" t="s">
        <v>14</v>
      </c>
      <c r="I35">
        <v>37</v>
      </c>
    </row>
    <row r="36" spans="2:9" x14ac:dyDescent="0.6">
      <c r="B36" t="s">
        <v>20</v>
      </c>
      <c r="C36">
        <v>5419</v>
      </c>
      <c r="E36" t="s">
        <v>20</v>
      </c>
      <c r="F36">
        <v>131</v>
      </c>
      <c r="H36" t="s">
        <v>14</v>
      </c>
      <c r="I36">
        <v>60</v>
      </c>
    </row>
    <row r="37" spans="2:9" x14ac:dyDescent="0.6">
      <c r="B37" t="s">
        <v>20</v>
      </c>
      <c r="C37">
        <v>165</v>
      </c>
      <c r="E37" t="s">
        <v>20</v>
      </c>
      <c r="F37">
        <v>164</v>
      </c>
      <c r="H37" t="s">
        <v>14</v>
      </c>
      <c r="I37">
        <v>296</v>
      </c>
    </row>
    <row r="38" spans="2:9" x14ac:dyDescent="0.6">
      <c r="B38" t="s">
        <v>20</v>
      </c>
      <c r="C38">
        <v>1965</v>
      </c>
      <c r="E38" t="s">
        <v>20</v>
      </c>
      <c r="F38">
        <v>201</v>
      </c>
      <c r="H38" t="s">
        <v>14</v>
      </c>
      <c r="I38">
        <v>3304</v>
      </c>
    </row>
    <row r="39" spans="2:9" x14ac:dyDescent="0.6">
      <c r="B39" t="s">
        <v>20</v>
      </c>
      <c r="C39">
        <v>16</v>
      </c>
      <c r="E39" t="s">
        <v>20</v>
      </c>
      <c r="F39">
        <v>211</v>
      </c>
      <c r="H39" t="s">
        <v>14</v>
      </c>
      <c r="I39">
        <v>73</v>
      </c>
    </row>
    <row r="40" spans="2:9" x14ac:dyDescent="0.6">
      <c r="B40" t="s">
        <v>20</v>
      </c>
      <c r="C40">
        <v>107</v>
      </c>
      <c r="E40" t="s">
        <v>20</v>
      </c>
      <c r="F40">
        <v>128</v>
      </c>
      <c r="H40" t="s">
        <v>14</v>
      </c>
      <c r="I40">
        <v>3387</v>
      </c>
    </row>
    <row r="41" spans="2:9" x14ac:dyDescent="0.6">
      <c r="B41" t="s">
        <v>20</v>
      </c>
      <c r="C41">
        <v>134</v>
      </c>
      <c r="E41" t="s">
        <v>20</v>
      </c>
      <c r="F41">
        <v>1600</v>
      </c>
      <c r="H41" t="s">
        <v>14</v>
      </c>
      <c r="I41">
        <v>662</v>
      </c>
    </row>
    <row r="42" spans="2:9" x14ac:dyDescent="0.6">
      <c r="B42" t="s">
        <v>14</v>
      </c>
      <c r="C42">
        <v>88</v>
      </c>
      <c r="E42" t="s">
        <v>20</v>
      </c>
      <c r="F42">
        <v>249</v>
      </c>
      <c r="H42" t="s">
        <v>14</v>
      </c>
      <c r="I42">
        <v>774</v>
      </c>
    </row>
    <row r="43" spans="2:9" x14ac:dyDescent="0.6">
      <c r="B43" t="s">
        <v>20</v>
      </c>
      <c r="C43">
        <v>198</v>
      </c>
      <c r="E43" t="s">
        <v>20</v>
      </c>
      <c r="F43">
        <v>236</v>
      </c>
      <c r="H43" t="s">
        <v>14</v>
      </c>
      <c r="I43">
        <v>672</v>
      </c>
    </row>
    <row r="44" spans="2:9" x14ac:dyDescent="0.6">
      <c r="B44" t="s">
        <v>20</v>
      </c>
      <c r="C44">
        <v>111</v>
      </c>
      <c r="E44" t="s">
        <v>20</v>
      </c>
      <c r="F44">
        <v>4065</v>
      </c>
      <c r="H44" t="s">
        <v>14</v>
      </c>
      <c r="I44">
        <v>940</v>
      </c>
    </row>
    <row r="45" spans="2:9" x14ac:dyDescent="0.6">
      <c r="B45" t="s">
        <v>20</v>
      </c>
      <c r="C45">
        <v>222</v>
      </c>
      <c r="E45" t="s">
        <v>20</v>
      </c>
      <c r="F45">
        <v>246</v>
      </c>
      <c r="H45" t="s">
        <v>14</v>
      </c>
      <c r="I45">
        <v>117</v>
      </c>
    </row>
    <row r="46" spans="2:9" x14ac:dyDescent="0.6">
      <c r="B46" t="s">
        <v>20</v>
      </c>
      <c r="C46">
        <v>6212</v>
      </c>
      <c r="E46" t="s">
        <v>20</v>
      </c>
      <c r="F46">
        <v>2475</v>
      </c>
      <c r="H46" t="s">
        <v>14</v>
      </c>
      <c r="I46">
        <v>115</v>
      </c>
    </row>
    <row r="47" spans="2:9" x14ac:dyDescent="0.6">
      <c r="B47" t="s">
        <v>20</v>
      </c>
      <c r="C47">
        <v>98</v>
      </c>
      <c r="E47" t="s">
        <v>20</v>
      </c>
      <c r="F47">
        <v>76</v>
      </c>
      <c r="H47" t="s">
        <v>14</v>
      </c>
      <c r="I47">
        <v>326</v>
      </c>
    </row>
    <row r="48" spans="2:9" x14ac:dyDescent="0.6">
      <c r="B48" t="s">
        <v>14</v>
      </c>
      <c r="C48">
        <v>48</v>
      </c>
      <c r="E48" t="s">
        <v>20</v>
      </c>
      <c r="F48">
        <v>54</v>
      </c>
      <c r="H48" t="s">
        <v>14</v>
      </c>
      <c r="I48">
        <v>1</v>
      </c>
    </row>
    <row r="49" spans="2:9" x14ac:dyDescent="0.6">
      <c r="B49" t="s">
        <v>20</v>
      </c>
      <c r="C49">
        <v>92</v>
      </c>
      <c r="E49" t="s">
        <v>20</v>
      </c>
      <c r="F49">
        <v>88</v>
      </c>
      <c r="H49" t="s">
        <v>14</v>
      </c>
      <c r="I49">
        <v>1467</v>
      </c>
    </row>
    <row r="50" spans="2:9" x14ac:dyDescent="0.6">
      <c r="B50" t="s">
        <v>20</v>
      </c>
      <c r="C50">
        <v>149</v>
      </c>
      <c r="E50" t="s">
        <v>20</v>
      </c>
      <c r="F50">
        <v>85</v>
      </c>
      <c r="H50" t="s">
        <v>14</v>
      </c>
      <c r="I50">
        <v>5681</v>
      </c>
    </row>
    <row r="51" spans="2:9" x14ac:dyDescent="0.6">
      <c r="B51" t="s">
        <v>20</v>
      </c>
      <c r="C51">
        <v>2431</v>
      </c>
      <c r="E51" t="s">
        <v>20</v>
      </c>
      <c r="F51">
        <v>170</v>
      </c>
      <c r="H51" t="s">
        <v>14</v>
      </c>
      <c r="I51">
        <v>1059</v>
      </c>
    </row>
    <row r="52" spans="2:9" x14ac:dyDescent="0.6">
      <c r="B52" t="s">
        <v>20</v>
      </c>
      <c r="C52">
        <v>303</v>
      </c>
      <c r="E52" t="s">
        <v>20</v>
      </c>
      <c r="F52">
        <v>330</v>
      </c>
      <c r="H52" t="s">
        <v>14</v>
      </c>
      <c r="I52">
        <v>1194</v>
      </c>
    </row>
    <row r="53" spans="2:9" x14ac:dyDescent="0.6">
      <c r="B53" t="s">
        <v>14</v>
      </c>
      <c r="C53">
        <v>1</v>
      </c>
      <c r="E53" t="s">
        <v>20</v>
      </c>
      <c r="F53">
        <v>127</v>
      </c>
      <c r="H53" t="s">
        <v>14</v>
      </c>
      <c r="I53">
        <v>30</v>
      </c>
    </row>
    <row r="54" spans="2:9" x14ac:dyDescent="0.6">
      <c r="B54" t="s">
        <v>14</v>
      </c>
      <c r="C54">
        <v>1467</v>
      </c>
      <c r="E54" t="s">
        <v>20</v>
      </c>
      <c r="F54">
        <v>411</v>
      </c>
      <c r="H54" t="s">
        <v>14</v>
      </c>
      <c r="I54">
        <v>75</v>
      </c>
    </row>
    <row r="55" spans="2:9" x14ac:dyDescent="0.6">
      <c r="B55" t="s">
        <v>14</v>
      </c>
      <c r="C55">
        <v>75</v>
      </c>
      <c r="E55" t="s">
        <v>20</v>
      </c>
      <c r="F55">
        <v>180</v>
      </c>
      <c r="H55" t="s">
        <v>14</v>
      </c>
      <c r="I55">
        <v>955</v>
      </c>
    </row>
    <row r="56" spans="2:9" x14ac:dyDescent="0.6">
      <c r="B56" t="s">
        <v>20</v>
      </c>
      <c r="C56">
        <v>209</v>
      </c>
      <c r="E56" t="s">
        <v>20</v>
      </c>
      <c r="F56">
        <v>374</v>
      </c>
      <c r="H56" t="s">
        <v>14</v>
      </c>
      <c r="I56">
        <v>67</v>
      </c>
    </row>
    <row r="57" spans="2:9" x14ac:dyDescent="0.6">
      <c r="B57" t="s">
        <v>14</v>
      </c>
      <c r="C57">
        <v>120</v>
      </c>
      <c r="E57" t="s">
        <v>20</v>
      </c>
      <c r="F57">
        <v>71</v>
      </c>
      <c r="H57" t="s">
        <v>14</v>
      </c>
      <c r="I57">
        <v>5</v>
      </c>
    </row>
    <row r="58" spans="2:9" x14ac:dyDescent="0.6">
      <c r="B58" t="s">
        <v>20</v>
      </c>
      <c r="C58">
        <v>131</v>
      </c>
      <c r="E58" t="s">
        <v>20</v>
      </c>
      <c r="F58">
        <v>203</v>
      </c>
      <c r="H58" t="s">
        <v>14</v>
      </c>
      <c r="I58">
        <v>26</v>
      </c>
    </row>
    <row r="59" spans="2:9" x14ac:dyDescent="0.6">
      <c r="B59" t="s">
        <v>20</v>
      </c>
      <c r="C59">
        <v>164</v>
      </c>
      <c r="E59" t="s">
        <v>20</v>
      </c>
      <c r="F59">
        <v>113</v>
      </c>
      <c r="H59" t="s">
        <v>14</v>
      </c>
      <c r="I59">
        <v>1130</v>
      </c>
    </row>
    <row r="60" spans="2:9" x14ac:dyDescent="0.6">
      <c r="B60" t="s">
        <v>20</v>
      </c>
      <c r="C60">
        <v>201</v>
      </c>
      <c r="E60" t="s">
        <v>20</v>
      </c>
      <c r="F60">
        <v>96</v>
      </c>
      <c r="H60" t="s">
        <v>14</v>
      </c>
      <c r="I60">
        <v>782</v>
      </c>
    </row>
    <row r="61" spans="2:9" x14ac:dyDescent="0.6">
      <c r="B61" t="s">
        <v>20</v>
      </c>
      <c r="C61">
        <v>211</v>
      </c>
      <c r="E61" t="s">
        <v>20</v>
      </c>
      <c r="F61">
        <v>498</v>
      </c>
      <c r="H61" t="s">
        <v>14</v>
      </c>
      <c r="I61">
        <v>210</v>
      </c>
    </row>
    <row r="62" spans="2:9" x14ac:dyDescent="0.6">
      <c r="B62" t="s">
        <v>20</v>
      </c>
      <c r="C62">
        <v>128</v>
      </c>
      <c r="E62" t="s">
        <v>20</v>
      </c>
      <c r="F62">
        <v>180</v>
      </c>
      <c r="H62" t="s">
        <v>14</v>
      </c>
      <c r="I62">
        <v>136</v>
      </c>
    </row>
    <row r="63" spans="2:9" x14ac:dyDescent="0.6">
      <c r="B63" t="s">
        <v>20</v>
      </c>
      <c r="C63">
        <v>1600</v>
      </c>
      <c r="E63" t="s">
        <v>20</v>
      </c>
      <c r="F63">
        <v>27</v>
      </c>
      <c r="H63" t="s">
        <v>14</v>
      </c>
      <c r="I63">
        <v>86</v>
      </c>
    </row>
    <row r="64" spans="2:9" x14ac:dyDescent="0.6">
      <c r="B64" t="s">
        <v>14</v>
      </c>
      <c r="C64">
        <v>2253</v>
      </c>
      <c r="E64" t="s">
        <v>20</v>
      </c>
      <c r="F64">
        <v>2331</v>
      </c>
      <c r="H64" t="s">
        <v>14</v>
      </c>
      <c r="I64">
        <v>19</v>
      </c>
    </row>
    <row r="65" spans="2:9" x14ac:dyDescent="0.6">
      <c r="B65" t="s">
        <v>20</v>
      </c>
      <c r="C65">
        <v>249</v>
      </c>
      <c r="E65" t="s">
        <v>20</v>
      </c>
      <c r="F65">
        <v>113</v>
      </c>
      <c r="H65" t="s">
        <v>14</v>
      </c>
      <c r="I65">
        <v>886</v>
      </c>
    </row>
    <row r="66" spans="2:9" x14ac:dyDescent="0.6">
      <c r="B66" t="s">
        <v>14</v>
      </c>
      <c r="C66">
        <v>5</v>
      </c>
      <c r="E66" t="s">
        <v>20</v>
      </c>
      <c r="F66">
        <v>164</v>
      </c>
      <c r="H66" t="s">
        <v>14</v>
      </c>
      <c r="I66">
        <v>35</v>
      </c>
    </row>
    <row r="67" spans="2:9" x14ac:dyDescent="0.6">
      <c r="B67" t="s">
        <v>14</v>
      </c>
      <c r="C67">
        <v>38</v>
      </c>
      <c r="E67" t="s">
        <v>20</v>
      </c>
      <c r="F67">
        <v>164</v>
      </c>
      <c r="H67" t="s">
        <v>14</v>
      </c>
      <c r="I67">
        <v>24</v>
      </c>
    </row>
    <row r="68" spans="2:9" x14ac:dyDescent="0.6">
      <c r="B68" t="s">
        <v>20</v>
      </c>
      <c r="C68">
        <v>236</v>
      </c>
      <c r="E68" t="s">
        <v>20</v>
      </c>
      <c r="F68">
        <v>336</v>
      </c>
      <c r="H68" t="s">
        <v>14</v>
      </c>
      <c r="I68">
        <v>86</v>
      </c>
    </row>
    <row r="69" spans="2:9" x14ac:dyDescent="0.6">
      <c r="B69" t="s">
        <v>14</v>
      </c>
      <c r="C69">
        <v>12</v>
      </c>
      <c r="E69" t="s">
        <v>20</v>
      </c>
      <c r="F69">
        <v>1917</v>
      </c>
      <c r="H69" t="s">
        <v>14</v>
      </c>
      <c r="I69">
        <v>243</v>
      </c>
    </row>
    <row r="70" spans="2:9" x14ac:dyDescent="0.6">
      <c r="B70" t="s">
        <v>20</v>
      </c>
      <c r="C70">
        <v>4065</v>
      </c>
      <c r="E70" t="s">
        <v>20</v>
      </c>
      <c r="F70">
        <v>95</v>
      </c>
      <c r="H70" t="s">
        <v>14</v>
      </c>
      <c r="I70">
        <v>65</v>
      </c>
    </row>
    <row r="71" spans="2:9" x14ac:dyDescent="0.6">
      <c r="B71" t="s">
        <v>20</v>
      </c>
      <c r="C71">
        <v>246</v>
      </c>
      <c r="E71" t="s">
        <v>20</v>
      </c>
      <c r="F71">
        <v>147</v>
      </c>
      <c r="H71" t="s">
        <v>14</v>
      </c>
      <c r="I71">
        <v>100</v>
      </c>
    </row>
    <row r="72" spans="2:9" x14ac:dyDescent="0.6">
      <c r="B72" t="s">
        <v>74</v>
      </c>
      <c r="C72">
        <v>17</v>
      </c>
      <c r="E72" t="s">
        <v>20</v>
      </c>
      <c r="F72">
        <v>86</v>
      </c>
      <c r="H72" t="s">
        <v>14</v>
      </c>
      <c r="I72">
        <v>168</v>
      </c>
    </row>
    <row r="73" spans="2:9" x14ac:dyDescent="0.6">
      <c r="B73" t="s">
        <v>20</v>
      </c>
      <c r="C73">
        <v>2475</v>
      </c>
      <c r="E73" t="s">
        <v>20</v>
      </c>
      <c r="F73">
        <v>83</v>
      </c>
      <c r="H73" t="s">
        <v>14</v>
      </c>
      <c r="I73">
        <v>13</v>
      </c>
    </row>
    <row r="74" spans="2:9" x14ac:dyDescent="0.6">
      <c r="B74" t="s">
        <v>20</v>
      </c>
      <c r="C74">
        <v>76</v>
      </c>
      <c r="E74" t="s">
        <v>20</v>
      </c>
      <c r="F74">
        <v>676</v>
      </c>
      <c r="H74" t="s">
        <v>14</v>
      </c>
      <c r="I74">
        <v>1</v>
      </c>
    </row>
    <row r="75" spans="2:9" x14ac:dyDescent="0.6">
      <c r="B75" t="s">
        <v>20</v>
      </c>
      <c r="C75">
        <v>54</v>
      </c>
      <c r="E75" t="s">
        <v>20</v>
      </c>
      <c r="F75">
        <v>361</v>
      </c>
      <c r="H75" t="s">
        <v>14</v>
      </c>
      <c r="I75">
        <v>40</v>
      </c>
    </row>
    <row r="76" spans="2:9" x14ac:dyDescent="0.6">
      <c r="B76" t="s">
        <v>20</v>
      </c>
      <c r="C76">
        <v>88</v>
      </c>
      <c r="E76" t="s">
        <v>20</v>
      </c>
      <c r="F76">
        <v>131</v>
      </c>
      <c r="H76" t="s">
        <v>14</v>
      </c>
      <c r="I76">
        <v>226</v>
      </c>
    </row>
    <row r="77" spans="2:9" x14ac:dyDescent="0.6">
      <c r="B77" t="s">
        <v>20</v>
      </c>
      <c r="C77">
        <v>85</v>
      </c>
      <c r="E77" t="s">
        <v>20</v>
      </c>
      <c r="F77">
        <v>126</v>
      </c>
      <c r="H77" t="s">
        <v>14</v>
      </c>
      <c r="I77">
        <v>1625</v>
      </c>
    </row>
    <row r="78" spans="2:9" x14ac:dyDescent="0.6">
      <c r="B78" t="s">
        <v>20</v>
      </c>
      <c r="C78">
        <v>170</v>
      </c>
      <c r="E78" t="s">
        <v>20</v>
      </c>
      <c r="F78">
        <v>275</v>
      </c>
      <c r="H78" t="s">
        <v>14</v>
      </c>
      <c r="I78">
        <v>143</v>
      </c>
    </row>
    <row r="79" spans="2:9" x14ac:dyDescent="0.6">
      <c r="B79" t="s">
        <v>14</v>
      </c>
      <c r="C79">
        <v>1684</v>
      </c>
      <c r="E79" t="s">
        <v>20</v>
      </c>
      <c r="F79">
        <v>67</v>
      </c>
      <c r="H79" t="s">
        <v>14</v>
      </c>
      <c r="I79">
        <v>934</v>
      </c>
    </row>
    <row r="80" spans="2:9" x14ac:dyDescent="0.6">
      <c r="B80" t="s">
        <v>14</v>
      </c>
      <c r="C80">
        <v>56</v>
      </c>
      <c r="E80" t="s">
        <v>20</v>
      </c>
      <c r="F80">
        <v>154</v>
      </c>
      <c r="H80" t="s">
        <v>14</v>
      </c>
      <c r="I80">
        <v>17</v>
      </c>
    </row>
    <row r="81" spans="2:9" x14ac:dyDescent="0.6">
      <c r="B81" t="s">
        <v>20</v>
      </c>
      <c r="C81">
        <v>330</v>
      </c>
      <c r="E81" t="s">
        <v>20</v>
      </c>
      <c r="F81">
        <v>1782</v>
      </c>
      <c r="H81" t="s">
        <v>14</v>
      </c>
      <c r="I81">
        <v>2179</v>
      </c>
    </row>
    <row r="82" spans="2:9" x14ac:dyDescent="0.6">
      <c r="B82" t="s">
        <v>14</v>
      </c>
      <c r="C82">
        <v>838</v>
      </c>
      <c r="E82" t="s">
        <v>20</v>
      </c>
      <c r="F82">
        <v>903</v>
      </c>
      <c r="H82" t="s">
        <v>14</v>
      </c>
      <c r="I82">
        <v>931</v>
      </c>
    </row>
    <row r="83" spans="2:9" x14ac:dyDescent="0.6">
      <c r="B83" t="s">
        <v>20</v>
      </c>
      <c r="C83">
        <v>127</v>
      </c>
      <c r="E83" t="s">
        <v>20</v>
      </c>
      <c r="F83">
        <v>94</v>
      </c>
      <c r="H83" t="s">
        <v>14</v>
      </c>
      <c r="I83">
        <v>92</v>
      </c>
    </row>
    <row r="84" spans="2:9" x14ac:dyDescent="0.6">
      <c r="B84" t="s">
        <v>20</v>
      </c>
      <c r="C84">
        <v>411</v>
      </c>
      <c r="E84" t="s">
        <v>20</v>
      </c>
      <c r="F84">
        <v>180</v>
      </c>
      <c r="H84" t="s">
        <v>14</v>
      </c>
      <c r="I84">
        <v>57</v>
      </c>
    </row>
    <row r="85" spans="2:9" x14ac:dyDescent="0.6">
      <c r="B85" t="s">
        <v>20</v>
      </c>
      <c r="C85">
        <v>180</v>
      </c>
      <c r="E85" t="s">
        <v>20</v>
      </c>
      <c r="F85">
        <v>533</v>
      </c>
      <c r="H85" t="s">
        <v>14</v>
      </c>
      <c r="I85">
        <v>41</v>
      </c>
    </row>
    <row r="86" spans="2:9" x14ac:dyDescent="0.6">
      <c r="B86" t="s">
        <v>14</v>
      </c>
      <c r="C86">
        <v>1000</v>
      </c>
      <c r="E86" t="s">
        <v>20</v>
      </c>
      <c r="F86">
        <v>2443</v>
      </c>
      <c r="H86" t="s">
        <v>14</v>
      </c>
      <c r="I86">
        <v>1</v>
      </c>
    </row>
    <row r="87" spans="2:9" x14ac:dyDescent="0.6">
      <c r="B87" t="s">
        <v>20</v>
      </c>
      <c r="C87">
        <v>374</v>
      </c>
      <c r="E87" t="s">
        <v>20</v>
      </c>
      <c r="F87">
        <v>89</v>
      </c>
      <c r="H87" t="s">
        <v>14</v>
      </c>
      <c r="I87">
        <v>101</v>
      </c>
    </row>
    <row r="88" spans="2:9" x14ac:dyDescent="0.6">
      <c r="B88" t="s">
        <v>20</v>
      </c>
      <c r="C88">
        <v>71</v>
      </c>
      <c r="E88" t="s">
        <v>20</v>
      </c>
      <c r="F88">
        <v>159</v>
      </c>
      <c r="H88" t="s">
        <v>14</v>
      </c>
      <c r="I88">
        <v>1335</v>
      </c>
    </row>
    <row r="89" spans="2:9" x14ac:dyDescent="0.6">
      <c r="B89" t="s">
        <v>20</v>
      </c>
      <c r="C89">
        <v>203</v>
      </c>
      <c r="E89" t="s">
        <v>20</v>
      </c>
      <c r="F89">
        <v>50</v>
      </c>
      <c r="H89" t="s">
        <v>14</v>
      </c>
      <c r="I89">
        <v>15</v>
      </c>
    </row>
    <row r="90" spans="2:9" x14ac:dyDescent="0.6">
      <c r="B90" t="s">
        <v>14</v>
      </c>
      <c r="C90">
        <v>1482</v>
      </c>
      <c r="E90" t="s">
        <v>20</v>
      </c>
      <c r="F90">
        <v>186</v>
      </c>
      <c r="H90" t="s">
        <v>14</v>
      </c>
      <c r="I90">
        <v>454</v>
      </c>
    </row>
    <row r="91" spans="2:9" x14ac:dyDescent="0.6">
      <c r="B91" t="s">
        <v>20</v>
      </c>
      <c r="C91">
        <v>113</v>
      </c>
      <c r="E91" t="s">
        <v>20</v>
      </c>
      <c r="F91">
        <v>1071</v>
      </c>
      <c r="H91" t="s">
        <v>14</v>
      </c>
      <c r="I91">
        <v>3182</v>
      </c>
    </row>
    <row r="92" spans="2:9" x14ac:dyDescent="0.6">
      <c r="B92" t="s">
        <v>20</v>
      </c>
      <c r="C92">
        <v>96</v>
      </c>
      <c r="E92" t="s">
        <v>20</v>
      </c>
      <c r="F92">
        <v>117</v>
      </c>
      <c r="H92" t="s">
        <v>14</v>
      </c>
      <c r="I92">
        <v>15</v>
      </c>
    </row>
    <row r="93" spans="2:9" x14ac:dyDescent="0.6">
      <c r="B93" t="s">
        <v>14</v>
      </c>
      <c r="C93">
        <v>106</v>
      </c>
      <c r="E93" t="s">
        <v>20</v>
      </c>
      <c r="F93">
        <v>70</v>
      </c>
      <c r="H93" t="s">
        <v>14</v>
      </c>
      <c r="I93">
        <v>133</v>
      </c>
    </row>
    <row r="94" spans="2:9" x14ac:dyDescent="0.6">
      <c r="B94" t="s">
        <v>14</v>
      </c>
      <c r="C94">
        <v>679</v>
      </c>
      <c r="E94" t="s">
        <v>20</v>
      </c>
      <c r="F94">
        <v>135</v>
      </c>
      <c r="H94" t="s">
        <v>14</v>
      </c>
      <c r="I94">
        <v>2062</v>
      </c>
    </row>
    <row r="95" spans="2:9" x14ac:dyDescent="0.6">
      <c r="B95" t="s">
        <v>20</v>
      </c>
      <c r="C95">
        <v>498</v>
      </c>
      <c r="E95" t="s">
        <v>20</v>
      </c>
      <c r="F95">
        <v>768</v>
      </c>
      <c r="H95" t="s">
        <v>14</v>
      </c>
      <c r="I95">
        <v>29</v>
      </c>
    </row>
    <row r="96" spans="2:9" x14ac:dyDescent="0.6">
      <c r="B96" t="s">
        <v>74</v>
      </c>
      <c r="C96">
        <v>610</v>
      </c>
      <c r="E96" t="s">
        <v>20</v>
      </c>
      <c r="F96">
        <v>199</v>
      </c>
      <c r="H96" t="s">
        <v>14</v>
      </c>
      <c r="I96">
        <v>132</v>
      </c>
    </row>
    <row r="97" spans="2:9" x14ac:dyDescent="0.6">
      <c r="B97" t="s">
        <v>20</v>
      </c>
      <c r="C97">
        <v>180</v>
      </c>
      <c r="E97" t="s">
        <v>20</v>
      </c>
      <c r="F97">
        <v>107</v>
      </c>
      <c r="H97" t="s">
        <v>14</v>
      </c>
      <c r="I97">
        <v>137</v>
      </c>
    </row>
    <row r="98" spans="2:9" x14ac:dyDescent="0.6">
      <c r="B98" t="s">
        <v>20</v>
      </c>
      <c r="C98">
        <v>27</v>
      </c>
      <c r="E98" t="s">
        <v>20</v>
      </c>
      <c r="F98">
        <v>195</v>
      </c>
      <c r="H98" t="s">
        <v>14</v>
      </c>
      <c r="I98">
        <v>908</v>
      </c>
    </row>
    <row r="99" spans="2:9" x14ac:dyDescent="0.6">
      <c r="B99" t="s">
        <v>20</v>
      </c>
      <c r="C99">
        <v>2331</v>
      </c>
      <c r="E99" t="s">
        <v>20</v>
      </c>
      <c r="F99">
        <v>3376</v>
      </c>
      <c r="H99" t="s">
        <v>14</v>
      </c>
      <c r="I99">
        <v>10</v>
      </c>
    </row>
    <row r="100" spans="2:9" x14ac:dyDescent="0.6">
      <c r="B100" t="s">
        <v>20</v>
      </c>
      <c r="C100">
        <v>113</v>
      </c>
      <c r="E100" t="s">
        <v>20</v>
      </c>
      <c r="F100">
        <v>41</v>
      </c>
      <c r="H100" t="s">
        <v>14</v>
      </c>
      <c r="I100">
        <v>1910</v>
      </c>
    </row>
    <row r="101" spans="2:9" x14ac:dyDescent="0.6">
      <c r="B101" t="s">
        <v>14</v>
      </c>
      <c r="C101">
        <v>1220</v>
      </c>
      <c r="E101" t="s">
        <v>20</v>
      </c>
      <c r="F101">
        <v>1821</v>
      </c>
      <c r="H101" t="s">
        <v>14</v>
      </c>
      <c r="I101">
        <v>38</v>
      </c>
    </row>
    <row r="102" spans="2:9" x14ac:dyDescent="0.6">
      <c r="B102" t="s">
        <v>20</v>
      </c>
      <c r="C102">
        <v>164</v>
      </c>
      <c r="E102" t="s">
        <v>20</v>
      </c>
      <c r="F102">
        <v>164</v>
      </c>
      <c r="H102" t="s">
        <v>14</v>
      </c>
      <c r="I102">
        <v>104</v>
      </c>
    </row>
    <row r="103" spans="2:9" x14ac:dyDescent="0.6">
      <c r="B103" t="s">
        <v>14</v>
      </c>
      <c r="C103">
        <v>1</v>
      </c>
      <c r="E103" t="s">
        <v>20</v>
      </c>
      <c r="F103">
        <v>157</v>
      </c>
      <c r="H103" t="s">
        <v>14</v>
      </c>
      <c r="I103">
        <v>49</v>
      </c>
    </row>
    <row r="104" spans="2:9" x14ac:dyDescent="0.6">
      <c r="B104" t="s">
        <v>20</v>
      </c>
      <c r="C104">
        <v>164</v>
      </c>
      <c r="E104" t="s">
        <v>20</v>
      </c>
      <c r="F104">
        <v>246</v>
      </c>
      <c r="H104" t="s">
        <v>14</v>
      </c>
      <c r="I104">
        <v>1</v>
      </c>
    </row>
    <row r="105" spans="2:9" x14ac:dyDescent="0.6">
      <c r="B105" t="s">
        <v>20</v>
      </c>
      <c r="C105">
        <v>336</v>
      </c>
      <c r="E105" t="s">
        <v>20</v>
      </c>
      <c r="F105">
        <v>1396</v>
      </c>
      <c r="H105" t="s">
        <v>14</v>
      </c>
      <c r="I105">
        <v>245</v>
      </c>
    </row>
    <row r="106" spans="2:9" x14ac:dyDescent="0.6">
      <c r="B106" t="s">
        <v>14</v>
      </c>
      <c r="C106">
        <v>37</v>
      </c>
      <c r="E106" t="s">
        <v>20</v>
      </c>
      <c r="F106">
        <v>2506</v>
      </c>
      <c r="H106" t="s">
        <v>14</v>
      </c>
      <c r="I106">
        <v>32</v>
      </c>
    </row>
    <row r="107" spans="2:9" x14ac:dyDescent="0.6">
      <c r="B107" t="s">
        <v>20</v>
      </c>
      <c r="C107">
        <v>1917</v>
      </c>
      <c r="E107" t="s">
        <v>20</v>
      </c>
      <c r="F107">
        <v>244</v>
      </c>
      <c r="H107" t="s">
        <v>14</v>
      </c>
      <c r="I107">
        <v>7</v>
      </c>
    </row>
    <row r="108" spans="2:9" x14ac:dyDescent="0.6">
      <c r="B108" t="s">
        <v>20</v>
      </c>
      <c r="C108">
        <v>95</v>
      </c>
      <c r="E108" t="s">
        <v>20</v>
      </c>
      <c r="F108">
        <v>146</v>
      </c>
      <c r="H108" t="s">
        <v>14</v>
      </c>
      <c r="I108">
        <v>803</v>
      </c>
    </row>
    <row r="109" spans="2:9" x14ac:dyDescent="0.6">
      <c r="B109" t="s">
        <v>20</v>
      </c>
      <c r="C109">
        <v>147</v>
      </c>
      <c r="E109" t="s">
        <v>20</v>
      </c>
      <c r="F109">
        <v>1267</v>
      </c>
      <c r="H109" t="s">
        <v>14</v>
      </c>
      <c r="I109">
        <v>16</v>
      </c>
    </row>
    <row r="110" spans="2:9" x14ac:dyDescent="0.6">
      <c r="B110" t="s">
        <v>20</v>
      </c>
      <c r="C110">
        <v>86</v>
      </c>
      <c r="E110" t="s">
        <v>20</v>
      </c>
      <c r="F110">
        <v>1561</v>
      </c>
      <c r="H110" t="s">
        <v>14</v>
      </c>
      <c r="I110">
        <v>31</v>
      </c>
    </row>
    <row r="111" spans="2:9" x14ac:dyDescent="0.6">
      <c r="B111" t="s">
        <v>20</v>
      </c>
      <c r="C111">
        <v>83</v>
      </c>
      <c r="E111" t="s">
        <v>20</v>
      </c>
      <c r="F111">
        <v>48</v>
      </c>
      <c r="H111" t="s">
        <v>14</v>
      </c>
      <c r="I111">
        <v>108</v>
      </c>
    </row>
    <row r="112" spans="2:9" x14ac:dyDescent="0.6">
      <c r="B112" t="s">
        <v>14</v>
      </c>
      <c r="C112">
        <v>60</v>
      </c>
      <c r="E112" t="s">
        <v>20</v>
      </c>
      <c r="F112">
        <v>2739</v>
      </c>
      <c r="H112" t="s">
        <v>14</v>
      </c>
      <c r="I112">
        <v>30</v>
      </c>
    </row>
    <row r="113" spans="2:9" x14ac:dyDescent="0.6">
      <c r="B113" t="s">
        <v>14</v>
      </c>
      <c r="C113">
        <v>296</v>
      </c>
      <c r="E113" t="s">
        <v>20</v>
      </c>
      <c r="F113">
        <v>3537</v>
      </c>
      <c r="H113" t="s">
        <v>14</v>
      </c>
      <c r="I113">
        <v>17</v>
      </c>
    </row>
    <row r="114" spans="2:9" x14ac:dyDescent="0.6">
      <c r="B114" t="s">
        <v>20</v>
      </c>
      <c r="C114">
        <v>676</v>
      </c>
      <c r="E114" t="s">
        <v>20</v>
      </c>
      <c r="F114">
        <v>2107</v>
      </c>
      <c r="H114" t="s">
        <v>14</v>
      </c>
      <c r="I114">
        <v>80</v>
      </c>
    </row>
    <row r="115" spans="2:9" x14ac:dyDescent="0.6">
      <c r="B115" t="s">
        <v>20</v>
      </c>
      <c r="C115">
        <v>361</v>
      </c>
      <c r="E115" t="s">
        <v>20</v>
      </c>
      <c r="F115">
        <v>3318</v>
      </c>
      <c r="H115" t="s">
        <v>14</v>
      </c>
      <c r="I115">
        <v>2468</v>
      </c>
    </row>
    <row r="116" spans="2:9" x14ac:dyDescent="0.6">
      <c r="B116" t="s">
        <v>20</v>
      </c>
      <c r="C116">
        <v>131</v>
      </c>
      <c r="E116" t="s">
        <v>20</v>
      </c>
      <c r="F116">
        <v>340</v>
      </c>
      <c r="H116" t="s">
        <v>14</v>
      </c>
      <c r="I116">
        <v>26</v>
      </c>
    </row>
    <row r="117" spans="2:9" x14ac:dyDescent="0.6">
      <c r="B117" t="s">
        <v>20</v>
      </c>
      <c r="C117">
        <v>126</v>
      </c>
      <c r="E117" t="s">
        <v>20</v>
      </c>
      <c r="F117">
        <v>1442</v>
      </c>
      <c r="H117" t="s">
        <v>14</v>
      </c>
      <c r="I117">
        <v>73</v>
      </c>
    </row>
    <row r="118" spans="2:9" x14ac:dyDescent="0.6">
      <c r="B118" t="s">
        <v>14</v>
      </c>
      <c r="C118">
        <v>3304</v>
      </c>
      <c r="E118" t="s">
        <v>20</v>
      </c>
      <c r="F118">
        <v>126</v>
      </c>
      <c r="H118" t="s">
        <v>14</v>
      </c>
      <c r="I118">
        <v>128</v>
      </c>
    </row>
    <row r="119" spans="2:9" x14ac:dyDescent="0.6">
      <c r="B119" t="s">
        <v>14</v>
      </c>
      <c r="C119">
        <v>73</v>
      </c>
      <c r="E119" t="s">
        <v>20</v>
      </c>
      <c r="F119">
        <v>524</v>
      </c>
      <c r="H119" t="s">
        <v>14</v>
      </c>
      <c r="I119">
        <v>33</v>
      </c>
    </row>
    <row r="120" spans="2:9" x14ac:dyDescent="0.6">
      <c r="B120" t="s">
        <v>20</v>
      </c>
      <c r="C120">
        <v>275</v>
      </c>
      <c r="E120" t="s">
        <v>20</v>
      </c>
      <c r="F120">
        <v>1989</v>
      </c>
      <c r="H120" t="s">
        <v>14</v>
      </c>
      <c r="I120">
        <v>1072</v>
      </c>
    </row>
    <row r="121" spans="2:9" x14ac:dyDescent="0.6">
      <c r="B121" t="s">
        <v>20</v>
      </c>
      <c r="C121">
        <v>67</v>
      </c>
      <c r="E121" t="s">
        <v>20</v>
      </c>
      <c r="F121">
        <v>157</v>
      </c>
      <c r="H121" t="s">
        <v>14</v>
      </c>
      <c r="I121">
        <v>393</v>
      </c>
    </row>
    <row r="122" spans="2:9" x14ac:dyDescent="0.6">
      <c r="B122" t="s">
        <v>20</v>
      </c>
      <c r="C122">
        <v>154</v>
      </c>
      <c r="E122" t="s">
        <v>20</v>
      </c>
      <c r="F122">
        <v>4498</v>
      </c>
      <c r="H122" t="s">
        <v>14</v>
      </c>
      <c r="I122">
        <v>1257</v>
      </c>
    </row>
    <row r="123" spans="2:9" x14ac:dyDescent="0.6">
      <c r="B123" t="s">
        <v>20</v>
      </c>
      <c r="C123">
        <v>1782</v>
      </c>
      <c r="E123" t="s">
        <v>20</v>
      </c>
      <c r="F123">
        <v>80</v>
      </c>
      <c r="H123" t="s">
        <v>14</v>
      </c>
      <c r="I123">
        <v>328</v>
      </c>
    </row>
    <row r="124" spans="2:9" x14ac:dyDescent="0.6">
      <c r="B124" t="s">
        <v>20</v>
      </c>
      <c r="C124">
        <v>903</v>
      </c>
      <c r="E124" t="s">
        <v>20</v>
      </c>
      <c r="F124">
        <v>43</v>
      </c>
      <c r="H124" t="s">
        <v>14</v>
      </c>
      <c r="I124">
        <v>147</v>
      </c>
    </row>
    <row r="125" spans="2:9" x14ac:dyDescent="0.6">
      <c r="B125" t="s">
        <v>14</v>
      </c>
      <c r="C125">
        <v>3387</v>
      </c>
      <c r="E125" t="s">
        <v>20</v>
      </c>
      <c r="F125">
        <v>2053</v>
      </c>
      <c r="H125" t="s">
        <v>14</v>
      </c>
      <c r="I125">
        <v>830</v>
      </c>
    </row>
    <row r="126" spans="2:9" x14ac:dyDescent="0.6">
      <c r="B126" t="s">
        <v>14</v>
      </c>
      <c r="C126">
        <v>662</v>
      </c>
      <c r="E126" t="s">
        <v>20</v>
      </c>
      <c r="F126">
        <v>168</v>
      </c>
      <c r="H126" t="s">
        <v>14</v>
      </c>
      <c r="I126">
        <v>331</v>
      </c>
    </row>
    <row r="127" spans="2:9" x14ac:dyDescent="0.6">
      <c r="B127" t="s">
        <v>20</v>
      </c>
      <c r="C127">
        <v>94</v>
      </c>
      <c r="E127" t="s">
        <v>20</v>
      </c>
      <c r="F127">
        <v>4289</v>
      </c>
      <c r="H127" t="s">
        <v>14</v>
      </c>
      <c r="I127">
        <v>25</v>
      </c>
    </row>
    <row r="128" spans="2:9" x14ac:dyDescent="0.6">
      <c r="B128" t="s">
        <v>20</v>
      </c>
      <c r="C128">
        <v>180</v>
      </c>
      <c r="E128" t="s">
        <v>20</v>
      </c>
      <c r="F128">
        <v>165</v>
      </c>
      <c r="H128" t="s">
        <v>14</v>
      </c>
      <c r="I128">
        <v>3483</v>
      </c>
    </row>
    <row r="129" spans="2:9" x14ac:dyDescent="0.6">
      <c r="B129" t="s">
        <v>14</v>
      </c>
      <c r="C129">
        <v>774</v>
      </c>
      <c r="E129" t="s">
        <v>20</v>
      </c>
      <c r="F129">
        <v>1815</v>
      </c>
      <c r="H129" t="s">
        <v>14</v>
      </c>
      <c r="I129">
        <v>923</v>
      </c>
    </row>
    <row r="130" spans="2:9" x14ac:dyDescent="0.6">
      <c r="B130" t="s">
        <v>14</v>
      </c>
      <c r="C130">
        <v>672</v>
      </c>
      <c r="E130" t="s">
        <v>20</v>
      </c>
      <c r="F130">
        <v>397</v>
      </c>
      <c r="H130" t="s">
        <v>14</v>
      </c>
      <c r="I130">
        <v>1</v>
      </c>
    </row>
    <row r="131" spans="2:9" x14ac:dyDescent="0.6">
      <c r="B131" t="s">
        <v>74</v>
      </c>
      <c r="C131">
        <v>532</v>
      </c>
      <c r="E131" t="s">
        <v>20</v>
      </c>
      <c r="F131">
        <v>1539</v>
      </c>
      <c r="H131" t="s">
        <v>14</v>
      </c>
      <c r="I131">
        <v>33</v>
      </c>
    </row>
    <row r="132" spans="2:9" x14ac:dyDescent="0.6">
      <c r="B132" t="s">
        <v>74</v>
      </c>
      <c r="C132">
        <v>55</v>
      </c>
      <c r="E132" t="s">
        <v>20</v>
      </c>
      <c r="F132">
        <v>138</v>
      </c>
      <c r="H132" t="s">
        <v>14</v>
      </c>
      <c r="I132">
        <v>40</v>
      </c>
    </row>
    <row r="133" spans="2:9" x14ac:dyDescent="0.6">
      <c r="B133" t="s">
        <v>20</v>
      </c>
      <c r="C133">
        <v>533</v>
      </c>
      <c r="E133" t="s">
        <v>20</v>
      </c>
      <c r="F133">
        <v>3594</v>
      </c>
      <c r="H133" t="s">
        <v>14</v>
      </c>
      <c r="I133">
        <v>23</v>
      </c>
    </row>
    <row r="134" spans="2:9" x14ac:dyDescent="0.6">
      <c r="B134" t="s">
        <v>20</v>
      </c>
      <c r="C134">
        <v>2443</v>
      </c>
      <c r="E134" t="s">
        <v>20</v>
      </c>
      <c r="F134">
        <v>5880</v>
      </c>
      <c r="H134" t="s">
        <v>14</v>
      </c>
      <c r="I134">
        <v>75</v>
      </c>
    </row>
    <row r="135" spans="2:9" x14ac:dyDescent="0.6">
      <c r="B135" t="s">
        <v>20</v>
      </c>
      <c r="C135">
        <v>89</v>
      </c>
      <c r="E135" t="s">
        <v>20</v>
      </c>
      <c r="F135">
        <v>112</v>
      </c>
      <c r="H135" t="s">
        <v>14</v>
      </c>
      <c r="I135">
        <v>2176</v>
      </c>
    </row>
    <row r="136" spans="2:9" x14ac:dyDescent="0.6">
      <c r="B136" t="s">
        <v>20</v>
      </c>
      <c r="C136">
        <v>159</v>
      </c>
      <c r="E136" t="s">
        <v>20</v>
      </c>
      <c r="F136">
        <v>943</v>
      </c>
      <c r="H136" t="s">
        <v>14</v>
      </c>
      <c r="I136">
        <v>441</v>
      </c>
    </row>
    <row r="137" spans="2:9" x14ac:dyDescent="0.6">
      <c r="B137" t="s">
        <v>14</v>
      </c>
      <c r="C137">
        <v>940</v>
      </c>
      <c r="E137" t="s">
        <v>20</v>
      </c>
      <c r="F137">
        <v>2468</v>
      </c>
      <c r="H137" t="s">
        <v>14</v>
      </c>
      <c r="I137">
        <v>25</v>
      </c>
    </row>
    <row r="138" spans="2:9" x14ac:dyDescent="0.6">
      <c r="B138" t="s">
        <v>14</v>
      </c>
      <c r="C138">
        <v>117</v>
      </c>
      <c r="E138" t="s">
        <v>20</v>
      </c>
      <c r="F138">
        <v>2551</v>
      </c>
      <c r="H138" t="s">
        <v>14</v>
      </c>
      <c r="I138">
        <v>127</v>
      </c>
    </row>
    <row r="139" spans="2:9" x14ac:dyDescent="0.6">
      <c r="B139" t="s">
        <v>74</v>
      </c>
      <c r="C139">
        <v>58</v>
      </c>
      <c r="E139" t="s">
        <v>20</v>
      </c>
      <c r="F139">
        <v>101</v>
      </c>
      <c r="H139" t="s">
        <v>14</v>
      </c>
      <c r="I139">
        <v>355</v>
      </c>
    </row>
    <row r="140" spans="2:9" x14ac:dyDescent="0.6">
      <c r="B140" t="s">
        <v>20</v>
      </c>
      <c r="C140">
        <v>50</v>
      </c>
      <c r="E140" t="s">
        <v>20</v>
      </c>
      <c r="F140">
        <v>92</v>
      </c>
      <c r="H140" t="s">
        <v>14</v>
      </c>
      <c r="I140">
        <v>44</v>
      </c>
    </row>
    <row r="141" spans="2:9" x14ac:dyDescent="0.6">
      <c r="B141" t="s">
        <v>14</v>
      </c>
      <c r="C141">
        <v>115</v>
      </c>
      <c r="E141" t="s">
        <v>20</v>
      </c>
      <c r="F141">
        <v>62</v>
      </c>
      <c r="H141" t="s">
        <v>14</v>
      </c>
      <c r="I141">
        <v>67</v>
      </c>
    </row>
    <row r="142" spans="2:9" x14ac:dyDescent="0.6">
      <c r="B142" t="s">
        <v>14</v>
      </c>
      <c r="C142">
        <v>326</v>
      </c>
      <c r="E142" t="s">
        <v>20</v>
      </c>
      <c r="F142">
        <v>149</v>
      </c>
      <c r="H142" t="s">
        <v>14</v>
      </c>
      <c r="I142">
        <v>1068</v>
      </c>
    </row>
    <row r="143" spans="2:9" x14ac:dyDescent="0.6">
      <c r="B143" t="s">
        <v>20</v>
      </c>
      <c r="C143">
        <v>186</v>
      </c>
      <c r="E143" t="s">
        <v>20</v>
      </c>
      <c r="F143">
        <v>329</v>
      </c>
      <c r="H143" t="s">
        <v>14</v>
      </c>
      <c r="I143">
        <v>424</v>
      </c>
    </row>
    <row r="144" spans="2:9" x14ac:dyDescent="0.6">
      <c r="B144" t="s">
        <v>20</v>
      </c>
      <c r="C144">
        <v>1071</v>
      </c>
      <c r="E144" t="s">
        <v>20</v>
      </c>
      <c r="F144">
        <v>97</v>
      </c>
      <c r="H144" t="s">
        <v>14</v>
      </c>
      <c r="I144">
        <v>151</v>
      </c>
    </row>
    <row r="145" spans="2:9" x14ac:dyDescent="0.6">
      <c r="B145" t="s">
        <v>20</v>
      </c>
      <c r="C145">
        <v>117</v>
      </c>
      <c r="E145" t="s">
        <v>20</v>
      </c>
      <c r="F145">
        <v>1784</v>
      </c>
      <c r="H145" t="s">
        <v>14</v>
      </c>
      <c r="I145">
        <v>1608</v>
      </c>
    </row>
    <row r="146" spans="2:9" x14ac:dyDescent="0.6">
      <c r="B146" t="s">
        <v>20</v>
      </c>
      <c r="C146">
        <v>70</v>
      </c>
      <c r="E146" t="s">
        <v>20</v>
      </c>
      <c r="F146">
        <v>1684</v>
      </c>
      <c r="H146" t="s">
        <v>14</v>
      </c>
      <c r="I146">
        <v>941</v>
      </c>
    </row>
    <row r="147" spans="2:9" x14ac:dyDescent="0.6">
      <c r="B147" t="s">
        <v>20</v>
      </c>
      <c r="C147">
        <v>135</v>
      </c>
      <c r="E147" t="s">
        <v>20</v>
      </c>
      <c r="F147">
        <v>250</v>
      </c>
      <c r="H147" t="s">
        <v>14</v>
      </c>
      <c r="I147">
        <v>1</v>
      </c>
    </row>
    <row r="148" spans="2:9" x14ac:dyDescent="0.6">
      <c r="B148" t="s">
        <v>20</v>
      </c>
      <c r="C148">
        <v>768</v>
      </c>
      <c r="E148" t="s">
        <v>20</v>
      </c>
      <c r="F148">
        <v>238</v>
      </c>
      <c r="H148" t="s">
        <v>14</v>
      </c>
      <c r="I148">
        <v>40</v>
      </c>
    </row>
    <row r="149" spans="2:9" x14ac:dyDescent="0.6">
      <c r="B149" t="s">
        <v>74</v>
      </c>
      <c r="C149">
        <v>51</v>
      </c>
      <c r="E149" t="s">
        <v>20</v>
      </c>
      <c r="F149">
        <v>53</v>
      </c>
      <c r="H149" t="s">
        <v>14</v>
      </c>
      <c r="I149">
        <v>3015</v>
      </c>
    </row>
    <row r="150" spans="2:9" x14ac:dyDescent="0.6">
      <c r="B150" t="s">
        <v>20</v>
      </c>
      <c r="C150">
        <v>199</v>
      </c>
      <c r="E150" t="s">
        <v>20</v>
      </c>
      <c r="F150">
        <v>214</v>
      </c>
      <c r="H150" t="s">
        <v>14</v>
      </c>
      <c r="I150">
        <v>435</v>
      </c>
    </row>
    <row r="151" spans="2:9" x14ac:dyDescent="0.6">
      <c r="B151" t="s">
        <v>20</v>
      </c>
      <c r="C151">
        <v>107</v>
      </c>
      <c r="E151" t="s">
        <v>20</v>
      </c>
      <c r="F151">
        <v>222</v>
      </c>
      <c r="H151" t="s">
        <v>14</v>
      </c>
      <c r="I151">
        <v>714</v>
      </c>
    </row>
    <row r="152" spans="2:9" x14ac:dyDescent="0.6">
      <c r="B152" t="s">
        <v>20</v>
      </c>
      <c r="C152">
        <v>195</v>
      </c>
      <c r="E152" t="s">
        <v>20</v>
      </c>
      <c r="F152">
        <v>1884</v>
      </c>
      <c r="H152" t="s">
        <v>14</v>
      </c>
      <c r="I152">
        <v>5497</v>
      </c>
    </row>
    <row r="153" spans="2:9" x14ac:dyDescent="0.6">
      <c r="B153" t="s">
        <v>14</v>
      </c>
      <c r="C153">
        <v>1</v>
      </c>
      <c r="E153" t="s">
        <v>20</v>
      </c>
      <c r="F153">
        <v>218</v>
      </c>
      <c r="H153" t="s">
        <v>14</v>
      </c>
      <c r="I153">
        <v>418</v>
      </c>
    </row>
    <row r="154" spans="2:9" x14ac:dyDescent="0.6">
      <c r="B154" t="s">
        <v>14</v>
      </c>
      <c r="C154">
        <v>1467</v>
      </c>
      <c r="E154" t="s">
        <v>20</v>
      </c>
      <c r="F154">
        <v>6465</v>
      </c>
      <c r="H154" t="s">
        <v>14</v>
      </c>
      <c r="I154">
        <v>1439</v>
      </c>
    </row>
    <row r="155" spans="2:9" x14ac:dyDescent="0.6">
      <c r="B155" t="s">
        <v>20</v>
      </c>
      <c r="C155">
        <v>3376</v>
      </c>
      <c r="E155" t="s">
        <v>20</v>
      </c>
      <c r="F155">
        <v>59</v>
      </c>
      <c r="H155" t="s">
        <v>14</v>
      </c>
      <c r="I155">
        <v>15</v>
      </c>
    </row>
    <row r="156" spans="2:9" x14ac:dyDescent="0.6">
      <c r="B156" t="s">
        <v>14</v>
      </c>
      <c r="C156">
        <v>5681</v>
      </c>
      <c r="E156" t="s">
        <v>20</v>
      </c>
      <c r="F156">
        <v>88</v>
      </c>
      <c r="H156" t="s">
        <v>14</v>
      </c>
      <c r="I156">
        <v>1999</v>
      </c>
    </row>
    <row r="157" spans="2:9" x14ac:dyDescent="0.6">
      <c r="B157" t="s">
        <v>14</v>
      </c>
      <c r="C157">
        <v>1059</v>
      </c>
      <c r="E157" t="s">
        <v>20</v>
      </c>
      <c r="F157">
        <v>1697</v>
      </c>
      <c r="H157" t="s">
        <v>14</v>
      </c>
      <c r="I157">
        <v>118</v>
      </c>
    </row>
    <row r="158" spans="2:9" x14ac:dyDescent="0.6">
      <c r="B158" t="s">
        <v>14</v>
      </c>
      <c r="C158">
        <v>1194</v>
      </c>
      <c r="E158" t="s">
        <v>20</v>
      </c>
      <c r="F158">
        <v>92</v>
      </c>
      <c r="H158" t="s">
        <v>14</v>
      </c>
      <c r="I158">
        <v>162</v>
      </c>
    </row>
    <row r="159" spans="2:9" x14ac:dyDescent="0.6">
      <c r="B159" t="s">
        <v>74</v>
      </c>
      <c r="C159">
        <v>379</v>
      </c>
      <c r="E159" t="s">
        <v>20</v>
      </c>
      <c r="F159">
        <v>186</v>
      </c>
      <c r="H159" t="s">
        <v>14</v>
      </c>
      <c r="I159">
        <v>83</v>
      </c>
    </row>
    <row r="160" spans="2:9" x14ac:dyDescent="0.6">
      <c r="B160" t="s">
        <v>14</v>
      </c>
      <c r="C160">
        <v>30</v>
      </c>
      <c r="E160" t="s">
        <v>20</v>
      </c>
      <c r="F160">
        <v>138</v>
      </c>
      <c r="H160" t="s">
        <v>14</v>
      </c>
      <c r="I160">
        <v>747</v>
      </c>
    </row>
    <row r="161" spans="2:9" x14ac:dyDescent="0.6">
      <c r="B161" t="s">
        <v>20</v>
      </c>
      <c r="C161">
        <v>41</v>
      </c>
      <c r="E161" t="s">
        <v>20</v>
      </c>
      <c r="F161">
        <v>261</v>
      </c>
      <c r="H161" t="s">
        <v>14</v>
      </c>
      <c r="I161">
        <v>84</v>
      </c>
    </row>
    <row r="162" spans="2:9" x14ac:dyDescent="0.6">
      <c r="B162" t="s">
        <v>20</v>
      </c>
      <c r="C162">
        <v>1821</v>
      </c>
      <c r="E162" t="s">
        <v>20</v>
      </c>
      <c r="F162">
        <v>107</v>
      </c>
      <c r="H162" t="s">
        <v>14</v>
      </c>
      <c r="I162">
        <v>91</v>
      </c>
    </row>
    <row r="163" spans="2:9" x14ac:dyDescent="0.6">
      <c r="B163" t="s">
        <v>20</v>
      </c>
      <c r="C163">
        <v>164</v>
      </c>
      <c r="E163" t="s">
        <v>20</v>
      </c>
      <c r="F163">
        <v>199</v>
      </c>
      <c r="H163" t="s">
        <v>14</v>
      </c>
      <c r="I163">
        <v>792</v>
      </c>
    </row>
    <row r="164" spans="2:9" x14ac:dyDescent="0.6">
      <c r="B164" t="s">
        <v>14</v>
      </c>
      <c r="C164">
        <v>75</v>
      </c>
      <c r="E164" t="s">
        <v>20</v>
      </c>
      <c r="F164">
        <v>5512</v>
      </c>
      <c r="H164" t="s">
        <v>14</v>
      </c>
      <c r="I164">
        <v>32</v>
      </c>
    </row>
    <row r="165" spans="2:9" x14ac:dyDescent="0.6">
      <c r="B165" t="s">
        <v>20</v>
      </c>
      <c r="C165">
        <v>157</v>
      </c>
      <c r="E165" t="s">
        <v>20</v>
      </c>
      <c r="F165">
        <v>86</v>
      </c>
      <c r="H165" t="s">
        <v>14</v>
      </c>
      <c r="I165">
        <v>186</v>
      </c>
    </row>
    <row r="166" spans="2:9" x14ac:dyDescent="0.6">
      <c r="B166" t="s">
        <v>20</v>
      </c>
      <c r="C166">
        <v>246</v>
      </c>
      <c r="E166" t="s">
        <v>20</v>
      </c>
      <c r="F166">
        <v>2768</v>
      </c>
      <c r="H166" t="s">
        <v>14</v>
      </c>
      <c r="I166">
        <v>605</v>
      </c>
    </row>
    <row r="167" spans="2:9" x14ac:dyDescent="0.6">
      <c r="B167" t="s">
        <v>20</v>
      </c>
      <c r="C167">
        <v>1396</v>
      </c>
      <c r="E167" t="s">
        <v>20</v>
      </c>
      <c r="F167">
        <v>48</v>
      </c>
      <c r="H167" t="s">
        <v>14</v>
      </c>
      <c r="I167">
        <v>1</v>
      </c>
    </row>
    <row r="168" spans="2:9" x14ac:dyDescent="0.6">
      <c r="B168" t="s">
        <v>20</v>
      </c>
      <c r="C168">
        <v>2506</v>
      </c>
      <c r="E168" t="s">
        <v>20</v>
      </c>
      <c r="F168">
        <v>87</v>
      </c>
      <c r="H168" t="s">
        <v>14</v>
      </c>
      <c r="I168">
        <v>31</v>
      </c>
    </row>
    <row r="169" spans="2:9" x14ac:dyDescent="0.6">
      <c r="B169" t="s">
        <v>20</v>
      </c>
      <c r="C169">
        <v>244</v>
      </c>
      <c r="E169" t="s">
        <v>20</v>
      </c>
      <c r="F169">
        <v>1894</v>
      </c>
      <c r="H169" t="s">
        <v>14</v>
      </c>
      <c r="I169">
        <v>1181</v>
      </c>
    </row>
    <row r="170" spans="2:9" x14ac:dyDescent="0.6">
      <c r="B170" t="s">
        <v>20</v>
      </c>
      <c r="C170">
        <v>146</v>
      </c>
      <c r="E170" t="s">
        <v>20</v>
      </c>
      <c r="F170">
        <v>282</v>
      </c>
      <c r="H170" t="s">
        <v>14</v>
      </c>
      <c r="I170">
        <v>39</v>
      </c>
    </row>
    <row r="171" spans="2:9" x14ac:dyDescent="0.6">
      <c r="B171" t="s">
        <v>14</v>
      </c>
      <c r="C171">
        <v>955</v>
      </c>
      <c r="E171" t="s">
        <v>20</v>
      </c>
      <c r="F171">
        <v>116</v>
      </c>
      <c r="H171" t="s">
        <v>14</v>
      </c>
      <c r="I171">
        <v>46</v>
      </c>
    </row>
    <row r="172" spans="2:9" x14ac:dyDescent="0.6">
      <c r="B172" t="s">
        <v>20</v>
      </c>
      <c r="C172">
        <v>1267</v>
      </c>
      <c r="E172" t="s">
        <v>20</v>
      </c>
      <c r="F172">
        <v>83</v>
      </c>
      <c r="H172" t="s">
        <v>14</v>
      </c>
      <c r="I172">
        <v>105</v>
      </c>
    </row>
    <row r="173" spans="2:9" x14ac:dyDescent="0.6">
      <c r="B173" t="s">
        <v>14</v>
      </c>
      <c r="C173">
        <v>67</v>
      </c>
      <c r="E173" t="s">
        <v>20</v>
      </c>
      <c r="F173">
        <v>91</v>
      </c>
      <c r="H173" t="s">
        <v>14</v>
      </c>
      <c r="I173">
        <v>535</v>
      </c>
    </row>
    <row r="174" spans="2:9" x14ac:dyDescent="0.6">
      <c r="B174" t="s">
        <v>14</v>
      </c>
      <c r="C174">
        <v>5</v>
      </c>
      <c r="E174" t="s">
        <v>20</v>
      </c>
      <c r="F174">
        <v>546</v>
      </c>
      <c r="H174" t="s">
        <v>14</v>
      </c>
      <c r="I174">
        <v>16</v>
      </c>
    </row>
    <row r="175" spans="2:9" x14ac:dyDescent="0.6">
      <c r="B175" t="s">
        <v>14</v>
      </c>
      <c r="C175">
        <v>26</v>
      </c>
      <c r="E175" t="s">
        <v>20</v>
      </c>
      <c r="F175">
        <v>393</v>
      </c>
      <c r="H175" t="s">
        <v>14</v>
      </c>
      <c r="I175">
        <v>575</v>
      </c>
    </row>
    <row r="176" spans="2:9" x14ac:dyDescent="0.6">
      <c r="B176" t="s">
        <v>20</v>
      </c>
      <c r="C176">
        <v>1561</v>
      </c>
      <c r="E176" t="s">
        <v>20</v>
      </c>
      <c r="F176">
        <v>133</v>
      </c>
      <c r="H176" t="s">
        <v>14</v>
      </c>
      <c r="I176">
        <v>1120</v>
      </c>
    </row>
    <row r="177" spans="2:9" x14ac:dyDescent="0.6">
      <c r="B177" t="s">
        <v>20</v>
      </c>
      <c r="C177">
        <v>48</v>
      </c>
      <c r="E177" t="s">
        <v>20</v>
      </c>
      <c r="F177">
        <v>254</v>
      </c>
      <c r="H177" t="s">
        <v>14</v>
      </c>
      <c r="I177">
        <v>113</v>
      </c>
    </row>
    <row r="178" spans="2:9" x14ac:dyDescent="0.6">
      <c r="B178" t="s">
        <v>14</v>
      </c>
      <c r="C178">
        <v>1130</v>
      </c>
      <c r="E178" t="s">
        <v>20</v>
      </c>
      <c r="F178">
        <v>176</v>
      </c>
      <c r="H178" t="s">
        <v>14</v>
      </c>
      <c r="I178">
        <v>1538</v>
      </c>
    </row>
    <row r="179" spans="2:9" x14ac:dyDescent="0.6">
      <c r="B179" t="s">
        <v>14</v>
      </c>
      <c r="C179">
        <v>782</v>
      </c>
      <c r="E179" t="s">
        <v>20</v>
      </c>
      <c r="F179">
        <v>337</v>
      </c>
      <c r="H179" t="s">
        <v>14</v>
      </c>
      <c r="I179">
        <v>9</v>
      </c>
    </row>
    <row r="180" spans="2:9" x14ac:dyDescent="0.6">
      <c r="B180" t="s">
        <v>20</v>
      </c>
      <c r="C180">
        <v>2739</v>
      </c>
      <c r="E180" t="s">
        <v>20</v>
      </c>
      <c r="F180">
        <v>107</v>
      </c>
      <c r="H180" t="s">
        <v>14</v>
      </c>
      <c r="I180">
        <v>554</v>
      </c>
    </row>
    <row r="181" spans="2:9" x14ac:dyDescent="0.6">
      <c r="B181" t="s">
        <v>14</v>
      </c>
      <c r="C181">
        <v>210</v>
      </c>
      <c r="E181" t="s">
        <v>20</v>
      </c>
      <c r="F181">
        <v>183</v>
      </c>
      <c r="H181" t="s">
        <v>14</v>
      </c>
      <c r="I181">
        <v>648</v>
      </c>
    </row>
    <row r="182" spans="2:9" x14ac:dyDescent="0.6">
      <c r="B182" t="s">
        <v>20</v>
      </c>
      <c r="C182">
        <v>3537</v>
      </c>
      <c r="E182" t="s">
        <v>20</v>
      </c>
      <c r="F182">
        <v>72</v>
      </c>
      <c r="H182" t="s">
        <v>14</v>
      </c>
      <c r="I182">
        <v>21</v>
      </c>
    </row>
    <row r="183" spans="2:9" x14ac:dyDescent="0.6">
      <c r="B183" t="s">
        <v>20</v>
      </c>
      <c r="C183">
        <v>2107</v>
      </c>
      <c r="E183" t="s">
        <v>20</v>
      </c>
      <c r="F183">
        <v>295</v>
      </c>
      <c r="H183" t="s">
        <v>14</v>
      </c>
      <c r="I183">
        <v>54</v>
      </c>
    </row>
    <row r="184" spans="2:9" x14ac:dyDescent="0.6">
      <c r="B184" t="s">
        <v>14</v>
      </c>
      <c r="C184">
        <v>136</v>
      </c>
      <c r="E184" t="s">
        <v>20</v>
      </c>
      <c r="F184">
        <v>142</v>
      </c>
      <c r="H184" t="s">
        <v>14</v>
      </c>
      <c r="I184">
        <v>120</v>
      </c>
    </row>
    <row r="185" spans="2:9" x14ac:dyDescent="0.6">
      <c r="B185" t="s">
        <v>20</v>
      </c>
      <c r="C185">
        <v>3318</v>
      </c>
      <c r="E185" t="s">
        <v>20</v>
      </c>
      <c r="F185">
        <v>85</v>
      </c>
      <c r="H185" t="s">
        <v>14</v>
      </c>
      <c r="I185">
        <v>579</v>
      </c>
    </row>
    <row r="186" spans="2:9" x14ac:dyDescent="0.6">
      <c r="B186" t="s">
        <v>14</v>
      </c>
      <c r="C186">
        <v>86</v>
      </c>
      <c r="E186" t="s">
        <v>20</v>
      </c>
      <c r="F186">
        <v>659</v>
      </c>
      <c r="H186" t="s">
        <v>14</v>
      </c>
      <c r="I186">
        <v>2072</v>
      </c>
    </row>
    <row r="187" spans="2:9" x14ac:dyDescent="0.6">
      <c r="B187" t="s">
        <v>20</v>
      </c>
      <c r="C187">
        <v>340</v>
      </c>
      <c r="E187" t="s">
        <v>20</v>
      </c>
      <c r="F187">
        <v>121</v>
      </c>
      <c r="H187" t="s">
        <v>14</v>
      </c>
      <c r="I187">
        <v>0</v>
      </c>
    </row>
    <row r="188" spans="2:9" x14ac:dyDescent="0.6">
      <c r="B188" t="s">
        <v>14</v>
      </c>
      <c r="C188">
        <v>19</v>
      </c>
      <c r="E188" t="s">
        <v>20</v>
      </c>
      <c r="F188">
        <v>3742</v>
      </c>
      <c r="H188" t="s">
        <v>14</v>
      </c>
      <c r="I188">
        <v>1796</v>
      </c>
    </row>
    <row r="189" spans="2:9" x14ac:dyDescent="0.6">
      <c r="B189" t="s">
        <v>14</v>
      </c>
      <c r="C189">
        <v>886</v>
      </c>
      <c r="E189" t="s">
        <v>20</v>
      </c>
      <c r="F189">
        <v>223</v>
      </c>
      <c r="H189" t="s">
        <v>14</v>
      </c>
      <c r="I189">
        <v>62</v>
      </c>
    </row>
    <row r="190" spans="2:9" x14ac:dyDescent="0.6">
      <c r="B190" t="s">
        <v>20</v>
      </c>
      <c r="C190">
        <v>1442</v>
      </c>
      <c r="E190" t="s">
        <v>20</v>
      </c>
      <c r="F190">
        <v>133</v>
      </c>
      <c r="H190" t="s">
        <v>14</v>
      </c>
      <c r="I190">
        <v>347</v>
      </c>
    </row>
    <row r="191" spans="2:9" x14ac:dyDescent="0.6">
      <c r="B191" t="s">
        <v>14</v>
      </c>
      <c r="C191">
        <v>35</v>
      </c>
      <c r="E191" t="s">
        <v>20</v>
      </c>
      <c r="F191">
        <v>5168</v>
      </c>
      <c r="H191" t="s">
        <v>14</v>
      </c>
      <c r="I191">
        <v>19</v>
      </c>
    </row>
    <row r="192" spans="2:9" x14ac:dyDescent="0.6">
      <c r="B192" t="s">
        <v>74</v>
      </c>
      <c r="C192">
        <v>441</v>
      </c>
      <c r="E192" t="s">
        <v>20</v>
      </c>
      <c r="F192">
        <v>307</v>
      </c>
      <c r="H192" t="s">
        <v>14</v>
      </c>
      <c r="I192">
        <v>1258</v>
      </c>
    </row>
    <row r="193" spans="2:9" x14ac:dyDescent="0.6">
      <c r="B193" t="s">
        <v>14</v>
      </c>
      <c r="C193">
        <v>24</v>
      </c>
      <c r="E193" t="s">
        <v>20</v>
      </c>
      <c r="F193">
        <v>2441</v>
      </c>
      <c r="H193" t="s">
        <v>14</v>
      </c>
      <c r="I193">
        <v>362</v>
      </c>
    </row>
    <row r="194" spans="2:9" x14ac:dyDescent="0.6">
      <c r="B194" t="s">
        <v>14</v>
      </c>
      <c r="C194">
        <v>86</v>
      </c>
      <c r="E194" t="s">
        <v>20</v>
      </c>
      <c r="F194">
        <v>1385</v>
      </c>
      <c r="H194" t="s">
        <v>14</v>
      </c>
      <c r="I194">
        <v>133</v>
      </c>
    </row>
    <row r="195" spans="2:9" x14ac:dyDescent="0.6">
      <c r="B195" t="s">
        <v>14</v>
      </c>
      <c r="C195">
        <v>243</v>
      </c>
      <c r="E195" t="s">
        <v>20</v>
      </c>
      <c r="F195">
        <v>190</v>
      </c>
      <c r="H195" t="s">
        <v>14</v>
      </c>
      <c r="I195">
        <v>846</v>
      </c>
    </row>
    <row r="196" spans="2:9" x14ac:dyDescent="0.6">
      <c r="B196" t="s">
        <v>14</v>
      </c>
      <c r="C196">
        <v>65</v>
      </c>
      <c r="E196" t="s">
        <v>20</v>
      </c>
      <c r="F196">
        <v>470</v>
      </c>
      <c r="H196" t="s">
        <v>14</v>
      </c>
      <c r="I196">
        <v>10</v>
      </c>
    </row>
    <row r="197" spans="2:9" x14ac:dyDescent="0.6">
      <c r="B197" t="s">
        <v>20</v>
      </c>
      <c r="C197">
        <v>126</v>
      </c>
      <c r="E197" t="s">
        <v>20</v>
      </c>
      <c r="F197">
        <v>253</v>
      </c>
      <c r="H197" t="s">
        <v>14</v>
      </c>
      <c r="I197">
        <v>191</v>
      </c>
    </row>
    <row r="198" spans="2:9" x14ac:dyDescent="0.6">
      <c r="B198" t="s">
        <v>20</v>
      </c>
      <c r="C198">
        <v>524</v>
      </c>
      <c r="E198" t="s">
        <v>20</v>
      </c>
      <c r="F198">
        <v>1113</v>
      </c>
      <c r="H198" t="s">
        <v>14</v>
      </c>
      <c r="I198">
        <v>1979</v>
      </c>
    </row>
    <row r="199" spans="2:9" x14ac:dyDescent="0.6">
      <c r="B199" t="s">
        <v>14</v>
      </c>
      <c r="C199">
        <v>100</v>
      </c>
      <c r="E199" t="s">
        <v>20</v>
      </c>
      <c r="F199">
        <v>2283</v>
      </c>
      <c r="H199" t="s">
        <v>14</v>
      </c>
      <c r="I199">
        <v>63</v>
      </c>
    </row>
    <row r="200" spans="2:9" x14ac:dyDescent="0.6">
      <c r="B200" t="s">
        <v>20</v>
      </c>
      <c r="C200">
        <v>1989</v>
      </c>
      <c r="E200" t="s">
        <v>20</v>
      </c>
      <c r="F200">
        <v>1095</v>
      </c>
      <c r="H200" t="s">
        <v>14</v>
      </c>
      <c r="I200">
        <v>6080</v>
      </c>
    </row>
    <row r="201" spans="2:9" x14ac:dyDescent="0.6">
      <c r="B201" t="s">
        <v>14</v>
      </c>
      <c r="C201">
        <v>168</v>
      </c>
      <c r="E201" t="s">
        <v>20</v>
      </c>
      <c r="F201">
        <v>1690</v>
      </c>
      <c r="H201" t="s">
        <v>14</v>
      </c>
      <c r="I201">
        <v>80</v>
      </c>
    </row>
    <row r="202" spans="2:9" x14ac:dyDescent="0.6">
      <c r="B202" t="s">
        <v>14</v>
      </c>
      <c r="C202">
        <v>13</v>
      </c>
      <c r="E202" t="s">
        <v>20</v>
      </c>
      <c r="F202">
        <v>191</v>
      </c>
      <c r="H202" t="s">
        <v>14</v>
      </c>
      <c r="I202">
        <v>9</v>
      </c>
    </row>
    <row r="203" spans="2:9" x14ac:dyDescent="0.6">
      <c r="B203" t="s">
        <v>14</v>
      </c>
      <c r="C203">
        <v>1</v>
      </c>
      <c r="E203" t="s">
        <v>20</v>
      </c>
      <c r="F203">
        <v>2013</v>
      </c>
      <c r="H203" t="s">
        <v>14</v>
      </c>
      <c r="I203">
        <v>1784</v>
      </c>
    </row>
    <row r="204" spans="2:9" x14ac:dyDescent="0.6">
      <c r="B204" t="s">
        <v>20</v>
      </c>
      <c r="C204">
        <v>157</v>
      </c>
      <c r="E204" t="s">
        <v>20</v>
      </c>
      <c r="F204">
        <v>1703</v>
      </c>
      <c r="H204" t="s">
        <v>14</v>
      </c>
      <c r="I204">
        <v>243</v>
      </c>
    </row>
    <row r="205" spans="2:9" x14ac:dyDescent="0.6">
      <c r="B205" t="s">
        <v>74</v>
      </c>
      <c r="C205">
        <v>82</v>
      </c>
      <c r="E205" t="s">
        <v>20</v>
      </c>
      <c r="F205">
        <v>80</v>
      </c>
      <c r="H205" t="s">
        <v>14</v>
      </c>
      <c r="I205">
        <v>1296</v>
      </c>
    </row>
    <row r="206" spans="2:9" x14ac:dyDescent="0.6">
      <c r="B206" t="s">
        <v>20</v>
      </c>
      <c r="C206">
        <v>4498</v>
      </c>
      <c r="E206" t="s">
        <v>20</v>
      </c>
      <c r="F206">
        <v>41</v>
      </c>
      <c r="H206" t="s">
        <v>14</v>
      </c>
      <c r="I206">
        <v>77</v>
      </c>
    </row>
    <row r="207" spans="2:9" x14ac:dyDescent="0.6">
      <c r="B207" t="s">
        <v>14</v>
      </c>
      <c r="C207">
        <v>40</v>
      </c>
      <c r="E207" t="s">
        <v>20</v>
      </c>
      <c r="F207">
        <v>187</v>
      </c>
      <c r="H207" t="s">
        <v>14</v>
      </c>
      <c r="I207">
        <v>395</v>
      </c>
    </row>
    <row r="208" spans="2:9" x14ac:dyDescent="0.6">
      <c r="B208" t="s">
        <v>20</v>
      </c>
      <c r="C208">
        <v>80</v>
      </c>
      <c r="E208" t="s">
        <v>20</v>
      </c>
      <c r="F208">
        <v>2875</v>
      </c>
      <c r="H208" t="s">
        <v>14</v>
      </c>
      <c r="I208">
        <v>49</v>
      </c>
    </row>
    <row r="209" spans="2:9" x14ac:dyDescent="0.6">
      <c r="B209" t="s">
        <v>74</v>
      </c>
      <c r="C209">
        <v>57</v>
      </c>
      <c r="E209" t="s">
        <v>20</v>
      </c>
      <c r="F209">
        <v>88</v>
      </c>
      <c r="H209" t="s">
        <v>14</v>
      </c>
      <c r="I209">
        <v>180</v>
      </c>
    </row>
    <row r="210" spans="2:9" x14ac:dyDescent="0.6">
      <c r="B210" t="s">
        <v>20</v>
      </c>
      <c r="C210">
        <v>43</v>
      </c>
      <c r="E210" t="s">
        <v>20</v>
      </c>
      <c r="F210">
        <v>191</v>
      </c>
      <c r="H210" t="s">
        <v>14</v>
      </c>
      <c r="I210">
        <v>2690</v>
      </c>
    </row>
    <row r="211" spans="2:9" x14ac:dyDescent="0.6">
      <c r="B211" t="s">
        <v>20</v>
      </c>
      <c r="C211">
        <v>2053</v>
      </c>
      <c r="E211" t="s">
        <v>20</v>
      </c>
      <c r="F211">
        <v>139</v>
      </c>
      <c r="H211" t="s">
        <v>14</v>
      </c>
      <c r="I211">
        <v>2779</v>
      </c>
    </row>
    <row r="212" spans="2:9" x14ac:dyDescent="0.6">
      <c r="B212" t="s">
        <v>47</v>
      </c>
      <c r="C212">
        <v>808</v>
      </c>
      <c r="E212" t="s">
        <v>20</v>
      </c>
      <c r="F212">
        <v>186</v>
      </c>
      <c r="H212" t="s">
        <v>14</v>
      </c>
      <c r="I212">
        <v>92</v>
      </c>
    </row>
    <row r="213" spans="2:9" x14ac:dyDescent="0.6">
      <c r="B213" t="s">
        <v>14</v>
      </c>
      <c r="C213">
        <v>226</v>
      </c>
      <c r="E213" t="s">
        <v>20</v>
      </c>
      <c r="F213">
        <v>112</v>
      </c>
      <c r="H213" t="s">
        <v>14</v>
      </c>
      <c r="I213">
        <v>1028</v>
      </c>
    </row>
    <row r="214" spans="2:9" x14ac:dyDescent="0.6">
      <c r="B214" t="s">
        <v>14</v>
      </c>
      <c r="C214">
        <v>1625</v>
      </c>
      <c r="E214" t="s">
        <v>20</v>
      </c>
      <c r="F214">
        <v>101</v>
      </c>
      <c r="H214" t="s">
        <v>14</v>
      </c>
      <c r="I214">
        <v>26</v>
      </c>
    </row>
    <row r="215" spans="2:9" x14ac:dyDescent="0.6">
      <c r="B215" t="s">
        <v>20</v>
      </c>
      <c r="C215">
        <v>168</v>
      </c>
      <c r="E215" t="s">
        <v>20</v>
      </c>
      <c r="F215">
        <v>206</v>
      </c>
      <c r="H215" t="s">
        <v>14</v>
      </c>
      <c r="I215">
        <v>1790</v>
      </c>
    </row>
    <row r="216" spans="2:9" x14ac:dyDescent="0.6">
      <c r="B216" t="s">
        <v>20</v>
      </c>
      <c r="C216">
        <v>4289</v>
      </c>
      <c r="E216" t="s">
        <v>20</v>
      </c>
      <c r="F216">
        <v>154</v>
      </c>
      <c r="H216" t="s">
        <v>14</v>
      </c>
      <c r="I216">
        <v>37</v>
      </c>
    </row>
    <row r="217" spans="2:9" x14ac:dyDescent="0.6">
      <c r="B217" t="s">
        <v>20</v>
      </c>
      <c r="C217">
        <v>165</v>
      </c>
      <c r="E217" t="s">
        <v>20</v>
      </c>
      <c r="F217">
        <v>5966</v>
      </c>
      <c r="H217" t="s">
        <v>14</v>
      </c>
      <c r="I217">
        <v>35</v>
      </c>
    </row>
    <row r="218" spans="2:9" x14ac:dyDescent="0.6">
      <c r="B218" t="s">
        <v>14</v>
      </c>
      <c r="C218">
        <v>143</v>
      </c>
      <c r="E218" t="s">
        <v>20</v>
      </c>
      <c r="F218">
        <v>169</v>
      </c>
      <c r="H218" t="s">
        <v>14</v>
      </c>
      <c r="I218">
        <v>558</v>
      </c>
    </row>
    <row r="219" spans="2:9" x14ac:dyDescent="0.6">
      <c r="B219" t="s">
        <v>20</v>
      </c>
      <c r="C219">
        <v>1815</v>
      </c>
      <c r="E219" t="s">
        <v>20</v>
      </c>
      <c r="F219">
        <v>2106</v>
      </c>
      <c r="H219" t="s">
        <v>14</v>
      </c>
      <c r="I219">
        <v>64</v>
      </c>
    </row>
    <row r="220" spans="2:9" x14ac:dyDescent="0.6">
      <c r="B220" t="s">
        <v>14</v>
      </c>
      <c r="C220">
        <v>934</v>
      </c>
      <c r="E220" t="s">
        <v>20</v>
      </c>
      <c r="F220">
        <v>131</v>
      </c>
      <c r="H220" t="s">
        <v>14</v>
      </c>
      <c r="I220">
        <v>245</v>
      </c>
    </row>
    <row r="221" spans="2:9" x14ac:dyDescent="0.6">
      <c r="B221" t="s">
        <v>20</v>
      </c>
      <c r="C221">
        <v>397</v>
      </c>
      <c r="E221" t="s">
        <v>20</v>
      </c>
      <c r="F221">
        <v>84</v>
      </c>
      <c r="H221" t="s">
        <v>14</v>
      </c>
      <c r="I221">
        <v>71</v>
      </c>
    </row>
    <row r="222" spans="2:9" x14ac:dyDescent="0.6">
      <c r="B222" t="s">
        <v>20</v>
      </c>
      <c r="C222">
        <v>1539</v>
      </c>
      <c r="E222" t="s">
        <v>20</v>
      </c>
      <c r="F222">
        <v>155</v>
      </c>
      <c r="H222" t="s">
        <v>14</v>
      </c>
      <c r="I222">
        <v>42</v>
      </c>
    </row>
    <row r="223" spans="2:9" x14ac:dyDescent="0.6">
      <c r="B223" t="s">
        <v>14</v>
      </c>
      <c r="C223">
        <v>17</v>
      </c>
      <c r="E223" t="s">
        <v>20</v>
      </c>
      <c r="F223">
        <v>189</v>
      </c>
      <c r="H223" t="s">
        <v>14</v>
      </c>
      <c r="I223">
        <v>156</v>
      </c>
    </row>
    <row r="224" spans="2:9" x14ac:dyDescent="0.6">
      <c r="B224" t="s">
        <v>14</v>
      </c>
      <c r="C224">
        <v>2179</v>
      </c>
      <c r="E224" t="s">
        <v>20</v>
      </c>
      <c r="F224">
        <v>4799</v>
      </c>
      <c r="H224" t="s">
        <v>14</v>
      </c>
      <c r="I224">
        <v>1368</v>
      </c>
    </row>
    <row r="225" spans="2:9" x14ac:dyDescent="0.6">
      <c r="B225" t="s">
        <v>20</v>
      </c>
      <c r="C225">
        <v>138</v>
      </c>
      <c r="E225" t="s">
        <v>20</v>
      </c>
      <c r="F225">
        <v>1137</v>
      </c>
      <c r="H225" t="s">
        <v>14</v>
      </c>
      <c r="I225">
        <v>102</v>
      </c>
    </row>
    <row r="226" spans="2:9" x14ac:dyDescent="0.6">
      <c r="B226" t="s">
        <v>14</v>
      </c>
      <c r="C226">
        <v>931</v>
      </c>
      <c r="E226" t="s">
        <v>20</v>
      </c>
      <c r="F226">
        <v>1152</v>
      </c>
      <c r="H226" t="s">
        <v>14</v>
      </c>
      <c r="I226">
        <v>86</v>
      </c>
    </row>
    <row r="227" spans="2:9" x14ac:dyDescent="0.6">
      <c r="B227" t="s">
        <v>20</v>
      </c>
      <c r="C227">
        <v>3594</v>
      </c>
      <c r="E227" t="s">
        <v>20</v>
      </c>
      <c r="F227">
        <v>50</v>
      </c>
      <c r="H227" t="s">
        <v>14</v>
      </c>
      <c r="I227">
        <v>253</v>
      </c>
    </row>
    <row r="228" spans="2:9" x14ac:dyDescent="0.6">
      <c r="B228" t="s">
        <v>20</v>
      </c>
      <c r="C228">
        <v>5880</v>
      </c>
      <c r="E228" t="s">
        <v>20</v>
      </c>
      <c r="F228">
        <v>3059</v>
      </c>
      <c r="H228" t="s">
        <v>14</v>
      </c>
      <c r="I228">
        <v>157</v>
      </c>
    </row>
    <row r="229" spans="2:9" x14ac:dyDescent="0.6">
      <c r="B229" t="s">
        <v>20</v>
      </c>
      <c r="C229">
        <v>112</v>
      </c>
      <c r="E229" t="s">
        <v>20</v>
      </c>
      <c r="F229">
        <v>34</v>
      </c>
      <c r="H229" t="s">
        <v>14</v>
      </c>
      <c r="I229">
        <v>183</v>
      </c>
    </row>
    <row r="230" spans="2:9" x14ac:dyDescent="0.6">
      <c r="B230" t="s">
        <v>20</v>
      </c>
      <c r="C230">
        <v>943</v>
      </c>
      <c r="E230" t="s">
        <v>20</v>
      </c>
      <c r="F230">
        <v>220</v>
      </c>
      <c r="H230" t="s">
        <v>14</v>
      </c>
      <c r="I230">
        <v>82</v>
      </c>
    </row>
    <row r="231" spans="2:9" x14ac:dyDescent="0.6">
      <c r="B231" t="s">
        <v>20</v>
      </c>
      <c r="C231">
        <v>2468</v>
      </c>
      <c r="E231" t="s">
        <v>20</v>
      </c>
      <c r="F231">
        <v>1604</v>
      </c>
      <c r="H231" t="s">
        <v>14</v>
      </c>
      <c r="I231">
        <v>1</v>
      </c>
    </row>
    <row r="232" spans="2:9" x14ac:dyDescent="0.6">
      <c r="B232" t="s">
        <v>20</v>
      </c>
      <c r="C232">
        <v>2551</v>
      </c>
      <c r="E232" t="s">
        <v>20</v>
      </c>
      <c r="F232">
        <v>454</v>
      </c>
      <c r="H232" t="s">
        <v>14</v>
      </c>
      <c r="I232">
        <v>1198</v>
      </c>
    </row>
    <row r="233" spans="2:9" x14ac:dyDescent="0.6">
      <c r="B233" t="s">
        <v>20</v>
      </c>
      <c r="C233">
        <v>101</v>
      </c>
      <c r="E233" t="s">
        <v>20</v>
      </c>
      <c r="F233">
        <v>123</v>
      </c>
      <c r="H233" t="s">
        <v>14</v>
      </c>
      <c r="I233">
        <v>648</v>
      </c>
    </row>
    <row r="234" spans="2:9" x14ac:dyDescent="0.6">
      <c r="B234" t="s">
        <v>74</v>
      </c>
      <c r="C234">
        <v>67</v>
      </c>
      <c r="E234" t="s">
        <v>20</v>
      </c>
      <c r="F234">
        <v>299</v>
      </c>
      <c r="H234" t="s">
        <v>14</v>
      </c>
      <c r="I234">
        <v>64</v>
      </c>
    </row>
    <row r="235" spans="2:9" x14ac:dyDescent="0.6">
      <c r="B235" t="s">
        <v>20</v>
      </c>
      <c r="C235">
        <v>92</v>
      </c>
      <c r="E235" t="s">
        <v>20</v>
      </c>
      <c r="F235">
        <v>2237</v>
      </c>
      <c r="H235" t="s">
        <v>14</v>
      </c>
      <c r="I235">
        <v>62</v>
      </c>
    </row>
    <row r="236" spans="2:9" x14ac:dyDescent="0.6">
      <c r="B236" t="s">
        <v>20</v>
      </c>
      <c r="C236">
        <v>62</v>
      </c>
      <c r="E236" t="s">
        <v>20</v>
      </c>
      <c r="F236">
        <v>645</v>
      </c>
      <c r="H236" t="s">
        <v>14</v>
      </c>
      <c r="I236">
        <v>750</v>
      </c>
    </row>
    <row r="237" spans="2:9" x14ac:dyDescent="0.6">
      <c r="B237" t="s">
        <v>20</v>
      </c>
      <c r="C237">
        <v>149</v>
      </c>
      <c r="E237" t="s">
        <v>20</v>
      </c>
      <c r="F237">
        <v>484</v>
      </c>
      <c r="H237" t="s">
        <v>14</v>
      </c>
      <c r="I237">
        <v>105</v>
      </c>
    </row>
    <row r="238" spans="2:9" x14ac:dyDescent="0.6">
      <c r="B238" t="s">
        <v>14</v>
      </c>
      <c r="C238">
        <v>92</v>
      </c>
      <c r="E238" t="s">
        <v>20</v>
      </c>
      <c r="F238">
        <v>154</v>
      </c>
      <c r="H238" t="s">
        <v>14</v>
      </c>
      <c r="I238">
        <v>2604</v>
      </c>
    </row>
    <row r="239" spans="2:9" x14ac:dyDescent="0.6">
      <c r="B239" t="s">
        <v>14</v>
      </c>
      <c r="C239">
        <v>57</v>
      </c>
      <c r="E239" t="s">
        <v>20</v>
      </c>
      <c r="F239">
        <v>82</v>
      </c>
      <c r="H239" t="s">
        <v>14</v>
      </c>
      <c r="I239">
        <v>65</v>
      </c>
    </row>
    <row r="240" spans="2:9" x14ac:dyDescent="0.6">
      <c r="B240" t="s">
        <v>20</v>
      </c>
      <c r="C240">
        <v>329</v>
      </c>
      <c r="E240" t="s">
        <v>20</v>
      </c>
      <c r="F240">
        <v>134</v>
      </c>
      <c r="H240" t="s">
        <v>14</v>
      </c>
      <c r="I240">
        <v>94</v>
      </c>
    </row>
    <row r="241" spans="2:9" x14ac:dyDescent="0.6">
      <c r="B241" t="s">
        <v>20</v>
      </c>
      <c r="C241">
        <v>97</v>
      </c>
      <c r="E241" t="s">
        <v>20</v>
      </c>
      <c r="F241">
        <v>5203</v>
      </c>
      <c r="H241" t="s">
        <v>14</v>
      </c>
      <c r="I241">
        <v>257</v>
      </c>
    </row>
    <row r="242" spans="2:9" x14ac:dyDescent="0.6">
      <c r="B242" t="s">
        <v>14</v>
      </c>
      <c r="C242">
        <v>41</v>
      </c>
      <c r="E242" t="s">
        <v>20</v>
      </c>
      <c r="F242">
        <v>94</v>
      </c>
      <c r="H242" t="s">
        <v>14</v>
      </c>
      <c r="I242">
        <v>2928</v>
      </c>
    </row>
    <row r="243" spans="2:9" x14ac:dyDescent="0.6">
      <c r="B243" t="s">
        <v>20</v>
      </c>
      <c r="C243">
        <v>1784</v>
      </c>
      <c r="E243" t="s">
        <v>20</v>
      </c>
      <c r="F243">
        <v>205</v>
      </c>
      <c r="H243" t="s">
        <v>14</v>
      </c>
      <c r="I243">
        <v>4697</v>
      </c>
    </row>
    <row r="244" spans="2:9" x14ac:dyDescent="0.6">
      <c r="B244" t="s">
        <v>20</v>
      </c>
      <c r="C244">
        <v>1684</v>
      </c>
      <c r="E244" t="s">
        <v>20</v>
      </c>
      <c r="F244">
        <v>92</v>
      </c>
      <c r="H244" t="s">
        <v>14</v>
      </c>
      <c r="I244">
        <v>2915</v>
      </c>
    </row>
    <row r="245" spans="2:9" x14ac:dyDescent="0.6">
      <c r="B245" t="s">
        <v>20</v>
      </c>
      <c r="C245">
        <v>250</v>
      </c>
      <c r="E245" t="s">
        <v>20</v>
      </c>
      <c r="F245">
        <v>219</v>
      </c>
      <c r="H245" t="s">
        <v>14</v>
      </c>
      <c r="I245">
        <v>18</v>
      </c>
    </row>
    <row r="246" spans="2:9" x14ac:dyDescent="0.6">
      <c r="B246" t="s">
        <v>20</v>
      </c>
      <c r="C246">
        <v>238</v>
      </c>
      <c r="E246" t="s">
        <v>20</v>
      </c>
      <c r="F246">
        <v>2526</v>
      </c>
      <c r="H246" t="s">
        <v>14</v>
      </c>
      <c r="I246">
        <v>602</v>
      </c>
    </row>
    <row r="247" spans="2:9" x14ac:dyDescent="0.6">
      <c r="B247" t="s">
        <v>20</v>
      </c>
      <c r="C247">
        <v>53</v>
      </c>
      <c r="E247" t="s">
        <v>20</v>
      </c>
      <c r="F247">
        <v>94</v>
      </c>
      <c r="H247" t="s">
        <v>14</v>
      </c>
      <c r="I247">
        <v>1</v>
      </c>
    </row>
    <row r="248" spans="2:9" x14ac:dyDescent="0.6">
      <c r="B248" t="s">
        <v>20</v>
      </c>
      <c r="C248">
        <v>214</v>
      </c>
      <c r="E248" t="s">
        <v>20</v>
      </c>
      <c r="F248">
        <v>1713</v>
      </c>
      <c r="H248" t="s">
        <v>14</v>
      </c>
      <c r="I248">
        <v>3868</v>
      </c>
    </row>
    <row r="249" spans="2:9" x14ac:dyDescent="0.6">
      <c r="B249" t="s">
        <v>20</v>
      </c>
      <c r="C249">
        <v>222</v>
      </c>
      <c r="E249" t="s">
        <v>20</v>
      </c>
      <c r="F249">
        <v>249</v>
      </c>
      <c r="H249" t="s">
        <v>14</v>
      </c>
      <c r="I249">
        <v>504</v>
      </c>
    </row>
    <row r="250" spans="2:9" x14ac:dyDescent="0.6">
      <c r="B250" t="s">
        <v>20</v>
      </c>
      <c r="C250">
        <v>1884</v>
      </c>
      <c r="E250" t="s">
        <v>20</v>
      </c>
      <c r="F250">
        <v>192</v>
      </c>
      <c r="H250" t="s">
        <v>14</v>
      </c>
      <c r="I250">
        <v>14</v>
      </c>
    </row>
    <row r="251" spans="2:9" x14ac:dyDescent="0.6">
      <c r="B251" t="s">
        <v>20</v>
      </c>
      <c r="C251">
        <v>218</v>
      </c>
      <c r="E251" t="s">
        <v>20</v>
      </c>
      <c r="F251">
        <v>247</v>
      </c>
      <c r="H251" t="s">
        <v>14</v>
      </c>
      <c r="I251">
        <v>750</v>
      </c>
    </row>
    <row r="252" spans="2:9" x14ac:dyDescent="0.6">
      <c r="B252" t="s">
        <v>20</v>
      </c>
      <c r="C252">
        <v>6465</v>
      </c>
      <c r="E252" t="s">
        <v>20</v>
      </c>
      <c r="F252">
        <v>2293</v>
      </c>
      <c r="H252" t="s">
        <v>14</v>
      </c>
      <c r="I252">
        <v>77</v>
      </c>
    </row>
    <row r="253" spans="2:9" x14ac:dyDescent="0.6">
      <c r="B253" t="s">
        <v>14</v>
      </c>
      <c r="C253">
        <v>1</v>
      </c>
      <c r="E253" t="s">
        <v>20</v>
      </c>
      <c r="F253">
        <v>3131</v>
      </c>
      <c r="H253" t="s">
        <v>14</v>
      </c>
      <c r="I253">
        <v>752</v>
      </c>
    </row>
    <row r="254" spans="2:9" x14ac:dyDescent="0.6">
      <c r="B254" t="s">
        <v>14</v>
      </c>
      <c r="C254">
        <v>101</v>
      </c>
      <c r="E254" t="s">
        <v>20</v>
      </c>
      <c r="F254">
        <v>143</v>
      </c>
      <c r="H254" t="s">
        <v>14</v>
      </c>
      <c r="I254">
        <v>131</v>
      </c>
    </row>
    <row r="255" spans="2:9" x14ac:dyDescent="0.6">
      <c r="B255" t="s">
        <v>20</v>
      </c>
      <c r="C255">
        <v>59</v>
      </c>
      <c r="E255" t="s">
        <v>20</v>
      </c>
      <c r="F255">
        <v>296</v>
      </c>
      <c r="H255" t="s">
        <v>14</v>
      </c>
      <c r="I255">
        <v>87</v>
      </c>
    </row>
    <row r="256" spans="2:9" x14ac:dyDescent="0.6">
      <c r="B256" t="s">
        <v>14</v>
      </c>
      <c r="C256">
        <v>1335</v>
      </c>
      <c r="E256" t="s">
        <v>20</v>
      </c>
      <c r="F256">
        <v>170</v>
      </c>
      <c r="H256" t="s">
        <v>14</v>
      </c>
      <c r="I256">
        <v>1063</v>
      </c>
    </row>
    <row r="257" spans="2:9" x14ac:dyDescent="0.6">
      <c r="B257" t="s">
        <v>20</v>
      </c>
      <c r="C257">
        <v>88</v>
      </c>
      <c r="E257" t="s">
        <v>20</v>
      </c>
      <c r="F257">
        <v>86</v>
      </c>
      <c r="H257" t="s">
        <v>14</v>
      </c>
      <c r="I257">
        <v>76</v>
      </c>
    </row>
    <row r="258" spans="2:9" x14ac:dyDescent="0.6">
      <c r="B258" t="s">
        <v>20</v>
      </c>
      <c r="C258">
        <v>1697</v>
      </c>
      <c r="E258" t="s">
        <v>20</v>
      </c>
      <c r="F258">
        <v>6286</v>
      </c>
      <c r="H258" t="s">
        <v>14</v>
      </c>
      <c r="I258">
        <v>4428</v>
      </c>
    </row>
    <row r="259" spans="2:9" x14ac:dyDescent="0.6">
      <c r="B259" t="s">
        <v>14</v>
      </c>
      <c r="C259">
        <v>15</v>
      </c>
      <c r="E259" t="s">
        <v>20</v>
      </c>
      <c r="F259">
        <v>3727</v>
      </c>
      <c r="H259" t="s">
        <v>14</v>
      </c>
      <c r="I259">
        <v>58</v>
      </c>
    </row>
    <row r="260" spans="2:9" x14ac:dyDescent="0.6">
      <c r="B260" t="s">
        <v>20</v>
      </c>
      <c r="C260">
        <v>92</v>
      </c>
      <c r="E260" t="s">
        <v>20</v>
      </c>
      <c r="F260">
        <v>1605</v>
      </c>
      <c r="H260" t="s">
        <v>14</v>
      </c>
      <c r="I260">
        <v>111</v>
      </c>
    </row>
    <row r="261" spans="2:9" x14ac:dyDescent="0.6">
      <c r="B261" t="s">
        <v>20</v>
      </c>
      <c r="C261">
        <v>186</v>
      </c>
      <c r="E261" t="s">
        <v>20</v>
      </c>
      <c r="F261">
        <v>2120</v>
      </c>
      <c r="H261" t="s">
        <v>14</v>
      </c>
      <c r="I261">
        <v>2955</v>
      </c>
    </row>
    <row r="262" spans="2:9" x14ac:dyDescent="0.6">
      <c r="B262" t="s">
        <v>20</v>
      </c>
      <c r="C262">
        <v>138</v>
      </c>
      <c r="E262" t="s">
        <v>20</v>
      </c>
      <c r="F262">
        <v>50</v>
      </c>
      <c r="H262" t="s">
        <v>14</v>
      </c>
      <c r="I262">
        <v>1657</v>
      </c>
    </row>
    <row r="263" spans="2:9" x14ac:dyDescent="0.6">
      <c r="B263" t="s">
        <v>20</v>
      </c>
      <c r="C263">
        <v>261</v>
      </c>
      <c r="E263" t="s">
        <v>20</v>
      </c>
      <c r="F263">
        <v>2080</v>
      </c>
      <c r="H263" t="s">
        <v>14</v>
      </c>
      <c r="I263">
        <v>926</v>
      </c>
    </row>
    <row r="264" spans="2:9" x14ac:dyDescent="0.6">
      <c r="B264" t="s">
        <v>14</v>
      </c>
      <c r="C264">
        <v>454</v>
      </c>
      <c r="E264" t="s">
        <v>20</v>
      </c>
      <c r="F264">
        <v>2105</v>
      </c>
      <c r="H264" t="s">
        <v>14</v>
      </c>
      <c r="I264">
        <v>77</v>
      </c>
    </row>
    <row r="265" spans="2:9" x14ac:dyDescent="0.6">
      <c r="B265" t="s">
        <v>20</v>
      </c>
      <c r="C265">
        <v>107</v>
      </c>
      <c r="E265" t="s">
        <v>20</v>
      </c>
      <c r="F265">
        <v>2436</v>
      </c>
      <c r="H265" t="s">
        <v>14</v>
      </c>
      <c r="I265">
        <v>1748</v>
      </c>
    </row>
    <row r="266" spans="2:9" x14ac:dyDescent="0.6">
      <c r="B266" t="s">
        <v>20</v>
      </c>
      <c r="C266">
        <v>199</v>
      </c>
      <c r="E266" t="s">
        <v>20</v>
      </c>
      <c r="F266">
        <v>80</v>
      </c>
      <c r="H266" t="s">
        <v>14</v>
      </c>
      <c r="I266">
        <v>79</v>
      </c>
    </row>
    <row r="267" spans="2:9" x14ac:dyDescent="0.6">
      <c r="B267" t="s">
        <v>20</v>
      </c>
      <c r="C267">
        <v>5512</v>
      </c>
      <c r="E267" t="s">
        <v>20</v>
      </c>
      <c r="F267">
        <v>42</v>
      </c>
      <c r="H267" t="s">
        <v>14</v>
      </c>
      <c r="I267">
        <v>889</v>
      </c>
    </row>
    <row r="268" spans="2:9" x14ac:dyDescent="0.6">
      <c r="B268" t="s">
        <v>20</v>
      </c>
      <c r="C268">
        <v>86</v>
      </c>
      <c r="E268" t="s">
        <v>20</v>
      </c>
      <c r="F268">
        <v>139</v>
      </c>
      <c r="H268" t="s">
        <v>14</v>
      </c>
      <c r="I268">
        <v>56</v>
      </c>
    </row>
    <row r="269" spans="2:9" x14ac:dyDescent="0.6">
      <c r="B269" t="s">
        <v>14</v>
      </c>
      <c r="C269">
        <v>3182</v>
      </c>
      <c r="E269" t="s">
        <v>20</v>
      </c>
      <c r="F269">
        <v>159</v>
      </c>
      <c r="H269" t="s">
        <v>14</v>
      </c>
      <c r="I269">
        <v>1</v>
      </c>
    </row>
    <row r="270" spans="2:9" x14ac:dyDescent="0.6">
      <c r="B270" t="s">
        <v>20</v>
      </c>
      <c r="C270">
        <v>2768</v>
      </c>
      <c r="E270" t="s">
        <v>20</v>
      </c>
      <c r="F270">
        <v>381</v>
      </c>
      <c r="H270" t="s">
        <v>14</v>
      </c>
      <c r="I270">
        <v>83</v>
      </c>
    </row>
    <row r="271" spans="2:9" x14ac:dyDescent="0.6">
      <c r="B271" t="s">
        <v>20</v>
      </c>
      <c r="C271">
        <v>48</v>
      </c>
      <c r="E271" t="s">
        <v>20</v>
      </c>
      <c r="F271">
        <v>194</v>
      </c>
      <c r="H271" t="s">
        <v>14</v>
      </c>
      <c r="I271">
        <v>2025</v>
      </c>
    </row>
    <row r="272" spans="2:9" x14ac:dyDescent="0.6">
      <c r="B272" t="s">
        <v>20</v>
      </c>
      <c r="C272">
        <v>87</v>
      </c>
      <c r="E272" t="s">
        <v>20</v>
      </c>
      <c r="F272">
        <v>106</v>
      </c>
      <c r="H272" t="s">
        <v>14</v>
      </c>
      <c r="I272">
        <v>14</v>
      </c>
    </row>
    <row r="273" spans="2:9" x14ac:dyDescent="0.6">
      <c r="B273" t="s">
        <v>74</v>
      </c>
      <c r="C273">
        <v>1890</v>
      </c>
      <c r="E273" t="s">
        <v>20</v>
      </c>
      <c r="F273">
        <v>142</v>
      </c>
      <c r="H273" t="s">
        <v>14</v>
      </c>
      <c r="I273">
        <v>656</v>
      </c>
    </row>
    <row r="274" spans="2:9" x14ac:dyDescent="0.6">
      <c r="B274" t="s">
        <v>47</v>
      </c>
      <c r="C274">
        <v>61</v>
      </c>
      <c r="E274" t="s">
        <v>20</v>
      </c>
      <c r="F274">
        <v>211</v>
      </c>
      <c r="H274" t="s">
        <v>14</v>
      </c>
      <c r="I274">
        <v>1596</v>
      </c>
    </row>
    <row r="275" spans="2:9" x14ac:dyDescent="0.6">
      <c r="B275" t="s">
        <v>20</v>
      </c>
      <c r="C275">
        <v>1894</v>
      </c>
      <c r="E275" t="s">
        <v>20</v>
      </c>
      <c r="F275">
        <v>2756</v>
      </c>
      <c r="H275" t="s">
        <v>14</v>
      </c>
      <c r="I275">
        <v>10</v>
      </c>
    </row>
    <row r="276" spans="2:9" x14ac:dyDescent="0.6">
      <c r="B276" t="s">
        <v>20</v>
      </c>
      <c r="C276">
        <v>282</v>
      </c>
      <c r="E276" t="s">
        <v>20</v>
      </c>
      <c r="F276">
        <v>173</v>
      </c>
      <c r="H276" t="s">
        <v>14</v>
      </c>
      <c r="I276">
        <v>1121</v>
      </c>
    </row>
    <row r="277" spans="2:9" x14ac:dyDescent="0.6">
      <c r="B277" t="s">
        <v>14</v>
      </c>
      <c r="C277">
        <v>15</v>
      </c>
      <c r="E277" t="s">
        <v>20</v>
      </c>
      <c r="F277">
        <v>87</v>
      </c>
      <c r="H277" t="s">
        <v>14</v>
      </c>
      <c r="I277">
        <v>15</v>
      </c>
    </row>
    <row r="278" spans="2:9" x14ac:dyDescent="0.6">
      <c r="B278" t="s">
        <v>20</v>
      </c>
      <c r="C278">
        <v>116</v>
      </c>
      <c r="E278" t="s">
        <v>20</v>
      </c>
      <c r="F278">
        <v>1572</v>
      </c>
      <c r="H278" t="s">
        <v>14</v>
      </c>
      <c r="I278">
        <v>191</v>
      </c>
    </row>
    <row r="279" spans="2:9" x14ac:dyDescent="0.6">
      <c r="B279" t="s">
        <v>14</v>
      </c>
      <c r="C279">
        <v>133</v>
      </c>
      <c r="E279" t="s">
        <v>20</v>
      </c>
      <c r="F279">
        <v>2346</v>
      </c>
      <c r="H279" t="s">
        <v>14</v>
      </c>
      <c r="I279">
        <v>16</v>
      </c>
    </row>
    <row r="280" spans="2:9" x14ac:dyDescent="0.6">
      <c r="B280" t="s">
        <v>20</v>
      </c>
      <c r="C280">
        <v>83</v>
      </c>
      <c r="E280" t="s">
        <v>20</v>
      </c>
      <c r="F280">
        <v>115</v>
      </c>
      <c r="H280" t="s">
        <v>14</v>
      </c>
      <c r="I280">
        <v>17</v>
      </c>
    </row>
    <row r="281" spans="2:9" x14ac:dyDescent="0.6">
      <c r="B281" t="s">
        <v>20</v>
      </c>
      <c r="C281">
        <v>91</v>
      </c>
      <c r="E281" t="s">
        <v>20</v>
      </c>
      <c r="F281">
        <v>85</v>
      </c>
      <c r="H281" t="s">
        <v>14</v>
      </c>
      <c r="I281">
        <v>34</v>
      </c>
    </row>
    <row r="282" spans="2:9" x14ac:dyDescent="0.6">
      <c r="B282" t="s">
        <v>20</v>
      </c>
      <c r="C282">
        <v>546</v>
      </c>
      <c r="E282" t="s">
        <v>20</v>
      </c>
      <c r="F282">
        <v>144</v>
      </c>
      <c r="H282" t="s">
        <v>14</v>
      </c>
      <c r="I282">
        <v>1</v>
      </c>
    </row>
    <row r="283" spans="2:9" x14ac:dyDescent="0.6">
      <c r="B283" t="s">
        <v>20</v>
      </c>
      <c r="C283">
        <v>393</v>
      </c>
      <c r="E283" t="s">
        <v>20</v>
      </c>
      <c r="F283">
        <v>2443</v>
      </c>
      <c r="H283" t="s">
        <v>14</v>
      </c>
      <c r="I283">
        <v>1274</v>
      </c>
    </row>
    <row r="284" spans="2:9" x14ac:dyDescent="0.6">
      <c r="B284" t="s">
        <v>14</v>
      </c>
      <c r="C284">
        <v>2062</v>
      </c>
      <c r="E284" t="s">
        <v>20</v>
      </c>
      <c r="F284">
        <v>64</v>
      </c>
      <c r="H284" t="s">
        <v>14</v>
      </c>
      <c r="I284">
        <v>210</v>
      </c>
    </row>
    <row r="285" spans="2:9" x14ac:dyDescent="0.6">
      <c r="B285" t="s">
        <v>20</v>
      </c>
      <c r="C285">
        <v>133</v>
      </c>
      <c r="E285" t="s">
        <v>20</v>
      </c>
      <c r="F285">
        <v>268</v>
      </c>
      <c r="H285" t="s">
        <v>14</v>
      </c>
      <c r="I285">
        <v>248</v>
      </c>
    </row>
    <row r="286" spans="2:9" x14ac:dyDescent="0.6">
      <c r="B286" t="s">
        <v>14</v>
      </c>
      <c r="C286">
        <v>29</v>
      </c>
      <c r="E286" t="s">
        <v>20</v>
      </c>
      <c r="F286">
        <v>195</v>
      </c>
      <c r="H286" t="s">
        <v>14</v>
      </c>
      <c r="I286">
        <v>513</v>
      </c>
    </row>
    <row r="287" spans="2:9" x14ac:dyDescent="0.6">
      <c r="B287" t="s">
        <v>14</v>
      </c>
      <c r="C287">
        <v>132</v>
      </c>
      <c r="E287" t="s">
        <v>20</v>
      </c>
      <c r="F287">
        <v>186</v>
      </c>
      <c r="H287" t="s">
        <v>14</v>
      </c>
      <c r="I287">
        <v>3410</v>
      </c>
    </row>
    <row r="288" spans="2:9" x14ac:dyDescent="0.6">
      <c r="B288" t="s">
        <v>20</v>
      </c>
      <c r="C288">
        <v>254</v>
      </c>
      <c r="E288" t="s">
        <v>20</v>
      </c>
      <c r="F288">
        <v>460</v>
      </c>
      <c r="H288" t="s">
        <v>14</v>
      </c>
      <c r="I288">
        <v>10</v>
      </c>
    </row>
    <row r="289" spans="2:9" x14ac:dyDescent="0.6">
      <c r="B289" t="s">
        <v>74</v>
      </c>
      <c r="C289">
        <v>184</v>
      </c>
      <c r="E289" t="s">
        <v>20</v>
      </c>
      <c r="F289">
        <v>2528</v>
      </c>
      <c r="H289" t="s">
        <v>14</v>
      </c>
      <c r="I289">
        <v>2201</v>
      </c>
    </row>
    <row r="290" spans="2:9" x14ac:dyDescent="0.6">
      <c r="B290" t="s">
        <v>20</v>
      </c>
      <c r="C290">
        <v>176</v>
      </c>
      <c r="E290" t="s">
        <v>20</v>
      </c>
      <c r="F290">
        <v>3657</v>
      </c>
      <c r="H290" t="s">
        <v>14</v>
      </c>
      <c r="I290">
        <v>676</v>
      </c>
    </row>
    <row r="291" spans="2:9" x14ac:dyDescent="0.6">
      <c r="B291" t="s">
        <v>14</v>
      </c>
      <c r="C291">
        <v>137</v>
      </c>
      <c r="E291" t="s">
        <v>20</v>
      </c>
      <c r="F291">
        <v>131</v>
      </c>
      <c r="H291" t="s">
        <v>14</v>
      </c>
      <c r="I291">
        <v>831</v>
      </c>
    </row>
    <row r="292" spans="2:9" x14ac:dyDescent="0.6">
      <c r="B292" t="s">
        <v>20</v>
      </c>
      <c r="C292">
        <v>337</v>
      </c>
      <c r="E292" t="s">
        <v>20</v>
      </c>
      <c r="F292">
        <v>239</v>
      </c>
      <c r="H292" t="s">
        <v>14</v>
      </c>
      <c r="I292">
        <v>859</v>
      </c>
    </row>
    <row r="293" spans="2:9" x14ac:dyDescent="0.6">
      <c r="B293" t="s">
        <v>14</v>
      </c>
      <c r="C293">
        <v>908</v>
      </c>
      <c r="E293" t="s">
        <v>20</v>
      </c>
      <c r="F293">
        <v>78</v>
      </c>
      <c r="H293" t="s">
        <v>14</v>
      </c>
      <c r="I293">
        <v>45</v>
      </c>
    </row>
    <row r="294" spans="2:9" x14ac:dyDescent="0.6">
      <c r="B294" t="s">
        <v>20</v>
      </c>
      <c r="C294">
        <v>107</v>
      </c>
      <c r="E294" t="s">
        <v>20</v>
      </c>
      <c r="F294">
        <v>1773</v>
      </c>
      <c r="H294" t="s">
        <v>14</v>
      </c>
      <c r="I294">
        <v>6</v>
      </c>
    </row>
    <row r="295" spans="2:9" x14ac:dyDescent="0.6">
      <c r="B295" t="s">
        <v>14</v>
      </c>
      <c r="C295">
        <v>10</v>
      </c>
      <c r="E295" t="s">
        <v>20</v>
      </c>
      <c r="F295">
        <v>32</v>
      </c>
      <c r="H295" t="s">
        <v>14</v>
      </c>
      <c r="I295">
        <v>7</v>
      </c>
    </row>
    <row r="296" spans="2:9" x14ac:dyDescent="0.6">
      <c r="B296" t="s">
        <v>74</v>
      </c>
      <c r="C296">
        <v>32</v>
      </c>
      <c r="E296" t="s">
        <v>20</v>
      </c>
      <c r="F296">
        <v>369</v>
      </c>
      <c r="H296" t="s">
        <v>14</v>
      </c>
      <c r="I296">
        <v>31</v>
      </c>
    </row>
    <row r="297" spans="2:9" x14ac:dyDescent="0.6">
      <c r="B297" t="s">
        <v>20</v>
      </c>
      <c r="C297">
        <v>183</v>
      </c>
      <c r="E297" t="s">
        <v>20</v>
      </c>
      <c r="F297">
        <v>89</v>
      </c>
      <c r="H297" t="s">
        <v>14</v>
      </c>
      <c r="I297">
        <v>78</v>
      </c>
    </row>
    <row r="298" spans="2:9" x14ac:dyDescent="0.6">
      <c r="B298" t="s">
        <v>14</v>
      </c>
      <c r="C298">
        <v>1910</v>
      </c>
      <c r="E298" t="s">
        <v>20</v>
      </c>
      <c r="F298">
        <v>147</v>
      </c>
      <c r="H298" t="s">
        <v>14</v>
      </c>
      <c r="I298">
        <v>1225</v>
      </c>
    </row>
    <row r="299" spans="2:9" x14ac:dyDescent="0.6">
      <c r="B299" t="s">
        <v>14</v>
      </c>
      <c r="C299">
        <v>38</v>
      </c>
      <c r="E299" t="s">
        <v>20</v>
      </c>
      <c r="F299">
        <v>126</v>
      </c>
      <c r="H299" t="s">
        <v>14</v>
      </c>
      <c r="I299">
        <v>1</v>
      </c>
    </row>
    <row r="300" spans="2:9" x14ac:dyDescent="0.6">
      <c r="B300" t="s">
        <v>14</v>
      </c>
      <c r="C300">
        <v>104</v>
      </c>
      <c r="E300" t="s">
        <v>20</v>
      </c>
      <c r="F300">
        <v>2218</v>
      </c>
      <c r="H300" t="s">
        <v>14</v>
      </c>
      <c r="I300">
        <v>67</v>
      </c>
    </row>
    <row r="301" spans="2:9" x14ac:dyDescent="0.6">
      <c r="B301" t="s">
        <v>20</v>
      </c>
      <c r="C301">
        <v>72</v>
      </c>
      <c r="E301" t="s">
        <v>20</v>
      </c>
      <c r="F301">
        <v>202</v>
      </c>
      <c r="H301" t="s">
        <v>14</v>
      </c>
      <c r="I301">
        <v>19</v>
      </c>
    </row>
    <row r="302" spans="2:9" x14ac:dyDescent="0.6">
      <c r="B302" t="s">
        <v>14</v>
      </c>
      <c r="C302">
        <v>49</v>
      </c>
      <c r="E302" t="s">
        <v>20</v>
      </c>
      <c r="F302">
        <v>140</v>
      </c>
      <c r="H302" t="s">
        <v>14</v>
      </c>
      <c r="I302">
        <v>2108</v>
      </c>
    </row>
    <row r="303" spans="2:9" x14ac:dyDescent="0.6">
      <c r="B303" t="s">
        <v>14</v>
      </c>
      <c r="C303">
        <v>1</v>
      </c>
      <c r="E303" t="s">
        <v>20</v>
      </c>
      <c r="F303">
        <v>1052</v>
      </c>
      <c r="H303" t="s">
        <v>14</v>
      </c>
      <c r="I303">
        <v>679</v>
      </c>
    </row>
    <row r="304" spans="2:9" x14ac:dyDescent="0.6">
      <c r="B304" t="s">
        <v>20</v>
      </c>
      <c r="C304">
        <v>295</v>
      </c>
      <c r="E304" t="s">
        <v>20</v>
      </c>
      <c r="F304">
        <v>247</v>
      </c>
      <c r="H304" t="s">
        <v>14</v>
      </c>
      <c r="I304">
        <v>36</v>
      </c>
    </row>
    <row r="305" spans="2:9" x14ac:dyDescent="0.6">
      <c r="B305" t="s">
        <v>14</v>
      </c>
      <c r="C305">
        <v>245</v>
      </c>
      <c r="E305" t="s">
        <v>20</v>
      </c>
      <c r="F305">
        <v>84</v>
      </c>
      <c r="H305" t="s">
        <v>14</v>
      </c>
      <c r="I305">
        <v>47</v>
      </c>
    </row>
    <row r="306" spans="2:9" x14ac:dyDescent="0.6">
      <c r="B306" t="s">
        <v>14</v>
      </c>
      <c r="C306">
        <v>32</v>
      </c>
      <c r="E306" t="s">
        <v>20</v>
      </c>
      <c r="F306">
        <v>88</v>
      </c>
      <c r="H306" t="s">
        <v>14</v>
      </c>
      <c r="I306">
        <v>70</v>
      </c>
    </row>
    <row r="307" spans="2:9" x14ac:dyDescent="0.6">
      <c r="B307" t="s">
        <v>20</v>
      </c>
      <c r="C307">
        <v>142</v>
      </c>
      <c r="E307" t="s">
        <v>20</v>
      </c>
      <c r="F307">
        <v>156</v>
      </c>
      <c r="H307" t="s">
        <v>14</v>
      </c>
      <c r="I307">
        <v>154</v>
      </c>
    </row>
    <row r="308" spans="2:9" x14ac:dyDescent="0.6">
      <c r="B308" t="s">
        <v>20</v>
      </c>
      <c r="C308">
        <v>85</v>
      </c>
      <c r="E308" t="s">
        <v>20</v>
      </c>
      <c r="F308">
        <v>2985</v>
      </c>
      <c r="H308" t="s">
        <v>14</v>
      </c>
      <c r="I308">
        <v>22</v>
      </c>
    </row>
    <row r="309" spans="2:9" x14ac:dyDescent="0.6">
      <c r="B309" t="s">
        <v>14</v>
      </c>
      <c r="C309">
        <v>7</v>
      </c>
      <c r="E309" t="s">
        <v>20</v>
      </c>
      <c r="F309">
        <v>762</v>
      </c>
      <c r="H309" t="s">
        <v>14</v>
      </c>
      <c r="I309">
        <v>1758</v>
      </c>
    </row>
    <row r="310" spans="2:9" x14ac:dyDescent="0.6">
      <c r="B310" t="s">
        <v>20</v>
      </c>
      <c r="C310">
        <v>659</v>
      </c>
      <c r="E310" t="s">
        <v>20</v>
      </c>
      <c r="F310">
        <v>554</v>
      </c>
      <c r="H310" t="s">
        <v>14</v>
      </c>
      <c r="I310">
        <v>94</v>
      </c>
    </row>
    <row r="311" spans="2:9" x14ac:dyDescent="0.6">
      <c r="B311" t="s">
        <v>14</v>
      </c>
      <c r="C311">
        <v>803</v>
      </c>
      <c r="E311" t="s">
        <v>20</v>
      </c>
      <c r="F311">
        <v>135</v>
      </c>
      <c r="H311" t="s">
        <v>14</v>
      </c>
      <c r="I311">
        <v>33</v>
      </c>
    </row>
    <row r="312" spans="2:9" x14ac:dyDescent="0.6">
      <c r="B312" t="s">
        <v>74</v>
      </c>
      <c r="C312">
        <v>75</v>
      </c>
      <c r="E312" t="s">
        <v>20</v>
      </c>
      <c r="F312">
        <v>122</v>
      </c>
      <c r="H312" t="s">
        <v>14</v>
      </c>
      <c r="I312">
        <v>1</v>
      </c>
    </row>
    <row r="313" spans="2:9" x14ac:dyDescent="0.6">
      <c r="B313" t="s">
        <v>14</v>
      </c>
      <c r="C313">
        <v>16</v>
      </c>
      <c r="E313" t="s">
        <v>20</v>
      </c>
      <c r="F313">
        <v>221</v>
      </c>
      <c r="H313" t="s">
        <v>14</v>
      </c>
      <c r="I313">
        <v>31</v>
      </c>
    </row>
    <row r="314" spans="2:9" x14ac:dyDescent="0.6">
      <c r="B314" t="s">
        <v>20</v>
      </c>
      <c r="C314">
        <v>121</v>
      </c>
      <c r="E314" t="s">
        <v>20</v>
      </c>
      <c r="F314">
        <v>126</v>
      </c>
      <c r="H314" t="s">
        <v>14</v>
      </c>
      <c r="I314">
        <v>35</v>
      </c>
    </row>
    <row r="315" spans="2:9" x14ac:dyDescent="0.6">
      <c r="B315" t="s">
        <v>20</v>
      </c>
      <c r="C315">
        <v>3742</v>
      </c>
      <c r="E315" t="s">
        <v>20</v>
      </c>
      <c r="F315">
        <v>1022</v>
      </c>
      <c r="H315" t="s">
        <v>14</v>
      </c>
      <c r="I315">
        <v>63</v>
      </c>
    </row>
    <row r="316" spans="2:9" x14ac:dyDescent="0.6">
      <c r="B316" t="s">
        <v>20</v>
      </c>
      <c r="C316">
        <v>223</v>
      </c>
      <c r="E316" t="s">
        <v>20</v>
      </c>
      <c r="F316">
        <v>3177</v>
      </c>
      <c r="H316" t="s">
        <v>14</v>
      </c>
      <c r="I316">
        <v>526</v>
      </c>
    </row>
    <row r="317" spans="2:9" x14ac:dyDescent="0.6">
      <c r="B317" t="s">
        <v>20</v>
      </c>
      <c r="C317">
        <v>133</v>
      </c>
      <c r="E317" t="s">
        <v>20</v>
      </c>
      <c r="F317">
        <v>198</v>
      </c>
      <c r="H317" t="s">
        <v>14</v>
      </c>
      <c r="I317">
        <v>121</v>
      </c>
    </row>
    <row r="318" spans="2:9" x14ac:dyDescent="0.6">
      <c r="B318" t="s">
        <v>14</v>
      </c>
      <c r="C318">
        <v>31</v>
      </c>
      <c r="E318" t="s">
        <v>20</v>
      </c>
      <c r="F318">
        <v>85</v>
      </c>
      <c r="H318" t="s">
        <v>14</v>
      </c>
      <c r="I318">
        <v>67</v>
      </c>
    </row>
    <row r="319" spans="2:9" x14ac:dyDescent="0.6">
      <c r="B319" t="s">
        <v>14</v>
      </c>
      <c r="C319">
        <v>108</v>
      </c>
      <c r="E319" t="s">
        <v>20</v>
      </c>
      <c r="F319">
        <v>3596</v>
      </c>
      <c r="H319" t="s">
        <v>14</v>
      </c>
      <c r="I319">
        <v>57</v>
      </c>
    </row>
    <row r="320" spans="2:9" x14ac:dyDescent="0.6">
      <c r="B320" t="s">
        <v>14</v>
      </c>
      <c r="C320">
        <v>30</v>
      </c>
      <c r="E320" t="s">
        <v>20</v>
      </c>
      <c r="F320">
        <v>244</v>
      </c>
      <c r="H320" t="s">
        <v>14</v>
      </c>
      <c r="I320">
        <v>1229</v>
      </c>
    </row>
    <row r="321" spans="2:9" x14ac:dyDescent="0.6">
      <c r="B321" t="s">
        <v>14</v>
      </c>
      <c r="C321">
        <v>17</v>
      </c>
      <c r="E321" t="s">
        <v>20</v>
      </c>
      <c r="F321">
        <v>5180</v>
      </c>
      <c r="H321" t="s">
        <v>14</v>
      </c>
      <c r="I321">
        <v>12</v>
      </c>
    </row>
    <row r="322" spans="2:9" x14ac:dyDescent="0.6">
      <c r="B322" t="s">
        <v>74</v>
      </c>
      <c r="C322">
        <v>64</v>
      </c>
      <c r="E322" t="s">
        <v>20</v>
      </c>
      <c r="F322">
        <v>589</v>
      </c>
      <c r="H322" t="s">
        <v>14</v>
      </c>
      <c r="I322">
        <v>452</v>
      </c>
    </row>
    <row r="323" spans="2:9" x14ac:dyDescent="0.6">
      <c r="B323" t="s">
        <v>14</v>
      </c>
      <c r="C323">
        <v>80</v>
      </c>
      <c r="E323" t="s">
        <v>20</v>
      </c>
      <c r="F323">
        <v>2725</v>
      </c>
      <c r="H323" t="s">
        <v>14</v>
      </c>
      <c r="I323">
        <v>1886</v>
      </c>
    </row>
    <row r="324" spans="2:9" x14ac:dyDescent="0.6">
      <c r="B324" t="s">
        <v>14</v>
      </c>
      <c r="C324">
        <v>2468</v>
      </c>
      <c r="E324" t="s">
        <v>20</v>
      </c>
      <c r="F324">
        <v>300</v>
      </c>
      <c r="H324" t="s">
        <v>14</v>
      </c>
      <c r="I324">
        <v>1825</v>
      </c>
    </row>
    <row r="325" spans="2:9" x14ac:dyDescent="0.6">
      <c r="B325" t="s">
        <v>20</v>
      </c>
      <c r="C325">
        <v>5168</v>
      </c>
      <c r="E325" t="s">
        <v>20</v>
      </c>
      <c r="F325">
        <v>144</v>
      </c>
      <c r="H325" t="s">
        <v>14</v>
      </c>
      <c r="I325">
        <v>31</v>
      </c>
    </row>
    <row r="326" spans="2:9" x14ac:dyDescent="0.6">
      <c r="B326" t="s">
        <v>14</v>
      </c>
      <c r="C326">
        <v>26</v>
      </c>
      <c r="E326" t="s">
        <v>20</v>
      </c>
      <c r="F326">
        <v>87</v>
      </c>
      <c r="H326" t="s">
        <v>14</v>
      </c>
      <c r="I326">
        <v>107</v>
      </c>
    </row>
    <row r="327" spans="2:9" x14ac:dyDescent="0.6">
      <c r="B327" t="s">
        <v>20</v>
      </c>
      <c r="C327">
        <v>307</v>
      </c>
      <c r="E327" t="s">
        <v>20</v>
      </c>
      <c r="F327">
        <v>3116</v>
      </c>
      <c r="H327" t="s">
        <v>14</v>
      </c>
      <c r="I327">
        <v>27</v>
      </c>
    </row>
    <row r="328" spans="2:9" x14ac:dyDescent="0.6">
      <c r="B328" t="s">
        <v>14</v>
      </c>
      <c r="C328">
        <v>73</v>
      </c>
      <c r="E328" t="s">
        <v>20</v>
      </c>
      <c r="F328">
        <v>909</v>
      </c>
      <c r="H328" t="s">
        <v>14</v>
      </c>
      <c r="I328">
        <v>1221</v>
      </c>
    </row>
    <row r="329" spans="2:9" x14ac:dyDescent="0.6">
      <c r="B329" t="s">
        <v>14</v>
      </c>
      <c r="C329">
        <v>128</v>
      </c>
      <c r="E329" t="s">
        <v>20</v>
      </c>
      <c r="F329">
        <v>1613</v>
      </c>
      <c r="H329" t="s">
        <v>14</v>
      </c>
      <c r="I329">
        <v>1</v>
      </c>
    </row>
    <row r="330" spans="2:9" x14ac:dyDescent="0.6">
      <c r="B330" t="s">
        <v>14</v>
      </c>
      <c r="C330">
        <v>33</v>
      </c>
      <c r="E330" t="s">
        <v>20</v>
      </c>
      <c r="F330">
        <v>136</v>
      </c>
      <c r="H330" t="s">
        <v>14</v>
      </c>
      <c r="I330">
        <v>16</v>
      </c>
    </row>
    <row r="331" spans="2:9" x14ac:dyDescent="0.6">
      <c r="B331" t="s">
        <v>20</v>
      </c>
      <c r="C331">
        <v>2441</v>
      </c>
      <c r="E331" t="s">
        <v>20</v>
      </c>
      <c r="F331">
        <v>130</v>
      </c>
      <c r="H331" t="s">
        <v>14</v>
      </c>
      <c r="I331">
        <v>41</v>
      </c>
    </row>
    <row r="332" spans="2:9" x14ac:dyDescent="0.6">
      <c r="B332" t="s">
        <v>47</v>
      </c>
      <c r="C332">
        <v>211</v>
      </c>
      <c r="E332" t="s">
        <v>20</v>
      </c>
      <c r="F332">
        <v>102</v>
      </c>
      <c r="H332" t="s">
        <v>14</v>
      </c>
      <c r="I332">
        <v>523</v>
      </c>
    </row>
    <row r="333" spans="2:9" x14ac:dyDescent="0.6">
      <c r="B333" t="s">
        <v>20</v>
      </c>
      <c r="C333">
        <v>1385</v>
      </c>
      <c r="E333" t="s">
        <v>20</v>
      </c>
      <c r="F333">
        <v>4006</v>
      </c>
      <c r="H333" t="s">
        <v>14</v>
      </c>
      <c r="I333">
        <v>141</v>
      </c>
    </row>
    <row r="334" spans="2:9" x14ac:dyDescent="0.6">
      <c r="B334" t="s">
        <v>20</v>
      </c>
      <c r="C334">
        <v>190</v>
      </c>
      <c r="E334" t="s">
        <v>20</v>
      </c>
      <c r="F334">
        <v>1629</v>
      </c>
      <c r="H334" t="s">
        <v>14</v>
      </c>
      <c r="I334">
        <v>52</v>
      </c>
    </row>
    <row r="335" spans="2:9" x14ac:dyDescent="0.6">
      <c r="B335" t="s">
        <v>20</v>
      </c>
      <c r="C335">
        <v>470</v>
      </c>
      <c r="E335" t="s">
        <v>20</v>
      </c>
      <c r="F335">
        <v>2188</v>
      </c>
      <c r="H335" t="s">
        <v>14</v>
      </c>
      <c r="I335">
        <v>225</v>
      </c>
    </row>
    <row r="336" spans="2:9" x14ac:dyDescent="0.6">
      <c r="B336" t="s">
        <v>20</v>
      </c>
      <c r="C336">
        <v>253</v>
      </c>
      <c r="E336" t="s">
        <v>20</v>
      </c>
      <c r="F336">
        <v>2409</v>
      </c>
      <c r="H336" t="s">
        <v>14</v>
      </c>
      <c r="I336">
        <v>38</v>
      </c>
    </row>
    <row r="337" spans="2:9" x14ac:dyDescent="0.6">
      <c r="B337" t="s">
        <v>20</v>
      </c>
      <c r="C337">
        <v>1113</v>
      </c>
      <c r="E337" t="s">
        <v>20</v>
      </c>
      <c r="F337">
        <v>194</v>
      </c>
      <c r="H337" t="s">
        <v>14</v>
      </c>
      <c r="I337">
        <v>15</v>
      </c>
    </row>
    <row r="338" spans="2:9" x14ac:dyDescent="0.6">
      <c r="B338" t="s">
        <v>20</v>
      </c>
      <c r="C338">
        <v>2283</v>
      </c>
      <c r="E338" t="s">
        <v>20</v>
      </c>
      <c r="F338">
        <v>1140</v>
      </c>
      <c r="H338" t="s">
        <v>14</v>
      </c>
      <c r="I338">
        <v>37</v>
      </c>
    </row>
    <row r="339" spans="2:9" x14ac:dyDescent="0.6">
      <c r="B339" t="s">
        <v>14</v>
      </c>
      <c r="C339">
        <v>1072</v>
      </c>
      <c r="E339" t="s">
        <v>20</v>
      </c>
      <c r="F339">
        <v>102</v>
      </c>
      <c r="H339" t="s">
        <v>14</v>
      </c>
      <c r="I339">
        <v>112</v>
      </c>
    </row>
    <row r="340" spans="2:9" x14ac:dyDescent="0.6">
      <c r="B340" t="s">
        <v>20</v>
      </c>
      <c r="C340">
        <v>1095</v>
      </c>
      <c r="E340" t="s">
        <v>20</v>
      </c>
      <c r="F340">
        <v>2857</v>
      </c>
      <c r="H340" t="s">
        <v>14</v>
      </c>
      <c r="I340">
        <v>21</v>
      </c>
    </row>
    <row r="341" spans="2:9" x14ac:dyDescent="0.6">
      <c r="B341" t="s">
        <v>20</v>
      </c>
      <c r="C341">
        <v>1690</v>
      </c>
      <c r="E341" t="s">
        <v>20</v>
      </c>
      <c r="F341">
        <v>107</v>
      </c>
      <c r="H341" t="s">
        <v>14</v>
      </c>
      <c r="I341">
        <v>67</v>
      </c>
    </row>
    <row r="342" spans="2:9" x14ac:dyDescent="0.6">
      <c r="B342" t="s">
        <v>74</v>
      </c>
      <c r="C342">
        <v>1297</v>
      </c>
      <c r="E342" t="s">
        <v>20</v>
      </c>
      <c r="F342">
        <v>160</v>
      </c>
      <c r="H342" t="s">
        <v>14</v>
      </c>
      <c r="I342">
        <v>78</v>
      </c>
    </row>
    <row r="343" spans="2:9" x14ac:dyDescent="0.6">
      <c r="B343" t="s">
        <v>14</v>
      </c>
      <c r="C343">
        <v>393</v>
      </c>
      <c r="E343" t="s">
        <v>20</v>
      </c>
      <c r="F343">
        <v>2230</v>
      </c>
      <c r="H343" t="s">
        <v>14</v>
      </c>
      <c r="I343">
        <v>67</v>
      </c>
    </row>
    <row r="344" spans="2:9" x14ac:dyDescent="0.6">
      <c r="B344" t="s">
        <v>14</v>
      </c>
      <c r="C344">
        <v>1257</v>
      </c>
      <c r="E344" t="s">
        <v>20</v>
      </c>
      <c r="F344">
        <v>316</v>
      </c>
      <c r="H344" t="s">
        <v>14</v>
      </c>
      <c r="I344">
        <v>263</v>
      </c>
    </row>
    <row r="345" spans="2:9" x14ac:dyDescent="0.6">
      <c r="B345" t="s">
        <v>14</v>
      </c>
      <c r="C345">
        <v>328</v>
      </c>
      <c r="E345" t="s">
        <v>20</v>
      </c>
      <c r="F345">
        <v>117</v>
      </c>
      <c r="H345" t="s">
        <v>14</v>
      </c>
      <c r="I345">
        <v>1691</v>
      </c>
    </row>
    <row r="346" spans="2:9" x14ac:dyDescent="0.6">
      <c r="B346" t="s">
        <v>14</v>
      </c>
      <c r="C346">
        <v>147</v>
      </c>
      <c r="E346" t="s">
        <v>20</v>
      </c>
      <c r="F346">
        <v>6406</v>
      </c>
      <c r="H346" t="s">
        <v>14</v>
      </c>
      <c r="I346">
        <v>181</v>
      </c>
    </row>
    <row r="347" spans="2:9" x14ac:dyDescent="0.6">
      <c r="B347" t="s">
        <v>14</v>
      </c>
      <c r="C347">
        <v>830</v>
      </c>
      <c r="E347" t="s">
        <v>20</v>
      </c>
      <c r="F347">
        <v>192</v>
      </c>
      <c r="H347" t="s">
        <v>14</v>
      </c>
      <c r="I347">
        <v>13</v>
      </c>
    </row>
    <row r="348" spans="2:9" x14ac:dyDescent="0.6">
      <c r="B348" t="s">
        <v>14</v>
      </c>
      <c r="C348">
        <v>331</v>
      </c>
      <c r="E348" t="s">
        <v>20</v>
      </c>
      <c r="F348">
        <v>26</v>
      </c>
      <c r="H348" t="s">
        <v>14</v>
      </c>
      <c r="I348">
        <v>1</v>
      </c>
    </row>
    <row r="349" spans="2:9" x14ac:dyDescent="0.6">
      <c r="B349" t="s">
        <v>14</v>
      </c>
      <c r="C349">
        <v>25</v>
      </c>
      <c r="E349" t="s">
        <v>20</v>
      </c>
      <c r="F349">
        <v>723</v>
      </c>
      <c r="H349" t="s">
        <v>14</v>
      </c>
      <c r="I349">
        <v>21</v>
      </c>
    </row>
    <row r="350" spans="2:9" x14ac:dyDescent="0.6">
      <c r="B350" t="s">
        <v>20</v>
      </c>
      <c r="C350">
        <v>191</v>
      </c>
      <c r="E350" t="s">
        <v>20</v>
      </c>
      <c r="F350">
        <v>170</v>
      </c>
      <c r="H350" t="s">
        <v>14</v>
      </c>
      <c r="I350">
        <v>830</v>
      </c>
    </row>
    <row r="351" spans="2:9" x14ac:dyDescent="0.6">
      <c r="B351" t="s">
        <v>14</v>
      </c>
      <c r="C351">
        <v>3483</v>
      </c>
      <c r="E351" t="s">
        <v>20</v>
      </c>
      <c r="F351">
        <v>238</v>
      </c>
      <c r="H351" t="s">
        <v>14</v>
      </c>
      <c r="I351">
        <v>130</v>
      </c>
    </row>
    <row r="352" spans="2:9" x14ac:dyDescent="0.6">
      <c r="B352" t="s">
        <v>14</v>
      </c>
      <c r="C352">
        <v>923</v>
      </c>
      <c r="E352" t="s">
        <v>20</v>
      </c>
      <c r="F352">
        <v>55</v>
      </c>
      <c r="H352" t="s">
        <v>14</v>
      </c>
      <c r="I352">
        <v>55</v>
      </c>
    </row>
    <row r="353" spans="2:9" x14ac:dyDescent="0.6">
      <c r="B353" t="s">
        <v>14</v>
      </c>
      <c r="C353">
        <v>1</v>
      </c>
      <c r="E353" t="s">
        <v>20</v>
      </c>
      <c r="F353">
        <v>128</v>
      </c>
      <c r="H353" t="s">
        <v>14</v>
      </c>
      <c r="I353">
        <v>114</v>
      </c>
    </row>
    <row r="354" spans="2:9" x14ac:dyDescent="0.6">
      <c r="B354" t="s">
        <v>20</v>
      </c>
      <c r="C354">
        <v>2013</v>
      </c>
      <c r="E354" t="s">
        <v>20</v>
      </c>
      <c r="F354">
        <v>2144</v>
      </c>
      <c r="H354" t="s">
        <v>14</v>
      </c>
      <c r="I354">
        <v>594</v>
      </c>
    </row>
    <row r="355" spans="2:9" x14ac:dyDescent="0.6">
      <c r="B355" t="s">
        <v>14</v>
      </c>
      <c r="C355">
        <v>33</v>
      </c>
      <c r="E355" t="s">
        <v>20</v>
      </c>
      <c r="F355">
        <v>2693</v>
      </c>
      <c r="H355" t="s">
        <v>14</v>
      </c>
      <c r="I355">
        <v>24</v>
      </c>
    </row>
    <row r="356" spans="2:9" x14ac:dyDescent="0.6">
      <c r="B356" t="s">
        <v>20</v>
      </c>
      <c r="C356">
        <v>1703</v>
      </c>
      <c r="E356" t="s">
        <v>20</v>
      </c>
      <c r="F356">
        <v>432</v>
      </c>
      <c r="H356" t="s">
        <v>14</v>
      </c>
      <c r="I356">
        <v>252</v>
      </c>
    </row>
    <row r="357" spans="2:9" x14ac:dyDescent="0.6">
      <c r="B357" t="s">
        <v>20</v>
      </c>
      <c r="C357">
        <v>80</v>
      </c>
      <c r="E357" t="s">
        <v>20</v>
      </c>
      <c r="F357">
        <v>189</v>
      </c>
      <c r="H357" t="s">
        <v>14</v>
      </c>
      <c r="I357">
        <v>67</v>
      </c>
    </row>
    <row r="358" spans="2:9" x14ac:dyDescent="0.6">
      <c r="B358" t="s">
        <v>47</v>
      </c>
      <c r="C358">
        <v>86</v>
      </c>
      <c r="E358" t="s">
        <v>20</v>
      </c>
      <c r="F358">
        <v>154</v>
      </c>
      <c r="H358" t="s">
        <v>14</v>
      </c>
      <c r="I358">
        <v>742</v>
      </c>
    </row>
    <row r="359" spans="2:9" x14ac:dyDescent="0.6">
      <c r="B359" t="s">
        <v>14</v>
      </c>
      <c r="C359">
        <v>40</v>
      </c>
      <c r="E359" t="s">
        <v>20</v>
      </c>
      <c r="F359">
        <v>96</v>
      </c>
      <c r="H359" t="s">
        <v>14</v>
      </c>
      <c r="I359">
        <v>75</v>
      </c>
    </row>
    <row r="360" spans="2:9" x14ac:dyDescent="0.6">
      <c r="B360" t="s">
        <v>20</v>
      </c>
      <c r="C360">
        <v>41</v>
      </c>
      <c r="E360" t="s">
        <v>20</v>
      </c>
      <c r="F360">
        <v>3063</v>
      </c>
      <c r="H360" t="s">
        <v>14</v>
      </c>
      <c r="I360">
        <v>4405</v>
      </c>
    </row>
    <row r="361" spans="2:9" x14ac:dyDescent="0.6">
      <c r="B361" t="s">
        <v>14</v>
      </c>
      <c r="C361">
        <v>23</v>
      </c>
      <c r="E361" t="s">
        <v>20</v>
      </c>
      <c r="F361">
        <v>2266</v>
      </c>
      <c r="H361" t="s">
        <v>14</v>
      </c>
      <c r="I361">
        <v>92</v>
      </c>
    </row>
    <row r="362" spans="2:9" x14ac:dyDescent="0.6">
      <c r="B362" t="s">
        <v>20</v>
      </c>
      <c r="C362">
        <v>187</v>
      </c>
      <c r="E362" t="s">
        <v>20</v>
      </c>
      <c r="F362">
        <v>194</v>
      </c>
      <c r="H362" t="s">
        <v>14</v>
      </c>
      <c r="I362">
        <v>64</v>
      </c>
    </row>
    <row r="363" spans="2:9" x14ac:dyDescent="0.6">
      <c r="B363" t="s">
        <v>20</v>
      </c>
      <c r="C363">
        <v>2875</v>
      </c>
      <c r="E363" t="s">
        <v>20</v>
      </c>
      <c r="F363">
        <v>129</v>
      </c>
      <c r="H363" t="s">
        <v>14</v>
      </c>
      <c r="I363">
        <v>64</v>
      </c>
    </row>
    <row r="364" spans="2:9" x14ac:dyDescent="0.6">
      <c r="B364" t="s">
        <v>20</v>
      </c>
      <c r="C364">
        <v>88</v>
      </c>
      <c r="E364" t="s">
        <v>20</v>
      </c>
      <c r="F364">
        <v>375</v>
      </c>
      <c r="H364" t="s">
        <v>14</v>
      </c>
      <c r="I364">
        <v>842</v>
      </c>
    </row>
    <row r="365" spans="2:9" x14ac:dyDescent="0.6">
      <c r="B365" t="s">
        <v>20</v>
      </c>
      <c r="C365">
        <v>191</v>
      </c>
      <c r="E365" t="s">
        <v>20</v>
      </c>
      <c r="F365">
        <v>409</v>
      </c>
      <c r="H365" t="s">
        <v>14</v>
      </c>
      <c r="I365">
        <v>112</v>
      </c>
    </row>
    <row r="366" spans="2:9" x14ac:dyDescent="0.6">
      <c r="B366" t="s">
        <v>20</v>
      </c>
      <c r="C366">
        <v>139</v>
      </c>
      <c r="E366" t="s">
        <v>20</v>
      </c>
      <c r="F366">
        <v>234</v>
      </c>
      <c r="H366" t="s">
        <v>14</v>
      </c>
      <c r="I366">
        <v>374</v>
      </c>
    </row>
    <row r="367" spans="2:9" x14ac:dyDescent="0.6">
      <c r="B367" t="s">
        <v>20</v>
      </c>
      <c r="C367">
        <v>186</v>
      </c>
      <c r="E367" t="s">
        <v>20</v>
      </c>
      <c r="F367">
        <v>3016</v>
      </c>
    </row>
    <row r="368" spans="2:9" x14ac:dyDescent="0.6">
      <c r="B368" t="s">
        <v>20</v>
      </c>
      <c r="C368">
        <v>112</v>
      </c>
      <c r="E368" t="s">
        <v>20</v>
      </c>
      <c r="F368">
        <v>264</v>
      </c>
    </row>
    <row r="369" spans="2:6" x14ac:dyDescent="0.6">
      <c r="B369" t="s">
        <v>20</v>
      </c>
      <c r="C369">
        <v>101</v>
      </c>
      <c r="E369" t="s">
        <v>20</v>
      </c>
      <c r="F369">
        <v>272</v>
      </c>
    </row>
    <row r="370" spans="2:6" x14ac:dyDescent="0.6">
      <c r="B370" t="s">
        <v>14</v>
      </c>
      <c r="C370">
        <v>75</v>
      </c>
      <c r="E370" t="s">
        <v>20</v>
      </c>
      <c r="F370">
        <v>419</v>
      </c>
    </row>
    <row r="371" spans="2:6" x14ac:dyDescent="0.6">
      <c r="B371" t="s">
        <v>20</v>
      </c>
      <c r="C371">
        <v>206</v>
      </c>
      <c r="E371" t="s">
        <v>20</v>
      </c>
      <c r="F371">
        <v>1621</v>
      </c>
    </row>
    <row r="372" spans="2:6" x14ac:dyDescent="0.6">
      <c r="B372" t="s">
        <v>20</v>
      </c>
      <c r="C372">
        <v>154</v>
      </c>
      <c r="E372" t="s">
        <v>20</v>
      </c>
      <c r="F372">
        <v>1101</v>
      </c>
    </row>
    <row r="373" spans="2:6" x14ac:dyDescent="0.6">
      <c r="B373" t="s">
        <v>20</v>
      </c>
      <c r="C373">
        <v>5966</v>
      </c>
      <c r="E373" t="s">
        <v>20</v>
      </c>
      <c r="F373">
        <v>1073</v>
      </c>
    </row>
    <row r="374" spans="2:6" x14ac:dyDescent="0.6">
      <c r="B374" t="s">
        <v>14</v>
      </c>
      <c r="C374">
        <v>2176</v>
      </c>
      <c r="E374" t="s">
        <v>20</v>
      </c>
      <c r="F374">
        <v>331</v>
      </c>
    </row>
    <row r="375" spans="2:6" x14ac:dyDescent="0.6">
      <c r="B375" t="s">
        <v>20</v>
      </c>
      <c r="C375">
        <v>169</v>
      </c>
      <c r="E375" t="s">
        <v>20</v>
      </c>
      <c r="F375">
        <v>1170</v>
      </c>
    </row>
    <row r="376" spans="2:6" x14ac:dyDescent="0.6">
      <c r="B376" t="s">
        <v>20</v>
      </c>
      <c r="C376">
        <v>2106</v>
      </c>
      <c r="E376" t="s">
        <v>20</v>
      </c>
      <c r="F376">
        <v>363</v>
      </c>
    </row>
    <row r="377" spans="2:6" x14ac:dyDescent="0.6">
      <c r="B377" t="s">
        <v>14</v>
      </c>
      <c r="C377">
        <v>441</v>
      </c>
      <c r="E377" t="s">
        <v>20</v>
      </c>
      <c r="F377">
        <v>103</v>
      </c>
    </row>
    <row r="378" spans="2:6" x14ac:dyDescent="0.6">
      <c r="B378" t="s">
        <v>14</v>
      </c>
      <c r="C378">
        <v>25</v>
      </c>
      <c r="E378" t="s">
        <v>20</v>
      </c>
      <c r="F378">
        <v>147</v>
      </c>
    </row>
    <row r="379" spans="2:6" x14ac:dyDescent="0.6">
      <c r="B379" t="s">
        <v>20</v>
      </c>
      <c r="C379">
        <v>131</v>
      </c>
      <c r="E379" t="s">
        <v>20</v>
      </c>
      <c r="F379">
        <v>110</v>
      </c>
    </row>
    <row r="380" spans="2:6" x14ac:dyDescent="0.6">
      <c r="B380" t="s">
        <v>14</v>
      </c>
      <c r="C380">
        <v>127</v>
      </c>
      <c r="E380" t="s">
        <v>20</v>
      </c>
      <c r="F380">
        <v>134</v>
      </c>
    </row>
    <row r="381" spans="2:6" x14ac:dyDescent="0.6">
      <c r="B381" t="s">
        <v>14</v>
      </c>
      <c r="C381">
        <v>355</v>
      </c>
      <c r="E381" t="s">
        <v>20</v>
      </c>
      <c r="F381">
        <v>269</v>
      </c>
    </row>
    <row r="382" spans="2:6" x14ac:dyDescent="0.6">
      <c r="B382" t="s">
        <v>14</v>
      </c>
      <c r="C382">
        <v>44</v>
      </c>
      <c r="E382" t="s">
        <v>20</v>
      </c>
      <c r="F382">
        <v>175</v>
      </c>
    </row>
    <row r="383" spans="2:6" x14ac:dyDescent="0.6">
      <c r="B383" t="s">
        <v>20</v>
      </c>
      <c r="C383">
        <v>84</v>
      </c>
      <c r="E383" t="s">
        <v>20</v>
      </c>
      <c r="F383">
        <v>69</v>
      </c>
    </row>
    <row r="384" spans="2:6" x14ac:dyDescent="0.6">
      <c r="B384" t="s">
        <v>20</v>
      </c>
      <c r="C384">
        <v>155</v>
      </c>
      <c r="E384" t="s">
        <v>20</v>
      </c>
      <c r="F384">
        <v>190</v>
      </c>
    </row>
    <row r="385" spans="2:6" x14ac:dyDescent="0.6">
      <c r="B385" t="s">
        <v>14</v>
      </c>
      <c r="C385">
        <v>67</v>
      </c>
      <c r="E385" t="s">
        <v>20</v>
      </c>
      <c r="F385">
        <v>237</v>
      </c>
    </row>
    <row r="386" spans="2:6" x14ac:dyDescent="0.6">
      <c r="B386" t="s">
        <v>20</v>
      </c>
      <c r="C386">
        <v>189</v>
      </c>
      <c r="E386" t="s">
        <v>20</v>
      </c>
      <c r="F386">
        <v>196</v>
      </c>
    </row>
    <row r="387" spans="2:6" x14ac:dyDescent="0.6">
      <c r="B387" t="s">
        <v>20</v>
      </c>
      <c r="C387">
        <v>4799</v>
      </c>
      <c r="E387" t="s">
        <v>20</v>
      </c>
      <c r="F387">
        <v>7295</v>
      </c>
    </row>
    <row r="388" spans="2:6" x14ac:dyDescent="0.6">
      <c r="B388" t="s">
        <v>20</v>
      </c>
      <c r="C388">
        <v>1137</v>
      </c>
      <c r="E388" t="s">
        <v>20</v>
      </c>
      <c r="F388">
        <v>2893</v>
      </c>
    </row>
    <row r="389" spans="2:6" x14ac:dyDescent="0.6">
      <c r="B389" t="s">
        <v>14</v>
      </c>
      <c r="C389">
        <v>1068</v>
      </c>
      <c r="E389" t="s">
        <v>20</v>
      </c>
      <c r="F389">
        <v>820</v>
      </c>
    </row>
    <row r="390" spans="2:6" x14ac:dyDescent="0.6">
      <c r="B390" t="s">
        <v>14</v>
      </c>
      <c r="C390">
        <v>424</v>
      </c>
      <c r="E390" t="s">
        <v>20</v>
      </c>
      <c r="F390">
        <v>2038</v>
      </c>
    </row>
    <row r="391" spans="2:6" x14ac:dyDescent="0.6">
      <c r="B391" t="s">
        <v>74</v>
      </c>
      <c r="C391">
        <v>145</v>
      </c>
      <c r="E391" t="s">
        <v>20</v>
      </c>
      <c r="F391">
        <v>116</v>
      </c>
    </row>
    <row r="392" spans="2:6" x14ac:dyDescent="0.6">
      <c r="B392" t="s">
        <v>20</v>
      </c>
      <c r="C392">
        <v>1152</v>
      </c>
      <c r="E392" t="s">
        <v>20</v>
      </c>
      <c r="F392">
        <v>1345</v>
      </c>
    </row>
    <row r="393" spans="2:6" x14ac:dyDescent="0.6">
      <c r="B393" t="s">
        <v>20</v>
      </c>
      <c r="C393">
        <v>50</v>
      </c>
      <c r="E393" t="s">
        <v>20</v>
      </c>
      <c r="F393">
        <v>168</v>
      </c>
    </row>
    <row r="394" spans="2:6" x14ac:dyDescent="0.6">
      <c r="B394" t="s">
        <v>14</v>
      </c>
      <c r="C394">
        <v>151</v>
      </c>
      <c r="E394" t="s">
        <v>20</v>
      </c>
      <c r="F394">
        <v>137</v>
      </c>
    </row>
    <row r="395" spans="2:6" x14ac:dyDescent="0.6">
      <c r="B395" t="s">
        <v>14</v>
      </c>
      <c r="C395">
        <v>1608</v>
      </c>
      <c r="E395" t="s">
        <v>20</v>
      </c>
      <c r="F395">
        <v>186</v>
      </c>
    </row>
    <row r="396" spans="2:6" x14ac:dyDescent="0.6">
      <c r="B396" t="s">
        <v>20</v>
      </c>
      <c r="C396">
        <v>3059</v>
      </c>
      <c r="E396" t="s">
        <v>20</v>
      </c>
      <c r="F396">
        <v>125</v>
      </c>
    </row>
    <row r="397" spans="2:6" x14ac:dyDescent="0.6">
      <c r="B397" t="s">
        <v>20</v>
      </c>
      <c r="C397">
        <v>34</v>
      </c>
      <c r="E397" t="s">
        <v>20</v>
      </c>
      <c r="F397">
        <v>202</v>
      </c>
    </row>
    <row r="398" spans="2:6" x14ac:dyDescent="0.6">
      <c r="B398" t="s">
        <v>20</v>
      </c>
      <c r="C398">
        <v>220</v>
      </c>
      <c r="E398" t="s">
        <v>20</v>
      </c>
      <c r="F398">
        <v>103</v>
      </c>
    </row>
    <row r="399" spans="2:6" x14ac:dyDescent="0.6">
      <c r="B399" t="s">
        <v>20</v>
      </c>
      <c r="C399">
        <v>1604</v>
      </c>
      <c r="E399" t="s">
        <v>20</v>
      </c>
      <c r="F399">
        <v>1785</v>
      </c>
    </row>
    <row r="400" spans="2:6" x14ac:dyDescent="0.6">
      <c r="B400" t="s">
        <v>20</v>
      </c>
      <c r="C400">
        <v>454</v>
      </c>
      <c r="E400" t="s">
        <v>20</v>
      </c>
      <c r="F400">
        <v>157</v>
      </c>
    </row>
    <row r="401" spans="2:6" x14ac:dyDescent="0.6">
      <c r="B401" t="s">
        <v>20</v>
      </c>
      <c r="C401">
        <v>123</v>
      </c>
      <c r="E401" t="s">
        <v>20</v>
      </c>
      <c r="F401">
        <v>555</v>
      </c>
    </row>
    <row r="402" spans="2:6" x14ac:dyDescent="0.6">
      <c r="B402" t="s">
        <v>14</v>
      </c>
      <c r="C402">
        <v>941</v>
      </c>
      <c r="E402" t="s">
        <v>20</v>
      </c>
      <c r="F402">
        <v>297</v>
      </c>
    </row>
    <row r="403" spans="2:6" x14ac:dyDescent="0.6">
      <c r="B403" t="s">
        <v>14</v>
      </c>
      <c r="C403">
        <v>1</v>
      </c>
      <c r="E403" t="s">
        <v>20</v>
      </c>
      <c r="F403">
        <v>123</v>
      </c>
    </row>
    <row r="404" spans="2:6" x14ac:dyDescent="0.6">
      <c r="B404" t="s">
        <v>20</v>
      </c>
      <c r="C404">
        <v>299</v>
      </c>
      <c r="E404" t="s">
        <v>20</v>
      </c>
      <c r="F404">
        <v>3036</v>
      </c>
    </row>
    <row r="405" spans="2:6" x14ac:dyDescent="0.6">
      <c r="B405" t="s">
        <v>14</v>
      </c>
      <c r="C405">
        <v>40</v>
      </c>
      <c r="E405" t="s">
        <v>20</v>
      </c>
      <c r="F405">
        <v>144</v>
      </c>
    </row>
    <row r="406" spans="2:6" x14ac:dyDescent="0.6">
      <c r="B406" t="s">
        <v>14</v>
      </c>
      <c r="C406">
        <v>3015</v>
      </c>
      <c r="E406" t="s">
        <v>20</v>
      </c>
      <c r="F406">
        <v>121</v>
      </c>
    </row>
    <row r="407" spans="2:6" x14ac:dyDescent="0.6">
      <c r="B407" t="s">
        <v>20</v>
      </c>
      <c r="C407">
        <v>2237</v>
      </c>
      <c r="E407" t="s">
        <v>20</v>
      </c>
      <c r="F407">
        <v>181</v>
      </c>
    </row>
    <row r="408" spans="2:6" x14ac:dyDescent="0.6">
      <c r="B408" t="s">
        <v>14</v>
      </c>
      <c r="C408">
        <v>435</v>
      </c>
      <c r="E408" t="s">
        <v>20</v>
      </c>
      <c r="F408">
        <v>122</v>
      </c>
    </row>
    <row r="409" spans="2:6" x14ac:dyDescent="0.6">
      <c r="B409" t="s">
        <v>20</v>
      </c>
      <c r="C409">
        <v>645</v>
      </c>
      <c r="E409" t="s">
        <v>20</v>
      </c>
      <c r="F409">
        <v>1071</v>
      </c>
    </row>
    <row r="410" spans="2:6" x14ac:dyDescent="0.6">
      <c r="B410" t="s">
        <v>20</v>
      </c>
      <c r="C410">
        <v>484</v>
      </c>
      <c r="E410" t="s">
        <v>20</v>
      </c>
      <c r="F410">
        <v>980</v>
      </c>
    </row>
    <row r="411" spans="2:6" x14ac:dyDescent="0.6">
      <c r="B411" t="s">
        <v>20</v>
      </c>
      <c r="C411">
        <v>154</v>
      </c>
      <c r="E411" t="s">
        <v>20</v>
      </c>
      <c r="F411">
        <v>536</v>
      </c>
    </row>
    <row r="412" spans="2:6" x14ac:dyDescent="0.6">
      <c r="B412" t="s">
        <v>14</v>
      </c>
      <c r="C412">
        <v>714</v>
      </c>
      <c r="E412" t="s">
        <v>20</v>
      </c>
      <c r="F412">
        <v>1991</v>
      </c>
    </row>
    <row r="413" spans="2:6" x14ac:dyDescent="0.6">
      <c r="B413" t="s">
        <v>47</v>
      </c>
      <c r="C413">
        <v>1111</v>
      </c>
      <c r="E413" t="s">
        <v>20</v>
      </c>
      <c r="F413">
        <v>180</v>
      </c>
    </row>
    <row r="414" spans="2:6" x14ac:dyDescent="0.6">
      <c r="B414" t="s">
        <v>20</v>
      </c>
      <c r="C414">
        <v>82</v>
      </c>
      <c r="E414" t="s">
        <v>20</v>
      </c>
      <c r="F414">
        <v>130</v>
      </c>
    </row>
    <row r="415" spans="2:6" x14ac:dyDescent="0.6">
      <c r="B415" t="s">
        <v>20</v>
      </c>
      <c r="C415">
        <v>134</v>
      </c>
      <c r="E415" t="s">
        <v>20</v>
      </c>
      <c r="F415">
        <v>122</v>
      </c>
    </row>
    <row r="416" spans="2:6" x14ac:dyDescent="0.6">
      <c r="B416" t="s">
        <v>47</v>
      </c>
      <c r="C416">
        <v>1089</v>
      </c>
      <c r="E416" t="s">
        <v>20</v>
      </c>
      <c r="F416">
        <v>140</v>
      </c>
    </row>
    <row r="417" spans="2:6" x14ac:dyDescent="0.6">
      <c r="B417" t="s">
        <v>14</v>
      </c>
      <c r="C417">
        <v>5497</v>
      </c>
      <c r="E417" t="s">
        <v>20</v>
      </c>
      <c r="F417">
        <v>3388</v>
      </c>
    </row>
    <row r="418" spans="2:6" x14ac:dyDescent="0.6">
      <c r="B418" t="s">
        <v>14</v>
      </c>
      <c r="C418">
        <v>418</v>
      </c>
      <c r="E418" t="s">
        <v>20</v>
      </c>
      <c r="F418">
        <v>280</v>
      </c>
    </row>
    <row r="419" spans="2:6" x14ac:dyDescent="0.6">
      <c r="B419" t="s">
        <v>14</v>
      </c>
      <c r="C419">
        <v>1439</v>
      </c>
      <c r="E419" t="s">
        <v>20</v>
      </c>
      <c r="F419">
        <v>366</v>
      </c>
    </row>
    <row r="420" spans="2:6" x14ac:dyDescent="0.6">
      <c r="B420" t="s">
        <v>14</v>
      </c>
      <c r="C420">
        <v>15</v>
      </c>
      <c r="E420" t="s">
        <v>20</v>
      </c>
      <c r="F420">
        <v>270</v>
      </c>
    </row>
    <row r="421" spans="2:6" x14ac:dyDescent="0.6">
      <c r="B421" t="s">
        <v>14</v>
      </c>
      <c r="C421">
        <v>1999</v>
      </c>
      <c r="E421" t="s">
        <v>20</v>
      </c>
      <c r="F421">
        <v>137</v>
      </c>
    </row>
    <row r="422" spans="2:6" x14ac:dyDescent="0.6">
      <c r="B422" t="s">
        <v>20</v>
      </c>
      <c r="C422">
        <v>5203</v>
      </c>
      <c r="E422" t="s">
        <v>20</v>
      </c>
      <c r="F422">
        <v>3205</v>
      </c>
    </row>
    <row r="423" spans="2:6" x14ac:dyDescent="0.6">
      <c r="B423" t="s">
        <v>20</v>
      </c>
      <c r="C423">
        <v>94</v>
      </c>
      <c r="E423" t="s">
        <v>20</v>
      </c>
      <c r="F423">
        <v>288</v>
      </c>
    </row>
    <row r="424" spans="2:6" x14ac:dyDescent="0.6">
      <c r="B424" t="s">
        <v>14</v>
      </c>
      <c r="C424">
        <v>118</v>
      </c>
      <c r="E424" t="s">
        <v>20</v>
      </c>
      <c r="F424">
        <v>148</v>
      </c>
    </row>
    <row r="425" spans="2:6" x14ac:dyDescent="0.6">
      <c r="B425" t="s">
        <v>20</v>
      </c>
      <c r="C425">
        <v>205</v>
      </c>
      <c r="E425" t="s">
        <v>20</v>
      </c>
      <c r="F425">
        <v>114</v>
      </c>
    </row>
    <row r="426" spans="2:6" x14ac:dyDescent="0.6">
      <c r="B426" t="s">
        <v>14</v>
      </c>
      <c r="C426">
        <v>162</v>
      </c>
      <c r="E426" t="s">
        <v>20</v>
      </c>
      <c r="F426">
        <v>1518</v>
      </c>
    </row>
    <row r="427" spans="2:6" x14ac:dyDescent="0.6">
      <c r="B427" t="s">
        <v>14</v>
      </c>
      <c r="C427">
        <v>83</v>
      </c>
      <c r="E427" t="s">
        <v>20</v>
      </c>
      <c r="F427">
        <v>166</v>
      </c>
    </row>
    <row r="428" spans="2:6" x14ac:dyDescent="0.6">
      <c r="B428" t="s">
        <v>20</v>
      </c>
      <c r="C428">
        <v>92</v>
      </c>
      <c r="E428" t="s">
        <v>20</v>
      </c>
      <c r="F428">
        <v>100</v>
      </c>
    </row>
    <row r="429" spans="2:6" x14ac:dyDescent="0.6">
      <c r="B429" t="s">
        <v>20</v>
      </c>
      <c r="C429">
        <v>219</v>
      </c>
      <c r="E429" t="s">
        <v>20</v>
      </c>
      <c r="F429">
        <v>235</v>
      </c>
    </row>
    <row r="430" spans="2:6" x14ac:dyDescent="0.6">
      <c r="B430" t="s">
        <v>20</v>
      </c>
      <c r="C430">
        <v>2526</v>
      </c>
      <c r="E430" t="s">
        <v>20</v>
      </c>
      <c r="F430">
        <v>148</v>
      </c>
    </row>
    <row r="431" spans="2:6" x14ac:dyDescent="0.6">
      <c r="B431" t="s">
        <v>14</v>
      </c>
      <c r="C431">
        <v>747</v>
      </c>
      <c r="E431" t="s">
        <v>20</v>
      </c>
      <c r="F431">
        <v>198</v>
      </c>
    </row>
    <row r="432" spans="2:6" x14ac:dyDescent="0.6">
      <c r="B432" t="s">
        <v>74</v>
      </c>
      <c r="C432">
        <v>2138</v>
      </c>
      <c r="E432" t="s">
        <v>20</v>
      </c>
      <c r="F432">
        <v>150</v>
      </c>
    </row>
    <row r="433" spans="2:6" x14ac:dyDescent="0.6">
      <c r="B433" t="s">
        <v>14</v>
      </c>
      <c r="C433">
        <v>84</v>
      </c>
      <c r="E433" t="s">
        <v>20</v>
      </c>
      <c r="F433">
        <v>216</v>
      </c>
    </row>
    <row r="434" spans="2:6" x14ac:dyDescent="0.6">
      <c r="B434" t="s">
        <v>20</v>
      </c>
      <c r="C434">
        <v>94</v>
      </c>
      <c r="E434" t="s">
        <v>20</v>
      </c>
      <c r="F434">
        <v>5139</v>
      </c>
    </row>
    <row r="435" spans="2:6" x14ac:dyDescent="0.6">
      <c r="B435" t="s">
        <v>14</v>
      </c>
      <c r="C435">
        <v>91</v>
      </c>
      <c r="E435" t="s">
        <v>20</v>
      </c>
      <c r="F435">
        <v>2353</v>
      </c>
    </row>
    <row r="436" spans="2:6" x14ac:dyDescent="0.6">
      <c r="B436" t="s">
        <v>14</v>
      </c>
      <c r="C436">
        <v>792</v>
      </c>
      <c r="E436" t="s">
        <v>20</v>
      </c>
      <c r="F436">
        <v>78</v>
      </c>
    </row>
    <row r="437" spans="2:6" x14ac:dyDescent="0.6">
      <c r="B437" t="s">
        <v>74</v>
      </c>
      <c r="C437">
        <v>10</v>
      </c>
      <c r="E437" t="s">
        <v>20</v>
      </c>
      <c r="F437">
        <v>174</v>
      </c>
    </row>
    <row r="438" spans="2:6" x14ac:dyDescent="0.6">
      <c r="B438" t="s">
        <v>20</v>
      </c>
      <c r="C438">
        <v>1713</v>
      </c>
      <c r="E438" t="s">
        <v>20</v>
      </c>
      <c r="F438">
        <v>164</v>
      </c>
    </row>
    <row r="439" spans="2:6" x14ac:dyDescent="0.6">
      <c r="B439" t="s">
        <v>20</v>
      </c>
      <c r="C439">
        <v>249</v>
      </c>
      <c r="E439" t="s">
        <v>20</v>
      </c>
      <c r="F439">
        <v>161</v>
      </c>
    </row>
    <row r="440" spans="2:6" x14ac:dyDescent="0.6">
      <c r="B440" t="s">
        <v>20</v>
      </c>
      <c r="C440">
        <v>192</v>
      </c>
      <c r="E440" t="s">
        <v>20</v>
      </c>
      <c r="F440">
        <v>138</v>
      </c>
    </row>
    <row r="441" spans="2:6" x14ac:dyDescent="0.6">
      <c r="B441" t="s">
        <v>20</v>
      </c>
      <c r="C441">
        <v>247</v>
      </c>
      <c r="E441" t="s">
        <v>20</v>
      </c>
      <c r="F441">
        <v>3308</v>
      </c>
    </row>
    <row r="442" spans="2:6" x14ac:dyDescent="0.6">
      <c r="B442" t="s">
        <v>20</v>
      </c>
      <c r="C442">
        <v>2293</v>
      </c>
      <c r="E442" t="s">
        <v>20</v>
      </c>
      <c r="F442">
        <v>127</v>
      </c>
    </row>
    <row r="443" spans="2:6" x14ac:dyDescent="0.6">
      <c r="B443" t="s">
        <v>20</v>
      </c>
      <c r="C443">
        <v>3131</v>
      </c>
      <c r="E443" t="s">
        <v>20</v>
      </c>
      <c r="F443">
        <v>207</v>
      </c>
    </row>
    <row r="444" spans="2:6" x14ac:dyDescent="0.6">
      <c r="B444" t="s">
        <v>14</v>
      </c>
      <c r="C444">
        <v>32</v>
      </c>
      <c r="E444" t="s">
        <v>20</v>
      </c>
      <c r="F444">
        <v>181</v>
      </c>
    </row>
    <row r="445" spans="2:6" x14ac:dyDescent="0.6">
      <c r="B445" t="s">
        <v>20</v>
      </c>
      <c r="C445">
        <v>143</v>
      </c>
      <c r="E445" t="s">
        <v>20</v>
      </c>
      <c r="F445">
        <v>110</v>
      </c>
    </row>
    <row r="446" spans="2:6" x14ac:dyDescent="0.6">
      <c r="B446" t="s">
        <v>74</v>
      </c>
      <c r="C446">
        <v>90</v>
      </c>
      <c r="E446" t="s">
        <v>20</v>
      </c>
      <c r="F446">
        <v>185</v>
      </c>
    </row>
    <row r="447" spans="2:6" x14ac:dyDescent="0.6">
      <c r="B447" t="s">
        <v>20</v>
      </c>
      <c r="C447">
        <v>296</v>
      </c>
      <c r="E447" t="s">
        <v>20</v>
      </c>
      <c r="F447">
        <v>121</v>
      </c>
    </row>
    <row r="448" spans="2:6" x14ac:dyDescent="0.6">
      <c r="B448" t="s">
        <v>20</v>
      </c>
      <c r="C448">
        <v>170</v>
      </c>
      <c r="E448" t="s">
        <v>20</v>
      </c>
      <c r="F448">
        <v>106</v>
      </c>
    </row>
    <row r="449" spans="2:6" x14ac:dyDescent="0.6">
      <c r="B449" t="s">
        <v>14</v>
      </c>
      <c r="C449">
        <v>186</v>
      </c>
      <c r="E449" t="s">
        <v>20</v>
      </c>
      <c r="F449">
        <v>142</v>
      </c>
    </row>
    <row r="450" spans="2:6" x14ac:dyDescent="0.6">
      <c r="B450" t="s">
        <v>74</v>
      </c>
      <c r="C450">
        <v>439</v>
      </c>
      <c r="E450" t="s">
        <v>20</v>
      </c>
      <c r="F450">
        <v>233</v>
      </c>
    </row>
    <row r="451" spans="2:6" x14ac:dyDescent="0.6">
      <c r="B451" t="s">
        <v>14</v>
      </c>
      <c r="C451">
        <v>605</v>
      </c>
      <c r="E451" t="s">
        <v>20</v>
      </c>
      <c r="F451">
        <v>218</v>
      </c>
    </row>
    <row r="452" spans="2:6" x14ac:dyDescent="0.6">
      <c r="B452" t="s">
        <v>20</v>
      </c>
      <c r="C452">
        <v>86</v>
      </c>
      <c r="E452" t="s">
        <v>20</v>
      </c>
      <c r="F452">
        <v>76</v>
      </c>
    </row>
    <row r="453" spans="2:6" x14ac:dyDescent="0.6">
      <c r="B453" t="s">
        <v>14</v>
      </c>
      <c r="C453">
        <v>1</v>
      </c>
      <c r="E453" t="s">
        <v>20</v>
      </c>
      <c r="F453">
        <v>43</v>
      </c>
    </row>
    <row r="454" spans="2:6" x14ac:dyDescent="0.6">
      <c r="B454" t="s">
        <v>20</v>
      </c>
      <c r="C454">
        <v>6286</v>
      </c>
      <c r="E454" t="s">
        <v>20</v>
      </c>
      <c r="F454">
        <v>221</v>
      </c>
    </row>
    <row r="455" spans="2:6" x14ac:dyDescent="0.6">
      <c r="B455" t="s">
        <v>14</v>
      </c>
      <c r="C455">
        <v>31</v>
      </c>
      <c r="E455" t="s">
        <v>20</v>
      </c>
      <c r="F455">
        <v>2805</v>
      </c>
    </row>
    <row r="456" spans="2:6" x14ac:dyDescent="0.6">
      <c r="B456" t="s">
        <v>14</v>
      </c>
      <c r="C456">
        <v>1181</v>
      </c>
      <c r="E456" t="s">
        <v>20</v>
      </c>
      <c r="F456">
        <v>68</v>
      </c>
    </row>
    <row r="457" spans="2:6" x14ac:dyDescent="0.6">
      <c r="B457" t="s">
        <v>14</v>
      </c>
      <c r="C457">
        <v>39</v>
      </c>
      <c r="E457" t="s">
        <v>20</v>
      </c>
      <c r="F457">
        <v>183</v>
      </c>
    </row>
    <row r="458" spans="2:6" x14ac:dyDescent="0.6">
      <c r="B458" t="s">
        <v>20</v>
      </c>
      <c r="C458">
        <v>3727</v>
      </c>
      <c r="E458" t="s">
        <v>20</v>
      </c>
      <c r="F458">
        <v>133</v>
      </c>
    </row>
    <row r="459" spans="2:6" x14ac:dyDescent="0.6">
      <c r="B459" t="s">
        <v>20</v>
      </c>
      <c r="C459">
        <v>1605</v>
      </c>
      <c r="E459" t="s">
        <v>20</v>
      </c>
      <c r="F459">
        <v>2489</v>
      </c>
    </row>
    <row r="460" spans="2:6" x14ac:dyDescent="0.6">
      <c r="B460" t="s">
        <v>14</v>
      </c>
      <c r="C460">
        <v>46</v>
      </c>
      <c r="E460" t="s">
        <v>20</v>
      </c>
      <c r="F460">
        <v>69</v>
      </c>
    </row>
    <row r="461" spans="2:6" x14ac:dyDescent="0.6">
      <c r="B461" t="s">
        <v>20</v>
      </c>
      <c r="C461">
        <v>2120</v>
      </c>
      <c r="E461" t="s">
        <v>20</v>
      </c>
      <c r="F461">
        <v>279</v>
      </c>
    </row>
    <row r="462" spans="2:6" x14ac:dyDescent="0.6">
      <c r="B462" t="s">
        <v>14</v>
      </c>
      <c r="C462">
        <v>105</v>
      </c>
      <c r="E462" t="s">
        <v>20</v>
      </c>
      <c r="F462">
        <v>210</v>
      </c>
    </row>
    <row r="463" spans="2:6" x14ac:dyDescent="0.6">
      <c r="B463" t="s">
        <v>20</v>
      </c>
      <c r="C463">
        <v>50</v>
      </c>
      <c r="E463" t="s">
        <v>20</v>
      </c>
      <c r="F463">
        <v>2100</v>
      </c>
    </row>
    <row r="464" spans="2:6" x14ac:dyDescent="0.6">
      <c r="B464" t="s">
        <v>20</v>
      </c>
      <c r="C464">
        <v>2080</v>
      </c>
      <c r="E464" t="s">
        <v>20</v>
      </c>
      <c r="F464">
        <v>252</v>
      </c>
    </row>
    <row r="465" spans="2:6" x14ac:dyDescent="0.6">
      <c r="B465" t="s">
        <v>14</v>
      </c>
      <c r="C465">
        <v>535</v>
      </c>
      <c r="E465" t="s">
        <v>20</v>
      </c>
      <c r="F465">
        <v>1280</v>
      </c>
    </row>
    <row r="466" spans="2:6" x14ac:dyDescent="0.6">
      <c r="B466" t="s">
        <v>20</v>
      </c>
      <c r="C466">
        <v>2105</v>
      </c>
      <c r="E466" t="s">
        <v>20</v>
      </c>
      <c r="F466">
        <v>157</v>
      </c>
    </row>
    <row r="467" spans="2:6" x14ac:dyDescent="0.6">
      <c r="B467" t="s">
        <v>20</v>
      </c>
      <c r="C467">
        <v>2436</v>
      </c>
      <c r="E467" t="s">
        <v>20</v>
      </c>
      <c r="F467">
        <v>194</v>
      </c>
    </row>
    <row r="468" spans="2:6" x14ac:dyDescent="0.6">
      <c r="B468" t="s">
        <v>20</v>
      </c>
      <c r="C468">
        <v>80</v>
      </c>
      <c r="E468" t="s">
        <v>20</v>
      </c>
      <c r="F468">
        <v>82</v>
      </c>
    </row>
    <row r="469" spans="2:6" x14ac:dyDescent="0.6">
      <c r="B469" t="s">
        <v>20</v>
      </c>
      <c r="C469">
        <v>42</v>
      </c>
      <c r="E469" t="s">
        <v>20</v>
      </c>
      <c r="F469">
        <v>4233</v>
      </c>
    </row>
    <row r="470" spans="2:6" x14ac:dyDescent="0.6">
      <c r="B470" t="s">
        <v>20</v>
      </c>
      <c r="C470">
        <v>139</v>
      </c>
      <c r="E470" t="s">
        <v>20</v>
      </c>
      <c r="F470">
        <v>1297</v>
      </c>
    </row>
    <row r="471" spans="2:6" x14ac:dyDescent="0.6">
      <c r="B471" t="s">
        <v>14</v>
      </c>
      <c r="C471">
        <v>16</v>
      </c>
      <c r="E471" t="s">
        <v>20</v>
      </c>
      <c r="F471">
        <v>165</v>
      </c>
    </row>
    <row r="472" spans="2:6" x14ac:dyDescent="0.6">
      <c r="B472" t="s">
        <v>20</v>
      </c>
      <c r="C472">
        <v>159</v>
      </c>
      <c r="E472" t="s">
        <v>20</v>
      </c>
      <c r="F472">
        <v>119</v>
      </c>
    </row>
    <row r="473" spans="2:6" x14ac:dyDescent="0.6">
      <c r="B473" t="s">
        <v>20</v>
      </c>
      <c r="C473">
        <v>381</v>
      </c>
      <c r="E473" t="s">
        <v>20</v>
      </c>
      <c r="F473">
        <v>1797</v>
      </c>
    </row>
    <row r="474" spans="2:6" x14ac:dyDescent="0.6">
      <c r="B474" t="s">
        <v>20</v>
      </c>
      <c r="C474">
        <v>194</v>
      </c>
      <c r="E474" t="s">
        <v>20</v>
      </c>
      <c r="F474">
        <v>261</v>
      </c>
    </row>
    <row r="475" spans="2:6" x14ac:dyDescent="0.6">
      <c r="B475" t="s">
        <v>14</v>
      </c>
      <c r="C475">
        <v>575</v>
      </c>
      <c r="E475" t="s">
        <v>20</v>
      </c>
      <c r="F475">
        <v>157</v>
      </c>
    </row>
    <row r="476" spans="2:6" x14ac:dyDescent="0.6">
      <c r="B476" t="s">
        <v>20</v>
      </c>
      <c r="C476">
        <v>106</v>
      </c>
      <c r="E476" t="s">
        <v>20</v>
      </c>
      <c r="F476">
        <v>3533</v>
      </c>
    </row>
    <row r="477" spans="2:6" x14ac:dyDescent="0.6">
      <c r="B477" t="s">
        <v>20</v>
      </c>
      <c r="C477">
        <v>142</v>
      </c>
      <c r="E477" t="s">
        <v>20</v>
      </c>
      <c r="F477">
        <v>155</v>
      </c>
    </row>
    <row r="478" spans="2:6" x14ac:dyDescent="0.6">
      <c r="B478" t="s">
        <v>20</v>
      </c>
      <c r="C478">
        <v>211</v>
      </c>
      <c r="E478" t="s">
        <v>20</v>
      </c>
      <c r="F478">
        <v>132</v>
      </c>
    </row>
    <row r="479" spans="2:6" x14ac:dyDescent="0.6">
      <c r="B479" t="s">
        <v>14</v>
      </c>
      <c r="C479">
        <v>1120</v>
      </c>
      <c r="E479" t="s">
        <v>20</v>
      </c>
      <c r="F479">
        <v>1354</v>
      </c>
    </row>
    <row r="480" spans="2:6" x14ac:dyDescent="0.6">
      <c r="B480" t="s">
        <v>14</v>
      </c>
      <c r="C480">
        <v>113</v>
      </c>
      <c r="E480" t="s">
        <v>20</v>
      </c>
      <c r="F480">
        <v>48</v>
      </c>
    </row>
    <row r="481" spans="2:6" x14ac:dyDescent="0.6">
      <c r="B481" t="s">
        <v>20</v>
      </c>
      <c r="C481">
        <v>2756</v>
      </c>
      <c r="E481" t="s">
        <v>20</v>
      </c>
      <c r="F481">
        <v>110</v>
      </c>
    </row>
    <row r="482" spans="2:6" x14ac:dyDescent="0.6">
      <c r="B482" t="s">
        <v>20</v>
      </c>
      <c r="C482">
        <v>173</v>
      </c>
      <c r="E482" t="s">
        <v>20</v>
      </c>
      <c r="F482">
        <v>172</v>
      </c>
    </row>
    <row r="483" spans="2:6" x14ac:dyDescent="0.6">
      <c r="B483" t="s">
        <v>20</v>
      </c>
      <c r="C483">
        <v>87</v>
      </c>
      <c r="E483" t="s">
        <v>20</v>
      </c>
      <c r="F483">
        <v>307</v>
      </c>
    </row>
    <row r="484" spans="2:6" x14ac:dyDescent="0.6">
      <c r="B484" t="s">
        <v>14</v>
      </c>
      <c r="C484">
        <v>1538</v>
      </c>
      <c r="E484" t="s">
        <v>20</v>
      </c>
      <c r="F484">
        <v>160</v>
      </c>
    </row>
    <row r="485" spans="2:6" x14ac:dyDescent="0.6">
      <c r="B485" t="s">
        <v>14</v>
      </c>
      <c r="C485">
        <v>9</v>
      </c>
      <c r="E485" t="s">
        <v>20</v>
      </c>
      <c r="F485">
        <v>1467</v>
      </c>
    </row>
    <row r="486" spans="2:6" x14ac:dyDescent="0.6">
      <c r="B486" t="s">
        <v>14</v>
      </c>
      <c r="C486">
        <v>554</v>
      </c>
      <c r="E486" t="s">
        <v>20</v>
      </c>
      <c r="F486">
        <v>2662</v>
      </c>
    </row>
    <row r="487" spans="2:6" x14ac:dyDescent="0.6">
      <c r="B487" t="s">
        <v>20</v>
      </c>
      <c r="C487">
        <v>1572</v>
      </c>
      <c r="E487" t="s">
        <v>20</v>
      </c>
      <c r="F487">
        <v>452</v>
      </c>
    </row>
    <row r="488" spans="2:6" x14ac:dyDescent="0.6">
      <c r="B488" t="s">
        <v>14</v>
      </c>
      <c r="C488">
        <v>648</v>
      </c>
      <c r="E488" t="s">
        <v>20</v>
      </c>
      <c r="F488">
        <v>158</v>
      </c>
    </row>
    <row r="489" spans="2:6" x14ac:dyDescent="0.6">
      <c r="B489" t="s">
        <v>14</v>
      </c>
      <c r="C489">
        <v>21</v>
      </c>
      <c r="E489" t="s">
        <v>20</v>
      </c>
      <c r="F489">
        <v>225</v>
      </c>
    </row>
    <row r="490" spans="2:6" x14ac:dyDescent="0.6">
      <c r="B490" t="s">
        <v>20</v>
      </c>
      <c r="C490">
        <v>2346</v>
      </c>
      <c r="E490" t="s">
        <v>20</v>
      </c>
      <c r="F490">
        <v>65</v>
      </c>
    </row>
    <row r="491" spans="2:6" x14ac:dyDescent="0.6">
      <c r="B491" t="s">
        <v>20</v>
      </c>
      <c r="C491">
        <v>115</v>
      </c>
      <c r="E491" t="s">
        <v>20</v>
      </c>
      <c r="F491">
        <v>163</v>
      </c>
    </row>
    <row r="492" spans="2:6" x14ac:dyDescent="0.6">
      <c r="B492" t="s">
        <v>20</v>
      </c>
      <c r="C492">
        <v>85</v>
      </c>
      <c r="E492" t="s">
        <v>20</v>
      </c>
      <c r="F492">
        <v>85</v>
      </c>
    </row>
    <row r="493" spans="2:6" x14ac:dyDescent="0.6">
      <c r="B493" t="s">
        <v>20</v>
      </c>
      <c r="C493">
        <v>144</v>
      </c>
      <c r="E493" t="s">
        <v>20</v>
      </c>
      <c r="F493">
        <v>217</v>
      </c>
    </row>
    <row r="494" spans="2:6" x14ac:dyDescent="0.6">
      <c r="B494" t="s">
        <v>20</v>
      </c>
      <c r="C494">
        <v>2443</v>
      </c>
      <c r="E494" t="s">
        <v>20</v>
      </c>
      <c r="F494">
        <v>150</v>
      </c>
    </row>
    <row r="495" spans="2:6" x14ac:dyDescent="0.6">
      <c r="B495" t="s">
        <v>74</v>
      </c>
      <c r="C495">
        <v>595</v>
      </c>
      <c r="E495" t="s">
        <v>20</v>
      </c>
      <c r="F495">
        <v>3272</v>
      </c>
    </row>
    <row r="496" spans="2:6" x14ac:dyDescent="0.6">
      <c r="B496" t="s">
        <v>20</v>
      </c>
      <c r="C496">
        <v>64</v>
      </c>
      <c r="E496" t="s">
        <v>20</v>
      </c>
      <c r="F496">
        <v>300</v>
      </c>
    </row>
    <row r="497" spans="2:6" x14ac:dyDescent="0.6">
      <c r="B497" t="s">
        <v>20</v>
      </c>
      <c r="C497">
        <v>268</v>
      </c>
      <c r="E497" t="s">
        <v>20</v>
      </c>
      <c r="F497">
        <v>126</v>
      </c>
    </row>
    <row r="498" spans="2:6" x14ac:dyDescent="0.6">
      <c r="B498" t="s">
        <v>20</v>
      </c>
      <c r="C498">
        <v>195</v>
      </c>
      <c r="E498" t="s">
        <v>20</v>
      </c>
      <c r="F498">
        <v>2320</v>
      </c>
    </row>
    <row r="499" spans="2:6" x14ac:dyDescent="0.6">
      <c r="B499" t="s">
        <v>14</v>
      </c>
      <c r="C499">
        <v>54</v>
      </c>
      <c r="E499" t="s">
        <v>20</v>
      </c>
      <c r="F499">
        <v>81</v>
      </c>
    </row>
    <row r="500" spans="2:6" x14ac:dyDescent="0.6">
      <c r="B500" t="s">
        <v>14</v>
      </c>
      <c r="C500">
        <v>120</v>
      </c>
      <c r="E500" t="s">
        <v>20</v>
      </c>
      <c r="F500">
        <v>1887</v>
      </c>
    </row>
    <row r="501" spans="2:6" x14ac:dyDescent="0.6">
      <c r="B501" t="s">
        <v>14</v>
      </c>
      <c r="C501">
        <v>579</v>
      </c>
      <c r="E501" t="s">
        <v>20</v>
      </c>
      <c r="F501">
        <v>4358</v>
      </c>
    </row>
    <row r="502" spans="2:6" x14ac:dyDescent="0.6">
      <c r="B502" t="s">
        <v>14</v>
      </c>
      <c r="C502">
        <v>2072</v>
      </c>
      <c r="E502" t="s">
        <v>20</v>
      </c>
      <c r="F502">
        <v>53</v>
      </c>
    </row>
    <row r="503" spans="2:6" x14ac:dyDescent="0.6">
      <c r="B503" t="s">
        <v>14</v>
      </c>
      <c r="C503">
        <v>0</v>
      </c>
      <c r="E503" t="s">
        <v>20</v>
      </c>
      <c r="F503">
        <v>2414</v>
      </c>
    </row>
    <row r="504" spans="2:6" x14ac:dyDescent="0.6">
      <c r="B504" t="s">
        <v>14</v>
      </c>
      <c r="C504">
        <v>1796</v>
      </c>
      <c r="E504" t="s">
        <v>20</v>
      </c>
      <c r="F504">
        <v>80</v>
      </c>
    </row>
    <row r="505" spans="2:6" x14ac:dyDescent="0.6">
      <c r="B505" t="s">
        <v>20</v>
      </c>
      <c r="C505">
        <v>186</v>
      </c>
      <c r="E505" t="s">
        <v>20</v>
      </c>
      <c r="F505">
        <v>193</v>
      </c>
    </row>
    <row r="506" spans="2:6" x14ac:dyDescent="0.6">
      <c r="B506" t="s">
        <v>20</v>
      </c>
      <c r="C506">
        <v>460</v>
      </c>
      <c r="E506" t="s">
        <v>20</v>
      </c>
      <c r="F506">
        <v>52</v>
      </c>
    </row>
    <row r="507" spans="2:6" x14ac:dyDescent="0.6">
      <c r="B507" t="s">
        <v>14</v>
      </c>
      <c r="C507">
        <v>62</v>
      </c>
      <c r="E507" t="s">
        <v>20</v>
      </c>
      <c r="F507">
        <v>290</v>
      </c>
    </row>
    <row r="508" spans="2:6" x14ac:dyDescent="0.6">
      <c r="B508" t="s">
        <v>14</v>
      </c>
      <c r="C508">
        <v>347</v>
      </c>
      <c r="E508" t="s">
        <v>20</v>
      </c>
      <c r="F508">
        <v>122</v>
      </c>
    </row>
    <row r="509" spans="2:6" x14ac:dyDescent="0.6">
      <c r="B509" t="s">
        <v>20</v>
      </c>
      <c r="C509">
        <v>2528</v>
      </c>
      <c r="E509" t="s">
        <v>20</v>
      </c>
      <c r="F509">
        <v>1470</v>
      </c>
    </row>
    <row r="510" spans="2:6" x14ac:dyDescent="0.6">
      <c r="B510" t="s">
        <v>14</v>
      </c>
      <c r="C510">
        <v>19</v>
      </c>
      <c r="E510" t="s">
        <v>20</v>
      </c>
      <c r="F510">
        <v>165</v>
      </c>
    </row>
    <row r="511" spans="2:6" x14ac:dyDescent="0.6">
      <c r="B511" t="s">
        <v>20</v>
      </c>
      <c r="C511">
        <v>3657</v>
      </c>
      <c r="E511" t="s">
        <v>20</v>
      </c>
      <c r="F511">
        <v>182</v>
      </c>
    </row>
    <row r="512" spans="2:6" x14ac:dyDescent="0.6">
      <c r="B512" t="s">
        <v>14</v>
      </c>
      <c r="C512">
        <v>1258</v>
      </c>
      <c r="E512" t="s">
        <v>20</v>
      </c>
      <c r="F512">
        <v>199</v>
      </c>
    </row>
    <row r="513" spans="2:6" x14ac:dyDescent="0.6">
      <c r="B513" t="s">
        <v>20</v>
      </c>
      <c r="C513">
        <v>131</v>
      </c>
      <c r="E513" t="s">
        <v>20</v>
      </c>
      <c r="F513">
        <v>56</v>
      </c>
    </row>
    <row r="514" spans="2:6" x14ac:dyDescent="0.6">
      <c r="B514" t="s">
        <v>14</v>
      </c>
      <c r="C514">
        <v>362</v>
      </c>
      <c r="E514" t="s">
        <v>20</v>
      </c>
      <c r="F514">
        <v>1460</v>
      </c>
    </row>
    <row r="515" spans="2:6" x14ac:dyDescent="0.6">
      <c r="B515" t="s">
        <v>20</v>
      </c>
      <c r="C515">
        <v>239</v>
      </c>
      <c r="E515" t="s">
        <v>20</v>
      </c>
      <c r="F515">
        <v>123</v>
      </c>
    </row>
    <row r="516" spans="2:6" x14ac:dyDescent="0.6">
      <c r="B516" t="s">
        <v>74</v>
      </c>
      <c r="C516">
        <v>35</v>
      </c>
      <c r="E516" t="s">
        <v>20</v>
      </c>
      <c r="F516">
        <v>159</v>
      </c>
    </row>
    <row r="517" spans="2:6" x14ac:dyDescent="0.6">
      <c r="B517" t="s">
        <v>74</v>
      </c>
      <c r="C517">
        <v>528</v>
      </c>
      <c r="E517" t="s">
        <v>20</v>
      </c>
      <c r="F517">
        <v>110</v>
      </c>
    </row>
    <row r="518" spans="2:6" x14ac:dyDescent="0.6">
      <c r="B518" t="s">
        <v>14</v>
      </c>
      <c r="C518">
        <v>133</v>
      </c>
      <c r="E518" t="s">
        <v>20</v>
      </c>
      <c r="F518">
        <v>236</v>
      </c>
    </row>
    <row r="519" spans="2:6" x14ac:dyDescent="0.6">
      <c r="B519" t="s">
        <v>14</v>
      </c>
      <c r="C519">
        <v>846</v>
      </c>
      <c r="E519" t="s">
        <v>20</v>
      </c>
      <c r="F519">
        <v>191</v>
      </c>
    </row>
    <row r="520" spans="2:6" x14ac:dyDescent="0.6">
      <c r="B520" t="s">
        <v>20</v>
      </c>
      <c r="C520">
        <v>78</v>
      </c>
      <c r="E520" t="s">
        <v>20</v>
      </c>
      <c r="F520">
        <v>3934</v>
      </c>
    </row>
    <row r="521" spans="2:6" x14ac:dyDescent="0.6">
      <c r="B521" t="s">
        <v>14</v>
      </c>
      <c r="C521">
        <v>10</v>
      </c>
      <c r="E521" t="s">
        <v>20</v>
      </c>
      <c r="F521">
        <v>80</v>
      </c>
    </row>
    <row r="522" spans="2:6" x14ac:dyDescent="0.6">
      <c r="B522" t="s">
        <v>20</v>
      </c>
      <c r="C522">
        <v>1773</v>
      </c>
      <c r="E522" t="s">
        <v>20</v>
      </c>
      <c r="F522">
        <v>462</v>
      </c>
    </row>
    <row r="523" spans="2:6" x14ac:dyDescent="0.6">
      <c r="B523" t="s">
        <v>20</v>
      </c>
      <c r="C523">
        <v>32</v>
      </c>
      <c r="E523" t="s">
        <v>20</v>
      </c>
      <c r="F523">
        <v>179</v>
      </c>
    </row>
    <row r="524" spans="2:6" x14ac:dyDescent="0.6">
      <c r="B524" t="s">
        <v>20</v>
      </c>
      <c r="C524">
        <v>369</v>
      </c>
      <c r="E524" t="s">
        <v>20</v>
      </c>
      <c r="F524">
        <v>1866</v>
      </c>
    </row>
    <row r="525" spans="2:6" x14ac:dyDescent="0.6">
      <c r="B525" t="s">
        <v>14</v>
      </c>
      <c r="C525">
        <v>191</v>
      </c>
      <c r="E525" t="s">
        <v>20</v>
      </c>
      <c r="F525">
        <v>156</v>
      </c>
    </row>
    <row r="526" spans="2:6" x14ac:dyDescent="0.6">
      <c r="B526" t="s">
        <v>20</v>
      </c>
      <c r="C526">
        <v>89</v>
      </c>
      <c r="E526" t="s">
        <v>20</v>
      </c>
      <c r="F526">
        <v>255</v>
      </c>
    </row>
    <row r="527" spans="2:6" x14ac:dyDescent="0.6">
      <c r="B527" t="s">
        <v>14</v>
      </c>
      <c r="C527">
        <v>1979</v>
      </c>
      <c r="E527" t="s">
        <v>20</v>
      </c>
      <c r="F527">
        <v>2261</v>
      </c>
    </row>
    <row r="528" spans="2:6" x14ac:dyDescent="0.6">
      <c r="B528" t="s">
        <v>14</v>
      </c>
      <c r="C528">
        <v>63</v>
      </c>
      <c r="E528" t="s">
        <v>20</v>
      </c>
      <c r="F528">
        <v>40</v>
      </c>
    </row>
    <row r="529" spans="2:6" x14ac:dyDescent="0.6">
      <c r="B529" t="s">
        <v>20</v>
      </c>
      <c r="C529">
        <v>147</v>
      </c>
      <c r="E529" t="s">
        <v>20</v>
      </c>
      <c r="F529">
        <v>2289</v>
      </c>
    </row>
    <row r="530" spans="2:6" x14ac:dyDescent="0.6">
      <c r="B530" t="s">
        <v>14</v>
      </c>
      <c r="C530">
        <v>6080</v>
      </c>
      <c r="E530" t="s">
        <v>20</v>
      </c>
      <c r="F530">
        <v>65</v>
      </c>
    </row>
    <row r="531" spans="2:6" x14ac:dyDescent="0.6">
      <c r="B531" t="s">
        <v>14</v>
      </c>
      <c r="C531">
        <v>80</v>
      </c>
      <c r="E531" t="s">
        <v>20</v>
      </c>
      <c r="F531">
        <v>3777</v>
      </c>
    </row>
    <row r="532" spans="2:6" x14ac:dyDescent="0.6">
      <c r="B532" t="s">
        <v>14</v>
      </c>
      <c r="C532">
        <v>9</v>
      </c>
      <c r="E532" t="s">
        <v>20</v>
      </c>
      <c r="F532">
        <v>184</v>
      </c>
    </row>
    <row r="533" spans="2:6" x14ac:dyDescent="0.6">
      <c r="B533" t="s">
        <v>14</v>
      </c>
      <c r="C533">
        <v>1784</v>
      </c>
      <c r="E533" t="s">
        <v>20</v>
      </c>
      <c r="F533">
        <v>85</v>
      </c>
    </row>
    <row r="534" spans="2:6" x14ac:dyDescent="0.6">
      <c r="B534" t="s">
        <v>47</v>
      </c>
      <c r="C534">
        <v>3640</v>
      </c>
      <c r="E534" t="s">
        <v>20</v>
      </c>
      <c r="F534">
        <v>144</v>
      </c>
    </row>
    <row r="535" spans="2:6" x14ac:dyDescent="0.6">
      <c r="B535" t="s">
        <v>20</v>
      </c>
      <c r="C535">
        <v>126</v>
      </c>
      <c r="E535" t="s">
        <v>20</v>
      </c>
      <c r="F535">
        <v>1902</v>
      </c>
    </row>
    <row r="536" spans="2:6" x14ac:dyDescent="0.6">
      <c r="B536" t="s">
        <v>20</v>
      </c>
      <c r="C536">
        <v>2218</v>
      </c>
      <c r="E536" t="s">
        <v>20</v>
      </c>
      <c r="F536">
        <v>105</v>
      </c>
    </row>
    <row r="537" spans="2:6" x14ac:dyDescent="0.6">
      <c r="B537" t="s">
        <v>14</v>
      </c>
      <c r="C537">
        <v>243</v>
      </c>
      <c r="E537" t="s">
        <v>20</v>
      </c>
      <c r="F537">
        <v>132</v>
      </c>
    </row>
    <row r="538" spans="2:6" x14ac:dyDescent="0.6">
      <c r="B538" t="s">
        <v>20</v>
      </c>
      <c r="C538">
        <v>202</v>
      </c>
      <c r="E538" t="s">
        <v>20</v>
      </c>
      <c r="F538">
        <v>96</v>
      </c>
    </row>
    <row r="539" spans="2:6" x14ac:dyDescent="0.6">
      <c r="B539" t="s">
        <v>20</v>
      </c>
      <c r="C539">
        <v>140</v>
      </c>
      <c r="E539" t="s">
        <v>20</v>
      </c>
      <c r="F539">
        <v>114</v>
      </c>
    </row>
    <row r="540" spans="2:6" x14ac:dyDescent="0.6">
      <c r="B540" t="s">
        <v>20</v>
      </c>
      <c r="C540">
        <v>1052</v>
      </c>
      <c r="E540" t="s">
        <v>20</v>
      </c>
      <c r="F540">
        <v>203</v>
      </c>
    </row>
    <row r="541" spans="2:6" x14ac:dyDescent="0.6">
      <c r="B541" t="s">
        <v>14</v>
      </c>
      <c r="C541">
        <v>1296</v>
      </c>
      <c r="E541" t="s">
        <v>20</v>
      </c>
      <c r="F541">
        <v>1559</v>
      </c>
    </row>
    <row r="542" spans="2:6" x14ac:dyDescent="0.6">
      <c r="B542" t="s">
        <v>14</v>
      </c>
      <c r="C542">
        <v>77</v>
      </c>
      <c r="E542" t="s">
        <v>20</v>
      </c>
      <c r="F542">
        <v>1548</v>
      </c>
    </row>
    <row r="543" spans="2:6" x14ac:dyDescent="0.6">
      <c r="B543" t="s">
        <v>20</v>
      </c>
      <c r="C543">
        <v>247</v>
      </c>
      <c r="E543" t="s">
        <v>20</v>
      </c>
      <c r="F543">
        <v>80</v>
      </c>
    </row>
    <row r="544" spans="2:6" x14ac:dyDescent="0.6">
      <c r="B544" t="s">
        <v>14</v>
      </c>
      <c r="C544">
        <v>395</v>
      </c>
      <c r="E544" t="s">
        <v>20</v>
      </c>
      <c r="F544">
        <v>131</v>
      </c>
    </row>
    <row r="545" spans="2:6" x14ac:dyDescent="0.6">
      <c r="B545" t="s">
        <v>14</v>
      </c>
      <c r="C545">
        <v>49</v>
      </c>
      <c r="E545" t="s">
        <v>20</v>
      </c>
      <c r="F545">
        <v>112</v>
      </c>
    </row>
    <row r="546" spans="2:6" x14ac:dyDescent="0.6">
      <c r="B546" t="s">
        <v>14</v>
      </c>
      <c r="C546">
        <v>180</v>
      </c>
      <c r="E546" t="s">
        <v>20</v>
      </c>
      <c r="F546">
        <v>155</v>
      </c>
    </row>
    <row r="547" spans="2:6" x14ac:dyDescent="0.6">
      <c r="B547" t="s">
        <v>20</v>
      </c>
      <c r="C547">
        <v>84</v>
      </c>
      <c r="E547" t="s">
        <v>20</v>
      </c>
      <c r="F547">
        <v>266</v>
      </c>
    </row>
    <row r="548" spans="2:6" x14ac:dyDescent="0.6">
      <c r="B548" t="s">
        <v>14</v>
      </c>
      <c r="C548">
        <v>2690</v>
      </c>
      <c r="E548" t="s">
        <v>20</v>
      </c>
      <c r="F548">
        <v>155</v>
      </c>
    </row>
    <row r="549" spans="2:6" x14ac:dyDescent="0.6">
      <c r="B549" t="s">
        <v>20</v>
      </c>
      <c r="C549">
        <v>88</v>
      </c>
      <c r="E549" t="s">
        <v>20</v>
      </c>
      <c r="F549">
        <v>207</v>
      </c>
    </row>
    <row r="550" spans="2:6" x14ac:dyDescent="0.6">
      <c r="B550" t="s">
        <v>20</v>
      </c>
      <c r="C550">
        <v>156</v>
      </c>
      <c r="E550" t="s">
        <v>20</v>
      </c>
      <c r="F550">
        <v>245</v>
      </c>
    </row>
    <row r="551" spans="2:6" x14ac:dyDescent="0.6">
      <c r="B551" t="s">
        <v>20</v>
      </c>
      <c r="C551">
        <v>2985</v>
      </c>
      <c r="E551" t="s">
        <v>20</v>
      </c>
      <c r="F551">
        <v>1573</v>
      </c>
    </row>
    <row r="552" spans="2:6" x14ac:dyDescent="0.6">
      <c r="B552" t="s">
        <v>20</v>
      </c>
      <c r="C552">
        <v>762</v>
      </c>
      <c r="E552" t="s">
        <v>20</v>
      </c>
      <c r="F552">
        <v>114</v>
      </c>
    </row>
    <row r="553" spans="2:6" x14ac:dyDescent="0.6">
      <c r="B553" t="s">
        <v>74</v>
      </c>
      <c r="C553">
        <v>1</v>
      </c>
      <c r="E553" t="s">
        <v>20</v>
      </c>
      <c r="F553">
        <v>93</v>
      </c>
    </row>
    <row r="554" spans="2:6" x14ac:dyDescent="0.6">
      <c r="B554" t="s">
        <v>14</v>
      </c>
      <c r="C554">
        <v>2779</v>
      </c>
      <c r="E554" t="s">
        <v>20</v>
      </c>
      <c r="F554">
        <v>1681</v>
      </c>
    </row>
    <row r="555" spans="2:6" x14ac:dyDescent="0.6">
      <c r="B555" t="s">
        <v>14</v>
      </c>
      <c r="C555">
        <v>92</v>
      </c>
      <c r="E555" t="s">
        <v>20</v>
      </c>
      <c r="F555">
        <v>32</v>
      </c>
    </row>
    <row r="556" spans="2:6" x14ac:dyDescent="0.6">
      <c r="B556" t="s">
        <v>14</v>
      </c>
      <c r="C556">
        <v>1028</v>
      </c>
      <c r="E556" t="s">
        <v>20</v>
      </c>
      <c r="F556">
        <v>135</v>
      </c>
    </row>
    <row r="557" spans="2:6" x14ac:dyDescent="0.6">
      <c r="B557" t="s">
        <v>20</v>
      </c>
      <c r="C557">
        <v>554</v>
      </c>
      <c r="E557" t="s">
        <v>20</v>
      </c>
      <c r="F557">
        <v>140</v>
      </c>
    </row>
    <row r="558" spans="2:6" x14ac:dyDescent="0.6">
      <c r="B558" t="s">
        <v>20</v>
      </c>
      <c r="C558">
        <v>135</v>
      </c>
      <c r="E558" t="s">
        <v>20</v>
      </c>
      <c r="F558">
        <v>92</v>
      </c>
    </row>
    <row r="559" spans="2:6" x14ac:dyDescent="0.6">
      <c r="B559" t="s">
        <v>20</v>
      </c>
      <c r="C559">
        <v>122</v>
      </c>
      <c r="E559" t="s">
        <v>20</v>
      </c>
      <c r="F559">
        <v>1015</v>
      </c>
    </row>
    <row r="560" spans="2:6" x14ac:dyDescent="0.6">
      <c r="B560" t="s">
        <v>20</v>
      </c>
      <c r="C560">
        <v>221</v>
      </c>
      <c r="E560" t="s">
        <v>20</v>
      </c>
      <c r="F560">
        <v>323</v>
      </c>
    </row>
    <row r="561" spans="2:9" x14ac:dyDescent="0.6">
      <c r="B561" t="s">
        <v>20</v>
      </c>
      <c r="C561">
        <v>126</v>
      </c>
      <c r="E561" t="s">
        <v>20</v>
      </c>
      <c r="F561">
        <v>2326</v>
      </c>
    </row>
    <row r="562" spans="2:9" x14ac:dyDescent="0.6">
      <c r="B562" t="s">
        <v>20</v>
      </c>
      <c r="C562">
        <v>1022</v>
      </c>
      <c r="E562" t="s">
        <v>20</v>
      </c>
      <c r="F562">
        <v>381</v>
      </c>
    </row>
    <row r="563" spans="2:9" x14ac:dyDescent="0.6">
      <c r="B563" t="s">
        <v>20</v>
      </c>
      <c r="C563">
        <v>3177</v>
      </c>
      <c r="E563" t="s">
        <v>20</v>
      </c>
      <c r="F563">
        <v>480</v>
      </c>
    </row>
    <row r="564" spans="2:9" x14ac:dyDescent="0.6">
      <c r="B564" t="s">
        <v>20</v>
      </c>
      <c r="C564">
        <v>198</v>
      </c>
      <c r="E564" t="s">
        <v>20</v>
      </c>
      <c r="F564">
        <v>226</v>
      </c>
    </row>
    <row r="565" spans="2:9" x14ac:dyDescent="0.6">
      <c r="B565" t="s">
        <v>14</v>
      </c>
      <c r="C565">
        <v>26</v>
      </c>
      <c r="E565" t="s">
        <v>20</v>
      </c>
      <c r="F565">
        <v>241</v>
      </c>
    </row>
    <row r="566" spans="2:9" x14ac:dyDescent="0.6">
      <c r="B566" t="s">
        <v>20</v>
      </c>
      <c r="C566">
        <v>85</v>
      </c>
      <c r="E566" t="s">
        <v>20</v>
      </c>
      <c r="F566">
        <v>132</v>
      </c>
    </row>
    <row r="567" spans="2:9" x14ac:dyDescent="0.6">
      <c r="B567" t="s">
        <v>14</v>
      </c>
      <c r="C567">
        <v>1790</v>
      </c>
      <c r="E567" t="s">
        <v>20</v>
      </c>
      <c r="F567">
        <v>2043</v>
      </c>
    </row>
    <row r="568" spans="2:9" x14ac:dyDescent="0.6">
      <c r="B568" t="s">
        <v>20</v>
      </c>
      <c r="C568">
        <v>3596</v>
      </c>
    </row>
    <row r="569" spans="2:9" x14ac:dyDescent="0.6">
      <c r="B569" t="s">
        <v>14</v>
      </c>
      <c r="C569">
        <v>37</v>
      </c>
      <c r="E569" t="s">
        <v>2108</v>
      </c>
      <c r="F569" s="14">
        <f>AVERAGE(F3:F567)</f>
        <v>851.14690265486729</v>
      </c>
      <c r="I569" s="14">
        <f>AVERAGE(I3:I567)</f>
        <v>585.61538461538464</v>
      </c>
    </row>
    <row r="570" spans="2:9" x14ac:dyDescent="0.6">
      <c r="B570" t="s">
        <v>20</v>
      </c>
      <c r="C570">
        <v>244</v>
      </c>
      <c r="E570" t="s">
        <v>2109</v>
      </c>
      <c r="F570">
        <f>MEDIAN(F3:F567)</f>
        <v>201</v>
      </c>
      <c r="I570">
        <f>MEDIAN(I3:I567)</f>
        <v>114.5</v>
      </c>
    </row>
    <row r="571" spans="2:9" x14ac:dyDescent="0.6">
      <c r="B571" t="s">
        <v>20</v>
      </c>
      <c r="C571">
        <v>5180</v>
      </c>
      <c r="E571" t="s">
        <v>2110</v>
      </c>
      <c r="F571">
        <f>MIN(F3:F567)</f>
        <v>16</v>
      </c>
      <c r="I571">
        <f>MIN(I3:I567)</f>
        <v>0</v>
      </c>
    </row>
    <row r="572" spans="2:9" x14ac:dyDescent="0.6">
      <c r="B572" t="s">
        <v>20</v>
      </c>
      <c r="C572">
        <v>589</v>
      </c>
      <c r="E572" t="s">
        <v>2111</v>
      </c>
      <c r="F572">
        <f>MAX(F3:F567)</f>
        <v>7295</v>
      </c>
      <c r="I572">
        <f>MAX(I3:I567)</f>
        <v>6080</v>
      </c>
    </row>
    <row r="573" spans="2:9" x14ac:dyDescent="0.6">
      <c r="B573" t="s">
        <v>20</v>
      </c>
      <c r="C573">
        <v>2725</v>
      </c>
      <c r="E573" t="s">
        <v>2112</v>
      </c>
      <c r="F573" s="14">
        <f>_xlfn.VAR.S(F3:F567)</f>
        <v>1606216.5936295739</v>
      </c>
      <c r="I573" s="14">
        <f>_xlfn.VAR.S(I3:I567)</f>
        <v>924113.45496927318</v>
      </c>
    </row>
    <row r="574" spans="2:9" x14ac:dyDescent="0.6">
      <c r="B574" t="s">
        <v>14</v>
      </c>
      <c r="C574">
        <v>35</v>
      </c>
      <c r="E574" t="s">
        <v>2113</v>
      </c>
      <c r="F574" s="14">
        <f>_xlfn.STDEV.S(F3:F567)</f>
        <v>1267.366006183523</v>
      </c>
      <c r="I574" s="14">
        <f>_xlfn.STDEV.S(I3:I567)</f>
        <v>961.30819978260524</v>
      </c>
    </row>
    <row r="575" spans="2:9" x14ac:dyDescent="0.6">
      <c r="B575" t="s">
        <v>74</v>
      </c>
      <c r="C575">
        <v>94</v>
      </c>
    </row>
    <row r="576" spans="2:9" x14ac:dyDescent="0.6">
      <c r="B576" t="s">
        <v>20</v>
      </c>
      <c r="C576">
        <v>300</v>
      </c>
    </row>
    <row r="577" spans="2:3" x14ac:dyDescent="0.6">
      <c r="B577" t="s">
        <v>20</v>
      </c>
      <c r="C577">
        <v>144</v>
      </c>
    </row>
    <row r="578" spans="2:3" x14ac:dyDescent="0.6">
      <c r="B578" t="s">
        <v>14</v>
      </c>
      <c r="C578">
        <v>558</v>
      </c>
    </row>
    <row r="579" spans="2:3" x14ac:dyDescent="0.6">
      <c r="B579" t="s">
        <v>14</v>
      </c>
      <c r="C579">
        <v>64</v>
      </c>
    </row>
    <row r="580" spans="2:3" x14ac:dyDescent="0.6">
      <c r="B580" t="s">
        <v>74</v>
      </c>
      <c r="C580">
        <v>37</v>
      </c>
    </row>
    <row r="581" spans="2:3" x14ac:dyDescent="0.6">
      <c r="B581" t="s">
        <v>14</v>
      </c>
      <c r="C581">
        <v>245</v>
      </c>
    </row>
    <row r="582" spans="2:3" x14ac:dyDescent="0.6">
      <c r="B582" t="s">
        <v>20</v>
      </c>
      <c r="C582">
        <v>87</v>
      </c>
    </row>
    <row r="583" spans="2:3" x14ac:dyDescent="0.6">
      <c r="B583" t="s">
        <v>20</v>
      </c>
      <c r="C583">
        <v>3116</v>
      </c>
    </row>
    <row r="584" spans="2:3" x14ac:dyDescent="0.6">
      <c r="B584" t="s">
        <v>14</v>
      </c>
      <c r="C584">
        <v>71</v>
      </c>
    </row>
    <row r="585" spans="2:3" x14ac:dyDescent="0.6">
      <c r="B585" t="s">
        <v>14</v>
      </c>
      <c r="C585">
        <v>42</v>
      </c>
    </row>
    <row r="586" spans="2:3" x14ac:dyDescent="0.6">
      <c r="B586" t="s">
        <v>20</v>
      </c>
      <c r="C586">
        <v>909</v>
      </c>
    </row>
    <row r="587" spans="2:3" x14ac:dyDescent="0.6">
      <c r="B587" t="s">
        <v>20</v>
      </c>
      <c r="C587">
        <v>1613</v>
      </c>
    </row>
    <row r="588" spans="2:3" x14ac:dyDescent="0.6">
      <c r="B588" t="s">
        <v>20</v>
      </c>
      <c r="C588">
        <v>136</v>
      </c>
    </row>
    <row r="589" spans="2:3" x14ac:dyDescent="0.6">
      <c r="B589" t="s">
        <v>20</v>
      </c>
      <c r="C589">
        <v>130</v>
      </c>
    </row>
    <row r="590" spans="2:3" x14ac:dyDescent="0.6">
      <c r="B590" t="s">
        <v>14</v>
      </c>
      <c r="C590">
        <v>156</v>
      </c>
    </row>
    <row r="591" spans="2:3" x14ac:dyDescent="0.6">
      <c r="B591" t="s">
        <v>14</v>
      </c>
      <c r="C591">
        <v>1368</v>
      </c>
    </row>
    <row r="592" spans="2:3" x14ac:dyDescent="0.6">
      <c r="B592" t="s">
        <v>14</v>
      </c>
      <c r="C592">
        <v>102</v>
      </c>
    </row>
    <row r="593" spans="2:3" x14ac:dyDescent="0.6">
      <c r="B593" t="s">
        <v>14</v>
      </c>
      <c r="C593">
        <v>86</v>
      </c>
    </row>
    <row r="594" spans="2:3" x14ac:dyDescent="0.6">
      <c r="B594" t="s">
        <v>20</v>
      </c>
      <c r="C594">
        <v>102</v>
      </c>
    </row>
    <row r="595" spans="2:3" x14ac:dyDescent="0.6">
      <c r="B595" t="s">
        <v>14</v>
      </c>
      <c r="C595">
        <v>253</v>
      </c>
    </row>
    <row r="596" spans="2:3" x14ac:dyDescent="0.6">
      <c r="B596" t="s">
        <v>20</v>
      </c>
      <c r="C596">
        <v>4006</v>
      </c>
    </row>
    <row r="597" spans="2:3" x14ac:dyDescent="0.6">
      <c r="B597" t="s">
        <v>14</v>
      </c>
      <c r="C597">
        <v>157</v>
      </c>
    </row>
    <row r="598" spans="2:3" x14ac:dyDescent="0.6">
      <c r="B598" t="s">
        <v>20</v>
      </c>
      <c r="C598">
        <v>1629</v>
      </c>
    </row>
    <row r="599" spans="2:3" x14ac:dyDescent="0.6">
      <c r="B599" t="s">
        <v>14</v>
      </c>
      <c r="C599">
        <v>183</v>
      </c>
    </row>
    <row r="600" spans="2:3" x14ac:dyDescent="0.6">
      <c r="B600" t="s">
        <v>20</v>
      </c>
      <c r="C600">
        <v>2188</v>
      </c>
    </row>
    <row r="601" spans="2:3" x14ac:dyDescent="0.6">
      <c r="B601" t="s">
        <v>20</v>
      </c>
      <c r="C601">
        <v>2409</v>
      </c>
    </row>
    <row r="602" spans="2:3" x14ac:dyDescent="0.6">
      <c r="B602" t="s">
        <v>14</v>
      </c>
      <c r="C602">
        <v>82</v>
      </c>
    </row>
    <row r="603" spans="2:3" x14ac:dyDescent="0.6">
      <c r="B603" t="s">
        <v>14</v>
      </c>
      <c r="C603">
        <v>1</v>
      </c>
    </row>
    <row r="604" spans="2:3" x14ac:dyDescent="0.6">
      <c r="B604" t="s">
        <v>20</v>
      </c>
      <c r="C604">
        <v>194</v>
      </c>
    </row>
    <row r="605" spans="2:3" x14ac:dyDescent="0.6">
      <c r="B605" t="s">
        <v>20</v>
      </c>
      <c r="C605">
        <v>1140</v>
      </c>
    </row>
    <row r="606" spans="2:3" x14ac:dyDescent="0.6">
      <c r="B606" t="s">
        <v>20</v>
      </c>
      <c r="C606">
        <v>102</v>
      </c>
    </row>
    <row r="607" spans="2:3" x14ac:dyDescent="0.6">
      <c r="B607" t="s">
        <v>20</v>
      </c>
      <c r="C607">
        <v>2857</v>
      </c>
    </row>
    <row r="608" spans="2:3" x14ac:dyDescent="0.6">
      <c r="B608" t="s">
        <v>20</v>
      </c>
      <c r="C608">
        <v>107</v>
      </c>
    </row>
    <row r="609" spans="2:3" x14ac:dyDescent="0.6">
      <c r="B609" t="s">
        <v>20</v>
      </c>
      <c r="C609">
        <v>160</v>
      </c>
    </row>
    <row r="610" spans="2:3" x14ac:dyDescent="0.6">
      <c r="B610" t="s">
        <v>20</v>
      </c>
      <c r="C610">
        <v>2230</v>
      </c>
    </row>
    <row r="611" spans="2:3" x14ac:dyDescent="0.6">
      <c r="B611" t="s">
        <v>20</v>
      </c>
      <c r="C611">
        <v>316</v>
      </c>
    </row>
    <row r="612" spans="2:3" x14ac:dyDescent="0.6">
      <c r="B612" t="s">
        <v>20</v>
      </c>
      <c r="C612">
        <v>117</v>
      </c>
    </row>
    <row r="613" spans="2:3" x14ac:dyDescent="0.6">
      <c r="B613" t="s">
        <v>20</v>
      </c>
      <c r="C613">
        <v>6406</v>
      </c>
    </row>
    <row r="614" spans="2:3" x14ac:dyDescent="0.6">
      <c r="B614" t="s">
        <v>74</v>
      </c>
      <c r="C614">
        <v>15</v>
      </c>
    </row>
    <row r="615" spans="2:3" x14ac:dyDescent="0.6">
      <c r="B615" t="s">
        <v>20</v>
      </c>
      <c r="C615">
        <v>192</v>
      </c>
    </row>
    <row r="616" spans="2:3" x14ac:dyDescent="0.6">
      <c r="B616" t="s">
        <v>20</v>
      </c>
      <c r="C616">
        <v>26</v>
      </c>
    </row>
    <row r="617" spans="2:3" x14ac:dyDescent="0.6">
      <c r="B617" t="s">
        <v>20</v>
      </c>
      <c r="C617">
        <v>723</v>
      </c>
    </row>
    <row r="618" spans="2:3" x14ac:dyDescent="0.6">
      <c r="B618" t="s">
        <v>20</v>
      </c>
      <c r="C618">
        <v>170</v>
      </c>
    </row>
    <row r="619" spans="2:3" x14ac:dyDescent="0.6">
      <c r="B619" t="s">
        <v>20</v>
      </c>
      <c r="C619">
        <v>238</v>
      </c>
    </row>
    <row r="620" spans="2:3" x14ac:dyDescent="0.6">
      <c r="B620" t="s">
        <v>20</v>
      </c>
      <c r="C620">
        <v>55</v>
      </c>
    </row>
    <row r="621" spans="2:3" x14ac:dyDescent="0.6">
      <c r="B621" t="s">
        <v>14</v>
      </c>
      <c r="C621">
        <v>1198</v>
      </c>
    </row>
    <row r="622" spans="2:3" x14ac:dyDescent="0.6">
      <c r="B622" t="s">
        <v>14</v>
      </c>
      <c r="C622">
        <v>648</v>
      </c>
    </row>
    <row r="623" spans="2:3" x14ac:dyDescent="0.6">
      <c r="B623" t="s">
        <v>20</v>
      </c>
      <c r="C623">
        <v>128</v>
      </c>
    </row>
    <row r="624" spans="2:3" x14ac:dyDescent="0.6">
      <c r="B624" t="s">
        <v>20</v>
      </c>
      <c r="C624">
        <v>2144</v>
      </c>
    </row>
    <row r="625" spans="2:3" x14ac:dyDescent="0.6">
      <c r="B625" t="s">
        <v>14</v>
      </c>
      <c r="C625">
        <v>64</v>
      </c>
    </row>
    <row r="626" spans="2:3" x14ac:dyDescent="0.6">
      <c r="B626" t="s">
        <v>20</v>
      </c>
      <c r="C626">
        <v>2693</v>
      </c>
    </row>
    <row r="627" spans="2:3" x14ac:dyDescent="0.6">
      <c r="B627" t="s">
        <v>20</v>
      </c>
      <c r="C627">
        <v>432</v>
      </c>
    </row>
    <row r="628" spans="2:3" x14ac:dyDescent="0.6">
      <c r="B628" t="s">
        <v>14</v>
      </c>
      <c r="C628">
        <v>62</v>
      </c>
    </row>
    <row r="629" spans="2:3" x14ac:dyDescent="0.6">
      <c r="B629" t="s">
        <v>20</v>
      </c>
      <c r="C629">
        <v>189</v>
      </c>
    </row>
    <row r="630" spans="2:3" x14ac:dyDescent="0.6">
      <c r="B630" t="s">
        <v>20</v>
      </c>
      <c r="C630">
        <v>154</v>
      </c>
    </row>
    <row r="631" spans="2:3" x14ac:dyDescent="0.6">
      <c r="B631" t="s">
        <v>20</v>
      </c>
      <c r="C631">
        <v>96</v>
      </c>
    </row>
    <row r="632" spans="2:3" x14ac:dyDescent="0.6">
      <c r="B632" t="s">
        <v>14</v>
      </c>
      <c r="C632">
        <v>750</v>
      </c>
    </row>
    <row r="633" spans="2:3" x14ac:dyDescent="0.6">
      <c r="B633" t="s">
        <v>74</v>
      </c>
      <c r="C633">
        <v>87</v>
      </c>
    </row>
    <row r="634" spans="2:3" x14ac:dyDescent="0.6">
      <c r="B634" t="s">
        <v>20</v>
      </c>
      <c r="C634">
        <v>3063</v>
      </c>
    </row>
    <row r="635" spans="2:3" x14ac:dyDescent="0.6">
      <c r="B635" t="s">
        <v>47</v>
      </c>
      <c r="C635">
        <v>278</v>
      </c>
    </row>
    <row r="636" spans="2:3" x14ac:dyDescent="0.6">
      <c r="B636" t="s">
        <v>14</v>
      </c>
      <c r="C636">
        <v>105</v>
      </c>
    </row>
    <row r="637" spans="2:3" x14ac:dyDescent="0.6">
      <c r="B637" t="s">
        <v>74</v>
      </c>
      <c r="C637">
        <v>1658</v>
      </c>
    </row>
    <row r="638" spans="2:3" x14ac:dyDescent="0.6">
      <c r="B638" t="s">
        <v>20</v>
      </c>
      <c r="C638">
        <v>2266</v>
      </c>
    </row>
    <row r="639" spans="2:3" x14ac:dyDescent="0.6">
      <c r="B639" t="s">
        <v>14</v>
      </c>
      <c r="C639">
        <v>2604</v>
      </c>
    </row>
    <row r="640" spans="2:3" x14ac:dyDescent="0.6">
      <c r="B640" t="s">
        <v>14</v>
      </c>
      <c r="C640">
        <v>65</v>
      </c>
    </row>
    <row r="641" spans="2:3" x14ac:dyDescent="0.6">
      <c r="B641" t="s">
        <v>14</v>
      </c>
      <c r="C641">
        <v>94</v>
      </c>
    </row>
    <row r="642" spans="2:3" x14ac:dyDescent="0.6">
      <c r="B642" t="s">
        <v>47</v>
      </c>
      <c r="C642">
        <v>45</v>
      </c>
    </row>
    <row r="643" spans="2:3" x14ac:dyDescent="0.6">
      <c r="B643" t="s">
        <v>14</v>
      </c>
      <c r="C643">
        <v>257</v>
      </c>
    </row>
    <row r="644" spans="2:3" x14ac:dyDescent="0.6">
      <c r="B644" t="s">
        <v>20</v>
      </c>
      <c r="C644">
        <v>194</v>
      </c>
    </row>
    <row r="645" spans="2:3" x14ac:dyDescent="0.6">
      <c r="B645" t="s">
        <v>20</v>
      </c>
      <c r="C645">
        <v>129</v>
      </c>
    </row>
    <row r="646" spans="2:3" x14ac:dyDescent="0.6">
      <c r="B646" t="s">
        <v>20</v>
      </c>
      <c r="C646">
        <v>375</v>
      </c>
    </row>
    <row r="647" spans="2:3" x14ac:dyDescent="0.6">
      <c r="B647" t="s">
        <v>14</v>
      </c>
      <c r="C647">
        <v>2928</v>
      </c>
    </row>
    <row r="648" spans="2:3" x14ac:dyDescent="0.6">
      <c r="B648" t="s">
        <v>14</v>
      </c>
      <c r="C648">
        <v>4697</v>
      </c>
    </row>
    <row r="649" spans="2:3" x14ac:dyDescent="0.6">
      <c r="B649" t="s">
        <v>14</v>
      </c>
      <c r="C649">
        <v>2915</v>
      </c>
    </row>
    <row r="650" spans="2:3" x14ac:dyDescent="0.6">
      <c r="B650" t="s">
        <v>14</v>
      </c>
      <c r="C650">
        <v>18</v>
      </c>
    </row>
    <row r="651" spans="2:3" x14ac:dyDescent="0.6">
      <c r="B651" t="s">
        <v>74</v>
      </c>
      <c r="C651">
        <v>723</v>
      </c>
    </row>
    <row r="652" spans="2:3" x14ac:dyDescent="0.6">
      <c r="B652" t="s">
        <v>14</v>
      </c>
      <c r="C652">
        <v>602</v>
      </c>
    </row>
    <row r="653" spans="2:3" x14ac:dyDescent="0.6">
      <c r="B653" t="s">
        <v>14</v>
      </c>
      <c r="C653">
        <v>1</v>
      </c>
    </row>
    <row r="654" spans="2:3" x14ac:dyDescent="0.6">
      <c r="B654" t="s">
        <v>14</v>
      </c>
      <c r="C654">
        <v>3868</v>
      </c>
    </row>
    <row r="655" spans="2:3" x14ac:dyDescent="0.6">
      <c r="B655" t="s">
        <v>20</v>
      </c>
      <c r="C655">
        <v>409</v>
      </c>
    </row>
    <row r="656" spans="2:3" x14ac:dyDescent="0.6">
      <c r="B656" t="s">
        <v>20</v>
      </c>
      <c r="C656">
        <v>234</v>
      </c>
    </row>
    <row r="657" spans="2:3" x14ac:dyDescent="0.6">
      <c r="B657" t="s">
        <v>20</v>
      </c>
      <c r="C657">
        <v>3016</v>
      </c>
    </row>
    <row r="658" spans="2:3" x14ac:dyDescent="0.6">
      <c r="B658" t="s">
        <v>20</v>
      </c>
      <c r="C658">
        <v>264</v>
      </c>
    </row>
    <row r="659" spans="2:3" x14ac:dyDescent="0.6">
      <c r="B659" t="s">
        <v>14</v>
      </c>
      <c r="C659">
        <v>504</v>
      </c>
    </row>
    <row r="660" spans="2:3" x14ac:dyDescent="0.6">
      <c r="B660" t="s">
        <v>14</v>
      </c>
      <c r="C660">
        <v>14</v>
      </c>
    </row>
    <row r="661" spans="2:3" x14ac:dyDescent="0.6">
      <c r="B661" t="s">
        <v>74</v>
      </c>
      <c r="C661">
        <v>390</v>
      </c>
    </row>
    <row r="662" spans="2:3" x14ac:dyDescent="0.6">
      <c r="B662" t="s">
        <v>14</v>
      </c>
      <c r="C662">
        <v>750</v>
      </c>
    </row>
    <row r="663" spans="2:3" x14ac:dyDescent="0.6">
      <c r="B663" t="s">
        <v>14</v>
      </c>
      <c r="C663">
        <v>77</v>
      </c>
    </row>
    <row r="664" spans="2:3" x14ac:dyDescent="0.6">
      <c r="B664" t="s">
        <v>14</v>
      </c>
      <c r="C664">
        <v>752</v>
      </c>
    </row>
    <row r="665" spans="2:3" x14ac:dyDescent="0.6">
      <c r="B665" t="s">
        <v>14</v>
      </c>
      <c r="C665">
        <v>131</v>
      </c>
    </row>
    <row r="666" spans="2:3" x14ac:dyDescent="0.6">
      <c r="B666" t="s">
        <v>14</v>
      </c>
      <c r="C666">
        <v>87</v>
      </c>
    </row>
    <row r="667" spans="2:3" x14ac:dyDescent="0.6">
      <c r="B667" t="s">
        <v>14</v>
      </c>
      <c r="C667">
        <v>1063</v>
      </c>
    </row>
    <row r="668" spans="2:3" x14ac:dyDescent="0.6">
      <c r="B668" t="s">
        <v>20</v>
      </c>
      <c r="C668">
        <v>272</v>
      </c>
    </row>
    <row r="669" spans="2:3" x14ac:dyDescent="0.6">
      <c r="B669" t="s">
        <v>74</v>
      </c>
      <c r="C669">
        <v>25</v>
      </c>
    </row>
    <row r="670" spans="2:3" x14ac:dyDescent="0.6">
      <c r="B670" t="s">
        <v>20</v>
      </c>
      <c r="C670">
        <v>419</v>
      </c>
    </row>
    <row r="671" spans="2:3" x14ac:dyDescent="0.6">
      <c r="B671" t="s">
        <v>14</v>
      </c>
      <c r="C671">
        <v>76</v>
      </c>
    </row>
    <row r="672" spans="2:3" x14ac:dyDescent="0.6">
      <c r="B672" t="s">
        <v>20</v>
      </c>
      <c r="C672">
        <v>1621</v>
      </c>
    </row>
    <row r="673" spans="2:3" x14ac:dyDescent="0.6">
      <c r="B673" t="s">
        <v>20</v>
      </c>
      <c r="C673">
        <v>1101</v>
      </c>
    </row>
    <row r="674" spans="2:3" x14ac:dyDescent="0.6">
      <c r="B674" t="s">
        <v>20</v>
      </c>
      <c r="C674">
        <v>1073</v>
      </c>
    </row>
    <row r="675" spans="2:3" x14ac:dyDescent="0.6">
      <c r="B675" t="s">
        <v>14</v>
      </c>
      <c r="C675">
        <v>4428</v>
      </c>
    </row>
    <row r="676" spans="2:3" x14ac:dyDescent="0.6">
      <c r="B676" t="s">
        <v>14</v>
      </c>
      <c r="C676">
        <v>58</v>
      </c>
    </row>
    <row r="677" spans="2:3" x14ac:dyDescent="0.6">
      <c r="B677" t="s">
        <v>74</v>
      </c>
      <c r="C677">
        <v>1218</v>
      </c>
    </row>
    <row r="678" spans="2:3" x14ac:dyDescent="0.6">
      <c r="B678" t="s">
        <v>20</v>
      </c>
      <c r="C678">
        <v>331</v>
      </c>
    </row>
    <row r="679" spans="2:3" x14ac:dyDescent="0.6">
      <c r="B679" t="s">
        <v>20</v>
      </c>
      <c r="C679">
        <v>1170</v>
      </c>
    </row>
    <row r="680" spans="2:3" x14ac:dyDescent="0.6">
      <c r="B680" t="s">
        <v>14</v>
      </c>
      <c r="C680">
        <v>111</v>
      </c>
    </row>
    <row r="681" spans="2:3" x14ac:dyDescent="0.6">
      <c r="B681" t="s">
        <v>74</v>
      </c>
      <c r="C681">
        <v>215</v>
      </c>
    </row>
    <row r="682" spans="2:3" x14ac:dyDescent="0.6">
      <c r="B682" t="s">
        <v>20</v>
      </c>
      <c r="C682">
        <v>363</v>
      </c>
    </row>
    <row r="683" spans="2:3" x14ac:dyDescent="0.6">
      <c r="B683" t="s">
        <v>14</v>
      </c>
      <c r="C683">
        <v>2955</v>
      </c>
    </row>
    <row r="684" spans="2:3" x14ac:dyDescent="0.6">
      <c r="B684" t="s">
        <v>14</v>
      </c>
      <c r="C684">
        <v>1657</v>
      </c>
    </row>
    <row r="685" spans="2:3" x14ac:dyDescent="0.6">
      <c r="B685" t="s">
        <v>20</v>
      </c>
      <c r="C685">
        <v>103</v>
      </c>
    </row>
    <row r="686" spans="2:3" x14ac:dyDescent="0.6">
      <c r="B686" t="s">
        <v>20</v>
      </c>
      <c r="C686">
        <v>147</v>
      </c>
    </row>
    <row r="687" spans="2:3" x14ac:dyDescent="0.6">
      <c r="B687" t="s">
        <v>20</v>
      </c>
      <c r="C687">
        <v>110</v>
      </c>
    </row>
    <row r="688" spans="2:3" x14ac:dyDescent="0.6">
      <c r="B688" t="s">
        <v>14</v>
      </c>
      <c r="C688">
        <v>926</v>
      </c>
    </row>
    <row r="689" spans="2:3" x14ac:dyDescent="0.6">
      <c r="B689" t="s">
        <v>20</v>
      </c>
      <c r="C689">
        <v>134</v>
      </c>
    </row>
    <row r="690" spans="2:3" x14ac:dyDescent="0.6">
      <c r="B690" t="s">
        <v>20</v>
      </c>
      <c r="C690">
        <v>269</v>
      </c>
    </row>
    <row r="691" spans="2:3" x14ac:dyDescent="0.6">
      <c r="B691" t="s">
        <v>20</v>
      </c>
      <c r="C691">
        <v>175</v>
      </c>
    </row>
    <row r="692" spans="2:3" x14ac:dyDescent="0.6">
      <c r="B692" t="s">
        <v>20</v>
      </c>
      <c r="C692">
        <v>69</v>
      </c>
    </row>
    <row r="693" spans="2:3" x14ac:dyDescent="0.6">
      <c r="B693" t="s">
        <v>20</v>
      </c>
      <c r="C693">
        <v>190</v>
      </c>
    </row>
    <row r="694" spans="2:3" x14ac:dyDescent="0.6">
      <c r="B694" t="s">
        <v>20</v>
      </c>
      <c r="C694">
        <v>237</v>
      </c>
    </row>
    <row r="695" spans="2:3" x14ac:dyDescent="0.6">
      <c r="B695" t="s">
        <v>14</v>
      </c>
      <c r="C695">
        <v>77</v>
      </c>
    </row>
    <row r="696" spans="2:3" x14ac:dyDescent="0.6">
      <c r="B696" t="s">
        <v>14</v>
      </c>
      <c r="C696">
        <v>1748</v>
      </c>
    </row>
    <row r="697" spans="2:3" x14ac:dyDescent="0.6">
      <c r="B697" t="s">
        <v>14</v>
      </c>
      <c r="C697">
        <v>79</v>
      </c>
    </row>
    <row r="698" spans="2:3" x14ac:dyDescent="0.6">
      <c r="B698" t="s">
        <v>20</v>
      </c>
      <c r="C698">
        <v>196</v>
      </c>
    </row>
    <row r="699" spans="2:3" x14ac:dyDescent="0.6">
      <c r="B699" t="s">
        <v>14</v>
      </c>
      <c r="C699">
        <v>889</v>
      </c>
    </row>
    <row r="700" spans="2:3" x14ac:dyDescent="0.6">
      <c r="B700" t="s">
        <v>20</v>
      </c>
      <c r="C700">
        <v>7295</v>
      </c>
    </row>
    <row r="701" spans="2:3" x14ac:dyDescent="0.6">
      <c r="B701" t="s">
        <v>20</v>
      </c>
      <c r="C701">
        <v>2893</v>
      </c>
    </row>
    <row r="702" spans="2:3" x14ac:dyDescent="0.6">
      <c r="B702" t="s">
        <v>14</v>
      </c>
      <c r="C702">
        <v>56</v>
      </c>
    </row>
    <row r="703" spans="2:3" x14ac:dyDescent="0.6">
      <c r="B703" t="s">
        <v>14</v>
      </c>
      <c r="C703">
        <v>1</v>
      </c>
    </row>
    <row r="704" spans="2:3" x14ac:dyDescent="0.6">
      <c r="B704" t="s">
        <v>20</v>
      </c>
      <c r="C704">
        <v>820</v>
      </c>
    </row>
    <row r="705" spans="2:3" x14ac:dyDescent="0.6">
      <c r="B705" t="s">
        <v>14</v>
      </c>
      <c r="C705">
        <v>83</v>
      </c>
    </row>
    <row r="706" spans="2:3" x14ac:dyDescent="0.6">
      <c r="B706" t="s">
        <v>20</v>
      </c>
      <c r="C706">
        <v>2038</v>
      </c>
    </row>
    <row r="707" spans="2:3" x14ac:dyDescent="0.6">
      <c r="B707" t="s">
        <v>20</v>
      </c>
      <c r="C707">
        <v>116</v>
      </c>
    </row>
    <row r="708" spans="2:3" x14ac:dyDescent="0.6">
      <c r="B708" t="s">
        <v>14</v>
      </c>
      <c r="C708">
        <v>2025</v>
      </c>
    </row>
    <row r="709" spans="2:3" x14ac:dyDescent="0.6">
      <c r="B709" t="s">
        <v>20</v>
      </c>
      <c r="C709">
        <v>1345</v>
      </c>
    </row>
    <row r="710" spans="2:3" x14ac:dyDescent="0.6">
      <c r="B710" t="s">
        <v>20</v>
      </c>
      <c r="C710">
        <v>168</v>
      </c>
    </row>
    <row r="711" spans="2:3" x14ac:dyDescent="0.6">
      <c r="B711" t="s">
        <v>20</v>
      </c>
      <c r="C711">
        <v>137</v>
      </c>
    </row>
    <row r="712" spans="2:3" x14ac:dyDescent="0.6">
      <c r="B712" t="s">
        <v>20</v>
      </c>
      <c r="C712">
        <v>186</v>
      </c>
    </row>
    <row r="713" spans="2:3" x14ac:dyDescent="0.6">
      <c r="B713" t="s">
        <v>20</v>
      </c>
      <c r="C713">
        <v>125</v>
      </c>
    </row>
    <row r="714" spans="2:3" x14ac:dyDescent="0.6">
      <c r="B714" t="s">
        <v>14</v>
      </c>
      <c r="C714">
        <v>14</v>
      </c>
    </row>
    <row r="715" spans="2:3" x14ac:dyDescent="0.6">
      <c r="B715" t="s">
        <v>20</v>
      </c>
      <c r="C715">
        <v>202</v>
      </c>
    </row>
    <row r="716" spans="2:3" x14ac:dyDescent="0.6">
      <c r="B716" t="s">
        <v>20</v>
      </c>
      <c r="C716">
        <v>103</v>
      </c>
    </row>
    <row r="717" spans="2:3" x14ac:dyDescent="0.6">
      <c r="B717" t="s">
        <v>20</v>
      </c>
      <c r="C717">
        <v>1785</v>
      </c>
    </row>
    <row r="718" spans="2:3" x14ac:dyDescent="0.6">
      <c r="B718" t="s">
        <v>14</v>
      </c>
      <c r="C718">
        <v>656</v>
      </c>
    </row>
    <row r="719" spans="2:3" x14ac:dyDescent="0.6">
      <c r="B719" t="s">
        <v>20</v>
      </c>
      <c r="C719">
        <v>157</v>
      </c>
    </row>
    <row r="720" spans="2:3" x14ac:dyDescent="0.6">
      <c r="B720" t="s">
        <v>20</v>
      </c>
      <c r="C720">
        <v>555</v>
      </c>
    </row>
    <row r="721" spans="2:3" x14ac:dyDescent="0.6">
      <c r="B721" t="s">
        <v>20</v>
      </c>
      <c r="C721">
        <v>297</v>
      </c>
    </row>
    <row r="722" spans="2:3" x14ac:dyDescent="0.6">
      <c r="B722" t="s">
        <v>20</v>
      </c>
      <c r="C722">
        <v>123</v>
      </c>
    </row>
    <row r="723" spans="2:3" x14ac:dyDescent="0.6">
      <c r="B723" t="s">
        <v>74</v>
      </c>
      <c r="C723">
        <v>38</v>
      </c>
    </row>
    <row r="724" spans="2:3" x14ac:dyDescent="0.6">
      <c r="B724" t="s">
        <v>74</v>
      </c>
      <c r="C724">
        <v>60</v>
      </c>
    </row>
    <row r="725" spans="2:3" x14ac:dyDescent="0.6">
      <c r="B725" t="s">
        <v>20</v>
      </c>
      <c r="C725">
        <v>3036</v>
      </c>
    </row>
    <row r="726" spans="2:3" x14ac:dyDescent="0.6">
      <c r="B726" t="s">
        <v>20</v>
      </c>
      <c r="C726">
        <v>144</v>
      </c>
    </row>
    <row r="727" spans="2:3" x14ac:dyDescent="0.6">
      <c r="B727" t="s">
        <v>20</v>
      </c>
      <c r="C727">
        <v>121</v>
      </c>
    </row>
    <row r="728" spans="2:3" x14ac:dyDescent="0.6">
      <c r="B728" t="s">
        <v>14</v>
      </c>
      <c r="C728">
        <v>1596</v>
      </c>
    </row>
    <row r="729" spans="2:3" x14ac:dyDescent="0.6">
      <c r="B729" t="s">
        <v>74</v>
      </c>
      <c r="C729">
        <v>524</v>
      </c>
    </row>
    <row r="730" spans="2:3" x14ac:dyDescent="0.6">
      <c r="B730" t="s">
        <v>20</v>
      </c>
      <c r="C730">
        <v>181</v>
      </c>
    </row>
    <row r="731" spans="2:3" x14ac:dyDescent="0.6">
      <c r="B731" t="s">
        <v>14</v>
      </c>
      <c r="C731">
        <v>10</v>
      </c>
    </row>
    <row r="732" spans="2:3" x14ac:dyDescent="0.6">
      <c r="B732" t="s">
        <v>20</v>
      </c>
      <c r="C732">
        <v>122</v>
      </c>
    </row>
    <row r="733" spans="2:3" x14ac:dyDescent="0.6">
      <c r="B733" t="s">
        <v>20</v>
      </c>
      <c r="C733">
        <v>1071</v>
      </c>
    </row>
    <row r="734" spans="2:3" x14ac:dyDescent="0.6">
      <c r="B734" t="s">
        <v>74</v>
      </c>
      <c r="C734">
        <v>219</v>
      </c>
    </row>
    <row r="735" spans="2:3" x14ac:dyDescent="0.6">
      <c r="B735" t="s">
        <v>14</v>
      </c>
      <c r="C735">
        <v>1121</v>
      </c>
    </row>
    <row r="736" spans="2:3" x14ac:dyDescent="0.6">
      <c r="B736" t="s">
        <v>20</v>
      </c>
      <c r="C736">
        <v>980</v>
      </c>
    </row>
    <row r="737" spans="2:3" x14ac:dyDescent="0.6">
      <c r="B737" t="s">
        <v>20</v>
      </c>
      <c r="C737">
        <v>536</v>
      </c>
    </row>
    <row r="738" spans="2:3" x14ac:dyDescent="0.6">
      <c r="B738" t="s">
        <v>20</v>
      </c>
      <c r="C738">
        <v>1991</v>
      </c>
    </row>
    <row r="739" spans="2:3" x14ac:dyDescent="0.6">
      <c r="B739" t="s">
        <v>74</v>
      </c>
      <c r="C739">
        <v>29</v>
      </c>
    </row>
    <row r="740" spans="2:3" x14ac:dyDescent="0.6">
      <c r="B740" t="s">
        <v>20</v>
      </c>
      <c r="C740">
        <v>180</v>
      </c>
    </row>
    <row r="741" spans="2:3" x14ac:dyDescent="0.6">
      <c r="B741" t="s">
        <v>14</v>
      </c>
      <c r="C741">
        <v>15</v>
      </c>
    </row>
    <row r="742" spans="2:3" x14ac:dyDescent="0.6">
      <c r="B742" t="s">
        <v>14</v>
      </c>
      <c r="C742">
        <v>191</v>
      </c>
    </row>
    <row r="743" spans="2:3" x14ac:dyDescent="0.6">
      <c r="B743" t="s">
        <v>14</v>
      </c>
      <c r="C743">
        <v>16</v>
      </c>
    </row>
    <row r="744" spans="2:3" x14ac:dyDescent="0.6">
      <c r="B744" t="s">
        <v>20</v>
      </c>
      <c r="C744">
        <v>130</v>
      </c>
    </row>
    <row r="745" spans="2:3" x14ac:dyDescent="0.6">
      <c r="B745" t="s">
        <v>20</v>
      </c>
      <c r="C745">
        <v>122</v>
      </c>
    </row>
    <row r="746" spans="2:3" x14ac:dyDescent="0.6">
      <c r="B746" t="s">
        <v>14</v>
      </c>
      <c r="C746">
        <v>17</v>
      </c>
    </row>
    <row r="747" spans="2:3" x14ac:dyDescent="0.6">
      <c r="B747" t="s">
        <v>20</v>
      </c>
      <c r="C747">
        <v>140</v>
      </c>
    </row>
    <row r="748" spans="2:3" x14ac:dyDescent="0.6">
      <c r="B748" t="s">
        <v>14</v>
      </c>
      <c r="C748">
        <v>34</v>
      </c>
    </row>
    <row r="749" spans="2:3" x14ac:dyDescent="0.6">
      <c r="B749" t="s">
        <v>20</v>
      </c>
      <c r="C749">
        <v>3388</v>
      </c>
    </row>
    <row r="750" spans="2:3" x14ac:dyDescent="0.6">
      <c r="B750" t="s">
        <v>20</v>
      </c>
      <c r="C750">
        <v>280</v>
      </c>
    </row>
    <row r="751" spans="2:3" x14ac:dyDescent="0.6">
      <c r="B751" t="s">
        <v>74</v>
      </c>
      <c r="C751">
        <v>614</v>
      </c>
    </row>
    <row r="752" spans="2:3" x14ac:dyDescent="0.6">
      <c r="B752" t="s">
        <v>20</v>
      </c>
      <c r="C752">
        <v>366</v>
      </c>
    </row>
    <row r="753" spans="2:3" x14ac:dyDescent="0.6">
      <c r="B753" t="s">
        <v>14</v>
      </c>
      <c r="C753">
        <v>1</v>
      </c>
    </row>
    <row r="754" spans="2:3" x14ac:dyDescent="0.6">
      <c r="B754" t="s">
        <v>20</v>
      </c>
      <c r="C754">
        <v>270</v>
      </c>
    </row>
    <row r="755" spans="2:3" x14ac:dyDescent="0.6">
      <c r="B755" t="s">
        <v>74</v>
      </c>
      <c r="C755">
        <v>114</v>
      </c>
    </row>
    <row r="756" spans="2:3" x14ac:dyDescent="0.6">
      <c r="B756" t="s">
        <v>20</v>
      </c>
      <c r="C756">
        <v>137</v>
      </c>
    </row>
    <row r="757" spans="2:3" x14ac:dyDescent="0.6">
      <c r="B757" t="s">
        <v>20</v>
      </c>
      <c r="C757">
        <v>3205</v>
      </c>
    </row>
    <row r="758" spans="2:3" x14ac:dyDescent="0.6">
      <c r="B758" t="s">
        <v>20</v>
      </c>
      <c r="C758">
        <v>288</v>
      </c>
    </row>
    <row r="759" spans="2:3" x14ac:dyDescent="0.6">
      <c r="B759" t="s">
        <v>20</v>
      </c>
      <c r="C759">
        <v>148</v>
      </c>
    </row>
    <row r="760" spans="2:3" x14ac:dyDescent="0.6">
      <c r="B760" t="s">
        <v>20</v>
      </c>
      <c r="C760">
        <v>114</v>
      </c>
    </row>
    <row r="761" spans="2:3" x14ac:dyDescent="0.6">
      <c r="B761" t="s">
        <v>20</v>
      </c>
      <c r="C761">
        <v>1518</v>
      </c>
    </row>
    <row r="762" spans="2:3" x14ac:dyDescent="0.6">
      <c r="B762" t="s">
        <v>14</v>
      </c>
      <c r="C762">
        <v>1274</v>
      </c>
    </row>
    <row r="763" spans="2:3" x14ac:dyDescent="0.6">
      <c r="B763" t="s">
        <v>14</v>
      </c>
      <c r="C763">
        <v>210</v>
      </c>
    </row>
    <row r="764" spans="2:3" x14ac:dyDescent="0.6">
      <c r="B764" t="s">
        <v>20</v>
      </c>
      <c r="C764">
        <v>166</v>
      </c>
    </row>
    <row r="765" spans="2:3" x14ac:dyDescent="0.6">
      <c r="B765" t="s">
        <v>20</v>
      </c>
      <c r="C765">
        <v>100</v>
      </c>
    </row>
    <row r="766" spans="2:3" x14ac:dyDescent="0.6">
      <c r="B766" t="s">
        <v>20</v>
      </c>
      <c r="C766">
        <v>235</v>
      </c>
    </row>
    <row r="767" spans="2:3" x14ac:dyDescent="0.6">
      <c r="B767" t="s">
        <v>20</v>
      </c>
      <c r="C767">
        <v>148</v>
      </c>
    </row>
    <row r="768" spans="2:3" x14ac:dyDescent="0.6">
      <c r="B768" t="s">
        <v>20</v>
      </c>
      <c r="C768">
        <v>198</v>
      </c>
    </row>
    <row r="769" spans="2:3" x14ac:dyDescent="0.6">
      <c r="B769" t="s">
        <v>14</v>
      </c>
      <c r="C769">
        <v>248</v>
      </c>
    </row>
    <row r="770" spans="2:3" x14ac:dyDescent="0.6">
      <c r="B770" t="s">
        <v>14</v>
      </c>
      <c r="C770">
        <v>513</v>
      </c>
    </row>
    <row r="771" spans="2:3" x14ac:dyDescent="0.6">
      <c r="B771" t="s">
        <v>20</v>
      </c>
      <c r="C771">
        <v>150</v>
      </c>
    </row>
    <row r="772" spans="2:3" x14ac:dyDescent="0.6">
      <c r="B772" t="s">
        <v>14</v>
      </c>
      <c r="C772">
        <v>3410</v>
      </c>
    </row>
    <row r="773" spans="2:3" x14ac:dyDescent="0.6">
      <c r="B773" t="s">
        <v>20</v>
      </c>
      <c r="C773">
        <v>216</v>
      </c>
    </row>
    <row r="774" spans="2:3" x14ac:dyDescent="0.6">
      <c r="B774" t="s">
        <v>74</v>
      </c>
      <c r="C774">
        <v>26</v>
      </c>
    </row>
    <row r="775" spans="2:3" x14ac:dyDescent="0.6">
      <c r="B775" t="s">
        <v>20</v>
      </c>
      <c r="C775">
        <v>5139</v>
      </c>
    </row>
    <row r="776" spans="2:3" x14ac:dyDescent="0.6">
      <c r="B776" t="s">
        <v>20</v>
      </c>
      <c r="C776">
        <v>2353</v>
      </c>
    </row>
    <row r="777" spans="2:3" x14ac:dyDescent="0.6">
      <c r="B777" t="s">
        <v>20</v>
      </c>
      <c r="C777">
        <v>78</v>
      </c>
    </row>
    <row r="778" spans="2:3" x14ac:dyDescent="0.6">
      <c r="B778" t="s">
        <v>14</v>
      </c>
      <c r="C778">
        <v>10</v>
      </c>
    </row>
    <row r="779" spans="2:3" x14ac:dyDescent="0.6">
      <c r="B779" t="s">
        <v>14</v>
      </c>
      <c r="C779">
        <v>2201</v>
      </c>
    </row>
    <row r="780" spans="2:3" x14ac:dyDescent="0.6">
      <c r="B780" t="s">
        <v>14</v>
      </c>
      <c r="C780">
        <v>676</v>
      </c>
    </row>
    <row r="781" spans="2:3" x14ac:dyDescent="0.6">
      <c r="B781" t="s">
        <v>20</v>
      </c>
      <c r="C781">
        <v>174</v>
      </c>
    </row>
    <row r="782" spans="2:3" x14ac:dyDescent="0.6">
      <c r="B782" t="s">
        <v>14</v>
      </c>
      <c r="C782">
        <v>831</v>
      </c>
    </row>
    <row r="783" spans="2:3" x14ac:dyDescent="0.6">
      <c r="B783" t="s">
        <v>20</v>
      </c>
      <c r="C783">
        <v>164</v>
      </c>
    </row>
    <row r="784" spans="2:3" x14ac:dyDescent="0.6">
      <c r="B784" t="s">
        <v>74</v>
      </c>
      <c r="C784">
        <v>56</v>
      </c>
    </row>
    <row r="785" spans="2:3" x14ac:dyDescent="0.6">
      <c r="B785" t="s">
        <v>20</v>
      </c>
      <c r="C785">
        <v>161</v>
      </c>
    </row>
    <row r="786" spans="2:3" x14ac:dyDescent="0.6">
      <c r="B786" t="s">
        <v>20</v>
      </c>
      <c r="C786">
        <v>138</v>
      </c>
    </row>
    <row r="787" spans="2:3" x14ac:dyDescent="0.6">
      <c r="B787" t="s">
        <v>20</v>
      </c>
      <c r="C787">
        <v>3308</v>
      </c>
    </row>
    <row r="788" spans="2:3" x14ac:dyDescent="0.6">
      <c r="B788" t="s">
        <v>20</v>
      </c>
      <c r="C788">
        <v>127</v>
      </c>
    </row>
    <row r="789" spans="2:3" x14ac:dyDescent="0.6">
      <c r="B789" t="s">
        <v>20</v>
      </c>
      <c r="C789">
        <v>207</v>
      </c>
    </row>
    <row r="790" spans="2:3" x14ac:dyDescent="0.6">
      <c r="B790" t="s">
        <v>14</v>
      </c>
      <c r="C790">
        <v>859</v>
      </c>
    </row>
    <row r="791" spans="2:3" x14ac:dyDescent="0.6">
      <c r="B791" t="s">
        <v>47</v>
      </c>
      <c r="C791">
        <v>31</v>
      </c>
    </row>
    <row r="792" spans="2:3" x14ac:dyDescent="0.6">
      <c r="B792" t="s">
        <v>14</v>
      </c>
      <c r="C792">
        <v>45</v>
      </c>
    </row>
    <row r="793" spans="2:3" x14ac:dyDescent="0.6">
      <c r="B793" t="s">
        <v>74</v>
      </c>
      <c r="C793">
        <v>1113</v>
      </c>
    </row>
    <row r="794" spans="2:3" x14ac:dyDescent="0.6">
      <c r="B794" t="s">
        <v>14</v>
      </c>
      <c r="C794">
        <v>6</v>
      </c>
    </row>
    <row r="795" spans="2:3" x14ac:dyDescent="0.6">
      <c r="B795" t="s">
        <v>14</v>
      </c>
      <c r="C795">
        <v>7</v>
      </c>
    </row>
    <row r="796" spans="2:3" x14ac:dyDescent="0.6">
      <c r="B796" t="s">
        <v>20</v>
      </c>
      <c r="C796">
        <v>181</v>
      </c>
    </row>
    <row r="797" spans="2:3" x14ac:dyDescent="0.6">
      <c r="B797" t="s">
        <v>20</v>
      </c>
      <c r="C797">
        <v>110</v>
      </c>
    </row>
    <row r="798" spans="2:3" x14ac:dyDescent="0.6">
      <c r="B798" t="s">
        <v>14</v>
      </c>
      <c r="C798">
        <v>31</v>
      </c>
    </row>
    <row r="799" spans="2:3" x14ac:dyDescent="0.6">
      <c r="B799" t="s">
        <v>14</v>
      </c>
      <c r="C799">
        <v>78</v>
      </c>
    </row>
    <row r="800" spans="2:3" x14ac:dyDescent="0.6">
      <c r="B800" t="s">
        <v>20</v>
      </c>
      <c r="C800">
        <v>185</v>
      </c>
    </row>
    <row r="801" spans="2:3" x14ac:dyDescent="0.6">
      <c r="B801" t="s">
        <v>20</v>
      </c>
      <c r="C801">
        <v>121</v>
      </c>
    </row>
    <row r="802" spans="2:3" x14ac:dyDescent="0.6">
      <c r="B802" t="s">
        <v>14</v>
      </c>
      <c r="C802">
        <v>1225</v>
      </c>
    </row>
    <row r="803" spans="2:3" x14ac:dyDescent="0.6">
      <c r="B803" t="s">
        <v>14</v>
      </c>
      <c r="C803">
        <v>1</v>
      </c>
    </row>
    <row r="804" spans="2:3" x14ac:dyDescent="0.6">
      <c r="B804" t="s">
        <v>20</v>
      </c>
      <c r="C804">
        <v>106</v>
      </c>
    </row>
    <row r="805" spans="2:3" x14ac:dyDescent="0.6">
      <c r="B805" t="s">
        <v>20</v>
      </c>
      <c r="C805">
        <v>142</v>
      </c>
    </row>
    <row r="806" spans="2:3" x14ac:dyDescent="0.6">
      <c r="B806" t="s">
        <v>20</v>
      </c>
      <c r="C806">
        <v>233</v>
      </c>
    </row>
    <row r="807" spans="2:3" x14ac:dyDescent="0.6">
      <c r="B807" t="s">
        <v>20</v>
      </c>
      <c r="C807">
        <v>218</v>
      </c>
    </row>
    <row r="808" spans="2:3" x14ac:dyDescent="0.6">
      <c r="B808" t="s">
        <v>14</v>
      </c>
      <c r="C808">
        <v>67</v>
      </c>
    </row>
    <row r="809" spans="2:3" x14ac:dyDescent="0.6">
      <c r="B809" t="s">
        <v>20</v>
      </c>
      <c r="C809">
        <v>76</v>
      </c>
    </row>
    <row r="810" spans="2:3" x14ac:dyDescent="0.6">
      <c r="B810" t="s">
        <v>20</v>
      </c>
      <c r="C810">
        <v>43</v>
      </c>
    </row>
    <row r="811" spans="2:3" x14ac:dyDescent="0.6">
      <c r="B811" t="s">
        <v>14</v>
      </c>
      <c r="C811">
        <v>19</v>
      </c>
    </row>
    <row r="812" spans="2:3" x14ac:dyDescent="0.6">
      <c r="B812" t="s">
        <v>14</v>
      </c>
      <c r="C812">
        <v>2108</v>
      </c>
    </row>
    <row r="813" spans="2:3" x14ac:dyDescent="0.6">
      <c r="B813" t="s">
        <v>20</v>
      </c>
      <c r="C813">
        <v>221</v>
      </c>
    </row>
    <row r="814" spans="2:3" x14ac:dyDescent="0.6">
      <c r="B814" t="s">
        <v>14</v>
      </c>
      <c r="C814">
        <v>679</v>
      </c>
    </row>
    <row r="815" spans="2:3" x14ac:dyDescent="0.6">
      <c r="B815" t="s">
        <v>20</v>
      </c>
      <c r="C815">
        <v>2805</v>
      </c>
    </row>
    <row r="816" spans="2:3" x14ac:dyDescent="0.6">
      <c r="B816" t="s">
        <v>20</v>
      </c>
      <c r="C816">
        <v>68</v>
      </c>
    </row>
    <row r="817" spans="2:3" x14ac:dyDescent="0.6">
      <c r="B817" t="s">
        <v>14</v>
      </c>
      <c r="C817">
        <v>36</v>
      </c>
    </row>
    <row r="818" spans="2:3" x14ac:dyDescent="0.6">
      <c r="B818" t="s">
        <v>20</v>
      </c>
      <c r="C818">
        <v>183</v>
      </c>
    </row>
    <row r="819" spans="2:3" x14ac:dyDescent="0.6">
      <c r="B819" t="s">
        <v>20</v>
      </c>
      <c r="C819">
        <v>133</v>
      </c>
    </row>
    <row r="820" spans="2:3" x14ac:dyDescent="0.6">
      <c r="B820" t="s">
        <v>20</v>
      </c>
      <c r="C820">
        <v>2489</v>
      </c>
    </row>
    <row r="821" spans="2:3" x14ac:dyDescent="0.6">
      <c r="B821" t="s">
        <v>20</v>
      </c>
      <c r="C821">
        <v>69</v>
      </c>
    </row>
    <row r="822" spans="2:3" x14ac:dyDescent="0.6">
      <c r="B822" t="s">
        <v>14</v>
      </c>
      <c r="C822">
        <v>47</v>
      </c>
    </row>
    <row r="823" spans="2:3" x14ac:dyDescent="0.6">
      <c r="B823" t="s">
        <v>20</v>
      </c>
      <c r="C823">
        <v>279</v>
      </c>
    </row>
    <row r="824" spans="2:3" x14ac:dyDescent="0.6">
      <c r="B824" t="s">
        <v>20</v>
      </c>
      <c r="C824">
        <v>210</v>
      </c>
    </row>
    <row r="825" spans="2:3" x14ac:dyDescent="0.6">
      <c r="B825" t="s">
        <v>20</v>
      </c>
      <c r="C825">
        <v>2100</v>
      </c>
    </row>
    <row r="826" spans="2:3" x14ac:dyDescent="0.6">
      <c r="B826" t="s">
        <v>20</v>
      </c>
      <c r="C826">
        <v>252</v>
      </c>
    </row>
    <row r="827" spans="2:3" x14ac:dyDescent="0.6">
      <c r="B827" t="s">
        <v>20</v>
      </c>
      <c r="C827">
        <v>1280</v>
      </c>
    </row>
    <row r="828" spans="2:3" x14ac:dyDescent="0.6">
      <c r="B828" t="s">
        <v>20</v>
      </c>
      <c r="C828">
        <v>157</v>
      </c>
    </row>
    <row r="829" spans="2:3" x14ac:dyDescent="0.6">
      <c r="B829" t="s">
        <v>20</v>
      </c>
      <c r="C829">
        <v>194</v>
      </c>
    </row>
    <row r="830" spans="2:3" x14ac:dyDescent="0.6">
      <c r="B830" t="s">
        <v>20</v>
      </c>
      <c r="C830">
        <v>82</v>
      </c>
    </row>
    <row r="831" spans="2:3" x14ac:dyDescent="0.6">
      <c r="B831" t="s">
        <v>14</v>
      </c>
      <c r="C831">
        <v>70</v>
      </c>
    </row>
    <row r="832" spans="2:3" x14ac:dyDescent="0.6">
      <c r="B832" t="s">
        <v>14</v>
      </c>
      <c r="C832">
        <v>154</v>
      </c>
    </row>
    <row r="833" spans="2:3" x14ac:dyDescent="0.6">
      <c r="B833" t="s">
        <v>14</v>
      </c>
      <c r="C833">
        <v>22</v>
      </c>
    </row>
    <row r="834" spans="2:3" x14ac:dyDescent="0.6">
      <c r="B834" t="s">
        <v>20</v>
      </c>
      <c r="C834">
        <v>4233</v>
      </c>
    </row>
    <row r="835" spans="2:3" x14ac:dyDescent="0.6">
      <c r="B835" t="s">
        <v>20</v>
      </c>
      <c r="C835">
        <v>1297</v>
      </c>
    </row>
    <row r="836" spans="2:3" x14ac:dyDescent="0.6">
      <c r="B836" t="s">
        <v>20</v>
      </c>
      <c r="C836">
        <v>165</v>
      </c>
    </row>
    <row r="837" spans="2:3" x14ac:dyDescent="0.6">
      <c r="B837" t="s">
        <v>20</v>
      </c>
      <c r="C837">
        <v>119</v>
      </c>
    </row>
    <row r="838" spans="2:3" x14ac:dyDescent="0.6">
      <c r="B838" t="s">
        <v>14</v>
      </c>
      <c r="C838">
        <v>1758</v>
      </c>
    </row>
    <row r="839" spans="2:3" x14ac:dyDescent="0.6">
      <c r="B839" t="s">
        <v>14</v>
      </c>
      <c r="C839">
        <v>94</v>
      </c>
    </row>
    <row r="840" spans="2:3" x14ac:dyDescent="0.6">
      <c r="B840" t="s">
        <v>20</v>
      </c>
      <c r="C840">
        <v>1797</v>
      </c>
    </row>
    <row r="841" spans="2:3" x14ac:dyDescent="0.6">
      <c r="B841" t="s">
        <v>20</v>
      </c>
      <c r="C841">
        <v>261</v>
      </c>
    </row>
    <row r="842" spans="2:3" x14ac:dyDescent="0.6">
      <c r="B842" t="s">
        <v>20</v>
      </c>
      <c r="C842">
        <v>157</v>
      </c>
    </row>
    <row r="843" spans="2:3" x14ac:dyDescent="0.6">
      <c r="B843" t="s">
        <v>20</v>
      </c>
      <c r="C843">
        <v>3533</v>
      </c>
    </row>
    <row r="844" spans="2:3" x14ac:dyDescent="0.6">
      <c r="B844" t="s">
        <v>20</v>
      </c>
      <c r="C844">
        <v>155</v>
      </c>
    </row>
    <row r="845" spans="2:3" x14ac:dyDescent="0.6">
      <c r="B845" t="s">
        <v>20</v>
      </c>
      <c r="C845">
        <v>132</v>
      </c>
    </row>
    <row r="846" spans="2:3" x14ac:dyDescent="0.6">
      <c r="B846" t="s">
        <v>14</v>
      </c>
      <c r="C846">
        <v>33</v>
      </c>
    </row>
    <row r="847" spans="2:3" x14ac:dyDescent="0.6">
      <c r="B847" t="s">
        <v>74</v>
      </c>
      <c r="C847">
        <v>94</v>
      </c>
    </row>
    <row r="848" spans="2:3" x14ac:dyDescent="0.6">
      <c r="B848" t="s">
        <v>20</v>
      </c>
      <c r="C848">
        <v>1354</v>
      </c>
    </row>
    <row r="849" spans="2:3" x14ac:dyDescent="0.6">
      <c r="B849" t="s">
        <v>20</v>
      </c>
      <c r="C849">
        <v>48</v>
      </c>
    </row>
    <row r="850" spans="2:3" x14ac:dyDescent="0.6">
      <c r="B850" t="s">
        <v>20</v>
      </c>
      <c r="C850">
        <v>110</v>
      </c>
    </row>
    <row r="851" spans="2:3" x14ac:dyDescent="0.6">
      <c r="B851" t="s">
        <v>20</v>
      </c>
      <c r="C851">
        <v>172</v>
      </c>
    </row>
    <row r="852" spans="2:3" x14ac:dyDescent="0.6">
      <c r="B852" t="s">
        <v>20</v>
      </c>
      <c r="C852">
        <v>307</v>
      </c>
    </row>
    <row r="853" spans="2:3" x14ac:dyDescent="0.6">
      <c r="B853" t="s">
        <v>14</v>
      </c>
      <c r="C853">
        <v>1</v>
      </c>
    </row>
    <row r="854" spans="2:3" x14ac:dyDescent="0.6">
      <c r="B854" t="s">
        <v>20</v>
      </c>
      <c r="C854">
        <v>160</v>
      </c>
    </row>
    <row r="855" spans="2:3" x14ac:dyDescent="0.6">
      <c r="B855" t="s">
        <v>14</v>
      </c>
      <c r="C855">
        <v>31</v>
      </c>
    </row>
    <row r="856" spans="2:3" x14ac:dyDescent="0.6">
      <c r="B856" t="s">
        <v>20</v>
      </c>
      <c r="C856">
        <v>1467</v>
      </c>
    </row>
    <row r="857" spans="2:3" x14ac:dyDescent="0.6">
      <c r="B857" t="s">
        <v>20</v>
      </c>
      <c r="C857">
        <v>2662</v>
      </c>
    </row>
    <row r="858" spans="2:3" x14ac:dyDescent="0.6">
      <c r="B858" t="s">
        <v>20</v>
      </c>
      <c r="C858">
        <v>452</v>
      </c>
    </row>
    <row r="859" spans="2:3" x14ac:dyDescent="0.6">
      <c r="B859" t="s">
        <v>20</v>
      </c>
      <c r="C859">
        <v>158</v>
      </c>
    </row>
    <row r="860" spans="2:3" x14ac:dyDescent="0.6">
      <c r="B860" t="s">
        <v>20</v>
      </c>
      <c r="C860">
        <v>225</v>
      </c>
    </row>
    <row r="861" spans="2:3" x14ac:dyDescent="0.6">
      <c r="B861" t="s">
        <v>14</v>
      </c>
      <c r="C861">
        <v>35</v>
      </c>
    </row>
    <row r="862" spans="2:3" x14ac:dyDescent="0.6">
      <c r="B862" t="s">
        <v>14</v>
      </c>
      <c r="C862">
        <v>63</v>
      </c>
    </row>
    <row r="863" spans="2:3" x14ac:dyDescent="0.6">
      <c r="B863" t="s">
        <v>20</v>
      </c>
      <c r="C863">
        <v>65</v>
      </c>
    </row>
    <row r="864" spans="2:3" x14ac:dyDescent="0.6">
      <c r="B864" t="s">
        <v>20</v>
      </c>
      <c r="C864">
        <v>163</v>
      </c>
    </row>
    <row r="865" spans="2:3" x14ac:dyDescent="0.6">
      <c r="B865" t="s">
        <v>20</v>
      </c>
      <c r="C865">
        <v>85</v>
      </c>
    </row>
    <row r="866" spans="2:3" x14ac:dyDescent="0.6">
      <c r="B866" t="s">
        <v>20</v>
      </c>
      <c r="C866">
        <v>217</v>
      </c>
    </row>
    <row r="867" spans="2:3" x14ac:dyDescent="0.6">
      <c r="B867" t="s">
        <v>20</v>
      </c>
      <c r="C867">
        <v>150</v>
      </c>
    </row>
    <row r="868" spans="2:3" x14ac:dyDescent="0.6">
      <c r="B868" t="s">
        <v>20</v>
      </c>
      <c r="C868">
        <v>3272</v>
      </c>
    </row>
    <row r="869" spans="2:3" x14ac:dyDescent="0.6">
      <c r="B869" t="s">
        <v>74</v>
      </c>
      <c r="C869">
        <v>898</v>
      </c>
    </row>
    <row r="870" spans="2:3" x14ac:dyDescent="0.6">
      <c r="B870" t="s">
        <v>20</v>
      </c>
      <c r="C870">
        <v>300</v>
      </c>
    </row>
    <row r="871" spans="2:3" x14ac:dyDescent="0.6">
      <c r="B871" t="s">
        <v>20</v>
      </c>
      <c r="C871">
        <v>126</v>
      </c>
    </row>
    <row r="872" spans="2:3" x14ac:dyDescent="0.6">
      <c r="B872" t="s">
        <v>14</v>
      </c>
      <c r="C872">
        <v>526</v>
      </c>
    </row>
    <row r="873" spans="2:3" x14ac:dyDescent="0.6">
      <c r="B873" t="s">
        <v>14</v>
      </c>
      <c r="C873">
        <v>121</v>
      </c>
    </row>
    <row r="874" spans="2:3" x14ac:dyDescent="0.6">
      <c r="B874" t="s">
        <v>20</v>
      </c>
      <c r="C874">
        <v>2320</v>
      </c>
    </row>
    <row r="875" spans="2:3" x14ac:dyDescent="0.6">
      <c r="B875" t="s">
        <v>20</v>
      </c>
      <c r="C875">
        <v>81</v>
      </c>
    </row>
    <row r="876" spans="2:3" x14ac:dyDescent="0.6">
      <c r="B876" t="s">
        <v>20</v>
      </c>
      <c r="C876">
        <v>1887</v>
      </c>
    </row>
    <row r="877" spans="2:3" x14ac:dyDescent="0.6">
      <c r="B877" t="s">
        <v>20</v>
      </c>
      <c r="C877">
        <v>4358</v>
      </c>
    </row>
    <row r="878" spans="2:3" x14ac:dyDescent="0.6">
      <c r="B878" t="s">
        <v>14</v>
      </c>
      <c r="C878">
        <v>67</v>
      </c>
    </row>
    <row r="879" spans="2:3" x14ac:dyDescent="0.6">
      <c r="B879" t="s">
        <v>14</v>
      </c>
      <c r="C879">
        <v>57</v>
      </c>
    </row>
    <row r="880" spans="2:3" x14ac:dyDescent="0.6">
      <c r="B880" t="s">
        <v>14</v>
      </c>
      <c r="C880">
        <v>1229</v>
      </c>
    </row>
    <row r="881" spans="2:3" x14ac:dyDescent="0.6">
      <c r="B881" t="s">
        <v>14</v>
      </c>
      <c r="C881">
        <v>12</v>
      </c>
    </row>
    <row r="882" spans="2:3" x14ac:dyDescent="0.6">
      <c r="B882" t="s">
        <v>20</v>
      </c>
      <c r="C882">
        <v>53</v>
      </c>
    </row>
    <row r="883" spans="2:3" x14ac:dyDescent="0.6">
      <c r="B883" t="s">
        <v>20</v>
      </c>
      <c r="C883">
        <v>2414</v>
      </c>
    </row>
    <row r="884" spans="2:3" x14ac:dyDescent="0.6">
      <c r="B884" t="s">
        <v>14</v>
      </c>
      <c r="C884">
        <v>452</v>
      </c>
    </row>
    <row r="885" spans="2:3" x14ac:dyDescent="0.6">
      <c r="B885" t="s">
        <v>20</v>
      </c>
      <c r="C885">
        <v>80</v>
      </c>
    </row>
    <row r="886" spans="2:3" x14ac:dyDescent="0.6">
      <c r="B886" t="s">
        <v>20</v>
      </c>
      <c r="C886">
        <v>193</v>
      </c>
    </row>
    <row r="887" spans="2:3" x14ac:dyDescent="0.6">
      <c r="B887" t="s">
        <v>14</v>
      </c>
      <c r="C887">
        <v>1886</v>
      </c>
    </row>
    <row r="888" spans="2:3" x14ac:dyDescent="0.6">
      <c r="B888" t="s">
        <v>20</v>
      </c>
      <c r="C888">
        <v>52</v>
      </c>
    </row>
    <row r="889" spans="2:3" x14ac:dyDescent="0.6">
      <c r="B889" t="s">
        <v>14</v>
      </c>
      <c r="C889">
        <v>1825</v>
      </c>
    </row>
    <row r="890" spans="2:3" x14ac:dyDescent="0.6">
      <c r="B890" t="s">
        <v>14</v>
      </c>
      <c r="C890">
        <v>31</v>
      </c>
    </row>
    <row r="891" spans="2:3" x14ac:dyDescent="0.6">
      <c r="B891" t="s">
        <v>20</v>
      </c>
      <c r="C891">
        <v>290</v>
      </c>
    </row>
    <row r="892" spans="2:3" x14ac:dyDescent="0.6">
      <c r="B892" t="s">
        <v>20</v>
      </c>
      <c r="C892">
        <v>122</v>
      </c>
    </row>
    <row r="893" spans="2:3" x14ac:dyDescent="0.6">
      <c r="B893" t="s">
        <v>20</v>
      </c>
      <c r="C893">
        <v>1470</v>
      </c>
    </row>
    <row r="894" spans="2:3" x14ac:dyDescent="0.6">
      <c r="B894" t="s">
        <v>20</v>
      </c>
      <c r="C894">
        <v>165</v>
      </c>
    </row>
    <row r="895" spans="2:3" x14ac:dyDescent="0.6">
      <c r="B895" t="s">
        <v>20</v>
      </c>
      <c r="C895">
        <v>182</v>
      </c>
    </row>
    <row r="896" spans="2:3" x14ac:dyDescent="0.6">
      <c r="B896" t="s">
        <v>20</v>
      </c>
      <c r="C896">
        <v>199</v>
      </c>
    </row>
    <row r="897" spans="2:3" x14ac:dyDescent="0.6">
      <c r="B897" t="s">
        <v>20</v>
      </c>
      <c r="C897">
        <v>56</v>
      </c>
    </row>
    <row r="898" spans="2:3" x14ac:dyDescent="0.6">
      <c r="B898" t="s">
        <v>14</v>
      </c>
      <c r="C898">
        <v>107</v>
      </c>
    </row>
    <row r="899" spans="2:3" x14ac:dyDescent="0.6">
      <c r="B899" t="s">
        <v>20</v>
      </c>
      <c r="C899">
        <v>1460</v>
      </c>
    </row>
    <row r="900" spans="2:3" x14ac:dyDescent="0.6">
      <c r="B900" t="s">
        <v>14</v>
      </c>
      <c r="C900">
        <v>27</v>
      </c>
    </row>
    <row r="901" spans="2:3" x14ac:dyDescent="0.6">
      <c r="B901" t="s">
        <v>14</v>
      </c>
      <c r="C901">
        <v>1221</v>
      </c>
    </row>
    <row r="902" spans="2:3" x14ac:dyDescent="0.6">
      <c r="B902" t="s">
        <v>20</v>
      </c>
      <c r="C902">
        <v>123</v>
      </c>
    </row>
    <row r="903" spans="2:3" x14ac:dyDescent="0.6">
      <c r="B903" t="s">
        <v>14</v>
      </c>
      <c r="C903">
        <v>1</v>
      </c>
    </row>
    <row r="904" spans="2:3" x14ac:dyDescent="0.6">
      <c r="B904" t="s">
        <v>20</v>
      </c>
      <c r="C904">
        <v>159</v>
      </c>
    </row>
    <row r="905" spans="2:3" x14ac:dyDescent="0.6">
      <c r="B905" t="s">
        <v>20</v>
      </c>
      <c r="C905">
        <v>110</v>
      </c>
    </row>
    <row r="906" spans="2:3" x14ac:dyDescent="0.6">
      <c r="B906" t="s">
        <v>47</v>
      </c>
      <c r="C906">
        <v>14</v>
      </c>
    </row>
    <row r="907" spans="2:3" x14ac:dyDescent="0.6">
      <c r="B907" t="s">
        <v>14</v>
      </c>
      <c r="C907">
        <v>16</v>
      </c>
    </row>
    <row r="908" spans="2:3" x14ac:dyDescent="0.6">
      <c r="B908" t="s">
        <v>20</v>
      </c>
      <c r="C908">
        <v>236</v>
      </c>
    </row>
    <row r="909" spans="2:3" x14ac:dyDescent="0.6">
      <c r="B909" t="s">
        <v>20</v>
      </c>
      <c r="C909">
        <v>191</v>
      </c>
    </row>
    <row r="910" spans="2:3" x14ac:dyDescent="0.6">
      <c r="B910" t="s">
        <v>14</v>
      </c>
      <c r="C910">
        <v>41</v>
      </c>
    </row>
    <row r="911" spans="2:3" x14ac:dyDescent="0.6">
      <c r="B911" t="s">
        <v>20</v>
      </c>
      <c r="C911">
        <v>3934</v>
      </c>
    </row>
    <row r="912" spans="2:3" x14ac:dyDescent="0.6">
      <c r="B912" t="s">
        <v>20</v>
      </c>
      <c r="C912">
        <v>80</v>
      </c>
    </row>
    <row r="913" spans="2:3" x14ac:dyDescent="0.6">
      <c r="B913" t="s">
        <v>74</v>
      </c>
      <c r="C913">
        <v>296</v>
      </c>
    </row>
    <row r="914" spans="2:3" x14ac:dyDescent="0.6">
      <c r="B914" t="s">
        <v>20</v>
      </c>
      <c r="C914">
        <v>462</v>
      </c>
    </row>
    <row r="915" spans="2:3" x14ac:dyDescent="0.6">
      <c r="B915" t="s">
        <v>20</v>
      </c>
      <c r="C915">
        <v>179</v>
      </c>
    </row>
    <row r="916" spans="2:3" x14ac:dyDescent="0.6">
      <c r="B916" t="s">
        <v>14</v>
      </c>
      <c r="C916">
        <v>523</v>
      </c>
    </row>
    <row r="917" spans="2:3" x14ac:dyDescent="0.6">
      <c r="B917" t="s">
        <v>14</v>
      </c>
      <c r="C917">
        <v>141</v>
      </c>
    </row>
    <row r="918" spans="2:3" x14ac:dyDescent="0.6">
      <c r="B918" t="s">
        <v>20</v>
      </c>
      <c r="C918">
        <v>1866</v>
      </c>
    </row>
    <row r="919" spans="2:3" x14ac:dyDescent="0.6">
      <c r="B919" t="s">
        <v>14</v>
      </c>
      <c r="C919">
        <v>52</v>
      </c>
    </row>
    <row r="920" spans="2:3" x14ac:dyDescent="0.6">
      <c r="B920" t="s">
        <v>47</v>
      </c>
      <c r="C920">
        <v>27</v>
      </c>
    </row>
    <row r="921" spans="2:3" x14ac:dyDescent="0.6">
      <c r="B921" t="s">
        <v>20</v>
      </c>
      <c r="C921">
        <v>156</v>
      </c>
    </row>
    <row r="922" spans="2:3" x14ac:dyDescent="0.6">
      <c r="B922" t="s">
        <v>14</v>
      </c>
      <c r="C922">
        <v>225</v>
      </c>
    </row>
    <row r="923" spans="2:3" x14ac:dyDescent="0.6">
      <c r="B923" t="s">
        <v>20</v>
      </c>
      <c r="C923">
        <v>255</v>
      </c>
    </row>
    <row r="924" spans="2:3" x14ac:dyDescent="0.6">
      <c r="B924" t="s">
        <v>14</v>
      </c>
      <c r="C924">
        <v>38</v>
      </c>
    </row>
    <row r="925" spans="2:3" x14ac:dyDescent="0.6">
      <c r="B925" t="s">
        <v>20</v>
      </c>
      <c r="C925">
        <v>2261</v>
      </c>
    </row>
    <row r="926" spans="2:3" x14ac:dyDescent="0.6">
      <c r="B926" t="s">
        <v>20</v>
      </c>
      <c r="C926">
        <v>40</v>
      </c>
    </row>
    <row r="927" spans="2:3" x14ac:dyDescent="0.6">
      <c r="B927" t="s">
        <v>20</v>
      </c>
      <c r="C927">
        <v>2289</v>
      </c>
    </row>
    <row r="928" spans="2:3" x14ac:dyDescent="0.6">
      <c r="B928" t="s">
        <v>20</v>
      </c>
      <c r="C928">
        <v>65</v>
      </c>
    </row>
    <row r="929" spans="2:3" x14ac:dyDescent="0.6">
      <c r="B929" t="s">
        <v>14</v>
      </c>
      <c r="C929">
        <v>15</v>
      </c>
    </row>
    <row r="930" spans="2:3" x14ac:dyDescent="0.6">
      <c r="B930" t="s">
        <v>14</v>
      </c>
      <c r="C930">
        <v>37</v>
      </c>
    </row>
    <row r="931" spans="2:3" x14ac:dyDescent="0.6">
      <c r="B931" t="s">
        <v>20</v>
      </c>
      <c r="C931">
        <v>3777</v>
      </c>
    </row>
    <row r="932" spans="2:3" x14ac:dyDescent="0.6">
      <c r="B932" t="s">
        <v>20</v>
      </c>
      <c r="C932">
        <v>184</v>
      </c>
    </row>
    <row r="933" spans="2:3" x14ac:dyDescent="0.6">
      <c r="B933" t="s">
        <v>20</v>
      </c>
      <c r="C933">
        <v>85</v>
      </c>
    </row>
    <row r="934" spans="2:3" x14ac:dyDescent="0.6">
      <c r="B934" t="s">
        <v>14</v>
      </c>
      <c r="C934">
        <v>112</v>
      </c>
    </row>
    <row r="935" spans="2:3" x14ac:dyDescent="0.6">
      <c r="B935" t="s">
        <v>20</v>
      </c>
      <c r="C935">
        <v>144</v>
      </c>
    </row>
    <row r="936" spans="2:3" x14ac:dyDescent="0.6">
      <c r="B936" t="s">
        <v>20</v>
      </c>
      <c r="C936">
        <v>1902</v>
      </c>
    </row>
    <row r="937" spans="2:3" x14ac:dyDescent="0.6">
      <c r="B937" t="s">
        <v>20</v>
      </c>
      <c r="C937">
        <v>105</v>
      </c>
    </row>
    <row r="938" spans="2:3" x14ac:dyDescent="0.6">
      <c r="B938" t="s">
        <v>20</v>
      </c>
      <c r="C938">
        <v>132</v>
      </c>
    </row>
    <row r="939" spans="2:3" x14ac:dyDescent="0.6">
      <c r="B939" t="s">
        <v>14</v>
      </c>
      <c r="C939">
        <v>21</v>
      </c>
    </row>
    <row r="940" spans="2:3" x14ac:dyDescent="0.6">
      <c r="B940" t="s">
        <v>74</v>
      </c>
      <c r="C940">
        <v>976</v>
      </c>
    </row>
    <row r="941" spans="2:3" x14ac:dyDescent="0.6">
      <c r="B941" t="s">
        <v>20</v>
      </c>
      <c r="C941">
        <v>96</v>
      </c>
    </row>
    <row r="942" spans="2:3" x14ac:dyDescent="0.6">
      <c r="B942" t="s">
        <v>14</v>
      </c>
      <c r="C942">
        <v>67</v>
      </c>
    </row>
    <row r="943" spans="2:3" x14ac:dyDescent="0.6">
      <c r="B943" t="s">
        <v>47</v>
      </c>
      <c r="C943">
        <v>66</v>
      </c>
    </row>
    <row r="944" spans="2:3" x14ac:dyDescent="0.6">
      <c r="B944" t="s">
        <v>14</v>
      </c>
      <c r="C944">
        <v>78</v>
      </c>
    </row>
    <row r="945" spans="2:3" x14ac:dyDescent="0.6">
      <c r="B945" t="s">
        <v>14</v>
      </c>
      <c r="C945">
        <v>67</v>
      </c>
    </row>
    <row r="946" spans="2:3" x14ac:dyDescent="0.6">
      <c r="B946" t="s">
        <v>20</v>
      </c>
      <c r="C946">
        <v>114</v>
      </c>
    </row>
    <row r="947" spans="2:3" x14ac:dyDescent="0.6">
      <c r="B947" t="s">
        <v>14</v>
      </c>
      <c r="C947">
        <v>263</v>
      </c>
    </row>
    <row r="948" spans="2:3" x14ac:dyDescent="0.6">
      <c r="B948" t="s">
        <v>14</v>
      </c>
      <c r="C948">
        <v>1691</v>
      </c>
    </row>
    <row r="949" spans="2:3" x14ac:dyDescent="0.6">
      <c r="B949" t="s">
        <v>14</v>
      </c>
      <c r="C949">
        <v>181</v>
      </c>
    </row>
    <row r="950" spans="2:3" x14ac:dyDescent="0.6">
      <c r="B950" t="s">
        <v>14</v>
      </c>
      <c r="C950">
        <v>13</v>
      </c>
    </row>
    <row r="951" spans="2:3" x14ac:dyDescent="0.6">
      <c r="B951" t="s">
        <v>74</v>
      </c>
      <c r="C951">
        <v>160</v>
      </c>
    </row>
    <row r="952" spans="2:3" x14ac:dyDescent="0.6">
      <c r="B952" t="s">
        <v>20</v>
      </c>
      <c r="C952">
        <v>203</v>
      </c>
    </row>
    <row r="953" spans="2:3" x14ac:dyDescent="0.6">
      <c r="B953" t="s">
        <v>14</v>
      </c>
      <c r="C953">
        <v>1</v>
      </c>
    </row>
    <row r="954" spans="2:3" x14ac:dyDescent="0.6">
      <c r="B954" t="s">
        <v>20</v>
      </c>
      <c r="C954">
        <v>1559</v>
      </c>
    </row>
    <row r="955" spans="2:3" x14ac:dyDescent="0.6">
      <c r="B955" t="s">
        <v>74</v>
      </c>
      <c r="C955">
        <v>2266</v>
      </c>
    </row>
    <row r="956" spans="2:3" x14ac:dyDescent="0.6">
      <c r="B956" t="s">
        <v>14</v>
      </c>
      <c r="C956">
        <v>21</v>
      </c>
    </row>
    <row r="957" spans="2:3" x14ac:dyDescent="0.6">
      <c r="B957" t="s">
        <v>20</v>
      </c>
      <c r="C957">
        <v>1548</v>
      </c>
    </row>
    <row r="958" spans="2:3" x14ac:dyDescent="0.6">
      <c r="B958" t="s">
        <v>20</v>
      </c>
      <c r="C958">
        <v>80</v>
      </c>
    </row>
    <row r="959" spans="2:3" x14ac:dyDescent="0.6">
      <c r="B959" t="s">
        <v>14</v>
      </c>
      <c r="C959">
        <v>830</v>
      </c>
    </row>
    <row r="960" spans="2:3" x14ac:dyDescent="0.6">
      <c r="B960" t="s">
        <v>20</v>
      </c>
      <c r="C960">
        <v>131</v>
      </c>
    </row>
    <row r="961" spans="2:3" x14ac:dyDescent="0.6">
      <c r="B961" t="s">
        <v>20</v>
      </c>
      <c r="C961">
        <v>112</v>
      </c>
    </row>
    <row r="962" spans="2:3" x14ac:dyDescent="0.6">
      <c r="B962" t="s">
        <v>14</v>
      </c>
      <c r="C962">
        <v>130</v>
      </c>
    </row>
    <row r="963" spans="2:3" x14ac:dyDescent="0.6">
      <c r="B963" t="s">
        <v>14</v>
      </c>
      <c r="C963">
        <v>55</v>
      </c>
    </row>
    <row r="964" spans="2:3" x14ac:dyDescent="0.6">
      <c r="B964" t="s">
        <v>20</v>
      </c>
      <c r="C964">
        <v>155</v>
      </c>
    </row>
    <row r="965" spans="2:3" x14ac:dyDescent="0.6">
      <c r="B965" t="s">
        <v>20</v>
      </c>
      <c r="C965">
        <v>266</v>
      </c>
    </row>
    <row r="966" spans="2:3" x14ac:dyDescent="0.6">
      <c r="B966" t="s">
        <v>14</v>
      </c>
      <c r="C966">
        <v>114</v>
      </c>
    </row>
    <row r="967" spans="2:3" x14ac:dyDescent="0.6">
      <c r="B967" t="s">
        <v>20</v>
      </c>
      <c r="C967">
        <v>155</v>
      </c>
    </row>
    <row r="968" spans="2:3" x14ac:dyDescent="0.6">
      <c r="B968" t="s">
        <v>20</v>
      </c>
      <c r="C968">
        <v>207</v>
      </c>
    </row>
    <row r="969" spans="2:3" x14ac:dyDescent="0.6">
      <c r="B969" t="s">
        <v>20</v>
      </c>
      <c r="C969">
        <v>245</v>
      </c>
    </row>
    <row r="970" spans="2:3" x14ac:dyDescent="0.6">
      <c r="B970" t="s">
        <v>20</v>
      </c>
      <c r="C970">
        <v>1573</v>
      </c>
    </row>
    <row r="971" spans="2:3" x14ac:dyDescent="0.6">
      <c r="B971" t="s">
        <v>20</v>
      </c>
      <c r="C971">
        <v>114</v>
      </c>
    </row>
    <row r="972" spans="2:3" x14ac:dyDescent="0.6">
      <c r="B972" t="s">
        <v>20</v>
      </c>
      <c r="C972">
        <v>93</v>
      </c>
    </row>
    <row r="973" spans="2:3" x14ac:dyDescent="0.6">
      <c r="B973" t="s">
        <v>14</v>
      </c>
      <c r="C973">
        <v>594</v>
      </c>
    </row>
    <row r="974" spans="2:3" x14ac:dyDescent="0.6">
      <c r="B974" t="s">
        <v>14</v>
      </c>
      <c r="C974">
        <v>24</v>
      </c>
    </row>
    <row r="975" spans="2:3" x14ac:dyDescent="0.6">
      <c r="B975" t="s">
        <v>20</v>
      </c>
      <c r="C975">
        <v>1681</v>
      </c>
    </row>
    <row r="976" spans="2:3" x14ac:dyDescent="0.6">
      <c r="B976" t="s">
        <v>14</v>
      </c>
      <c r="C976">
        <v>252</v>
      </c>
    </row>
    <row r="977" spans="2:3" x14ac:dyDescent="0.6">
      <c r="B977" t="s">
        <v>20</v>
      </c>
      <c r="C977">
        <v>32</v>
      </c>
    </row>
    <row r="978" spans="2:3" x14ac:dyDescent="0.6">
      <c r="B978" t="s">
        <v>20</v>
      </c>
      <c r="C978">
        <v>135</v>
      </c>
    </row>
    <row r="979" spans="2:3" x14ac:dyDescent="0.6">
      <c r="B979" t="s">
        <v>20</v>
      </c>
      <c r="C979">
        <v>140</v>
      </c>
    </row>
    <row r="980" spans="2:3" x14ac:dyDescent="0.6">
      <c r="B980" t="s">
        <v>14</v>
      </c>
      <c r="C980">
        <v>67</v>
      </c>
    </row>
    <row r="981" spans="2:3" x14ac:dyDescent="0.6">
      <c r="B981" t="s">
        <v>20</v>
      </c>
      <c r="C981">
        <v>92</v>
      </c>
    </row>
    <row r="982" spans="2:3" x14ac:dyDescent="0.6">
      <c r="B982" t="s">
        <v>20</v>
      </c>
      <c r="C982">
        <v>1015</v>
      </c>
    </row>
    <row r="983" spans="2:3" x14ac:dyDescent="0.6">
      <c r="B983" t="s">
        <v>14</v>
      </c>
      <c r="C983">
        <v>742</v>
      </c>
    </row>
    <row r="984" spans="2:3" x14ac:dyDescent="0.6">
      <c r="B984" t="s">
        <v>20</v>
      </c>
      <c r="C984">
        <v>323</v>
      </c>
    </row>
    <row r="985" spans="2:3" x14ac:dyDescent="0.6">
      <c r="B985" t="s">
        <v>14</v>
      </c>
      <c r="C985">
        <v>75</v>
      </c>
    </row>
    <row r="986" spans="2:3" x14ac:dyDescent="0.6">
      <c r="B986" t="s">
        <v>20</v>
      </c>
      <c r="C986">
        <v>2326</v>
      </c>
    </row>
    <row r="987" spans="2:3" x14ac:dyDescent="0.6">
      <c r="B987" t="s">
        <v>20</v>
      </c>
      <c r="C987">
        <v>381</v>
      </c>
    </row>
    <row r="988" spans="2:3" x14ac:dyDescent="0.6">
      <c r="B988" t="s">
        <v>14</v>
      </c>
      <c r="C988">
        <v>4405</v>
      </c>
    </row>
    <row r="989" spans="2:3" x14ac:dyDescent="0.6">
      <c r="B989" t="s">
        <v>14</v>
      </c>
      <c r="C989">
        <v>92</v>
      </c>
    </row>
    <row r="990" spans="2:3" x14ac:dyDescent="0.6">
      <c r="B990" t="s">
        <v>20</v>
      </c>
      <c r="C990">
        <v>480</v>
      </c>
    </row>
    <row r="991" spans="2:3" x14ac:dyDescent="0.6">
      <c r="B991" t="s">
        <v>14</v>
      </c>
      <c r="C991">
        <v>64</v>
      </c>
    </row>
    <row r="992" spans="2:3" x14ac:dyDescent="0.6">
      <c r="B992" t="s">
        <v>20</v>
      </c>
      <c r="C992">
        <v>226</v>
      </c>
    </row>
    <row r="993" spans="2:3" x14ac:dyDescent="0.6">
      <c r="B993" t="s">
        <v>14</v>
      </c>
      <c r="C993">
        <v>64</v>
      </c>
    </row>
    <row r="994" spans="2:3" x14ac:dyDescent="0.6">
      <c r="B994" t="s">
        <v>20</v>
      </c>
      <c r="C994">
        <v>241</v>
      </c>
    </row>
    <row r="995" spans="2:3" x14ac:dyDescent="0.6">
      <c r="B995" t="s">
        <v>20</v>
      </c>
      <c r="C995">
        <v>132</v>
      </c>
    </row>
    <row r="996" spans="2:3" x14ac:dyDescent="0.6">
      <c r="B996" t="s">
        <v>74</v>
      </c>
      <c r="C996">
        <v>75</v>
      </c>
    </row>
    <row r="997" spans="2:3" x14ac:dyDescent="0.6">
      <c r="B997" t="s">
        <v>14</v>
      </c>
      <c r="C997">
        <v>842</v>
      </c>
    </row>
    <row r="998" spans="2:3" x14ac:dyDescent="0.6">
      <c r="B998" t="s">
        <v>20</v>
      </c>
      <c r="C998">
        <v>2043</v>
      </c>
    </row>
    <row r="999" spans="2:3" x14ac:dyDescent="0.6">
      <c r="B999" t="s">
        <v>14</v>
      </c>
      <c r="C999">
        <v>112</v>
      </c>
    </row>
    <row r="1000" spans="2:3" x14ac:dyDescent="0.6">
      <c r="B1000" t="s">
        <v>74</v>
      </c>
      <c r="C1000">
        <v>139</v>
      </c>
    </row>
    <row r="1001" spans="2:3" x14ac:dyDescent="0.6">
      <c r="B1001" t="s">
        <v>14</v>
      </c>
      <c r="C1001">
        <v>374</v>
      </c>
    </row>
    <row r="1002" spans="2:3" x14ac:dyDescent="0.6">
      <c r="B1002" t="s">
        <v>74</v>
      </c>
      <c r="C1002">
        <v>1122</v>
      </c>
    </row>
  </sheetData>
  <autoFilter ref="B2:C1002" xr:uid="{CF997780-B23D-4894-BCBA-C16634B4B4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Omar A Espinoza 2</cp:lastModifiedBy>
  <dcterms:created xsi:type="dcterms:W3CDTF">2021-09-29T18:52:28Z</dcterms:created>
  <dcterms:modified xsi:type="dcterms:W3CDTF">2022-09-28T01:02:52Z</dcterms:modified>
</cp:coreProperties>
</file>