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22932" windowHeight="897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U10" i="1"/>
  <c r="U6"/>
  <c r="U2"/>
  <c r="T10"/>
  <c r="T6"/>
  <c r="T2"/>
  <c r="J18"/>
  <c r="J17"/>
  <c r="J16"/>
  <c r="J15"/>
  <c r="J14"/>
  <c r="J13"/>
  <c r="J12"/>
  <c r="J11"/>
  <c r="J10"/>
  <c r="J9"/>
  <c r="J8"/>
  <c r="J7"/>
  <c r="J6"/>
  <c r="J5"/>
  <c r="J4"/>
  <c r="J3"/>
  <c r="J2"/>
  <c r="J1"/>
  <c r="F18"/>
  <c r="F17"/>
  <c r="F16"/>
  <c r="F15"/>
  <c r="F14"/>
  <c r="F13"/>
  <c r="F12"/>
  <c r="F11"/>
  <c r="F10"/>
  <c r="F9"/>
  <c r="F8"/>
  <c r="F7"/>
  <c r="F6"/>
  <c r="F5"/>
  <c r="F4"/>
  <c r="F3"/>
  <c r="F2"/>
  <c r="F1"/>
  <c r="D18"/>
  <c r="D17"/>
  <c r="D16"/>
  <c r="D15"/>
  <c r="D14"/>
  <c r="D13"/>
  <c r="D12"/>
  <c r="D11"/>
  <c r="D10"/>
  <c r="D9"/>
  <c r="D8"/>
  <c r="D7"/>
  <c r="D6"/>
  <c r="D5"/>
  <c r="D4"/>
  <c r="D3"/>
  <c r="D2"/>
  <c r="D1"/>
  <c r="C18"/>
  <c r="C17"/>
  <c r="C16"/>
  <c r="C15"/>
  <c r="C14"/>
  <c r="C13"/>
  <c r="C12"/>
  <c r="C11"/>
  <c r="C10"/>
  <c r="C9"/>
  <c r="C8"/>
  <c r="C7"/>
  <c r="C6"/>
  <c r="C5"/>
  <c r="C4"/>
  <c r="C3"/>
  <c r="C2"/>
  <c r="C1"/>
  <c r="B25"/>
  <c r="B24"/>
</calcChain>
</file>

<file path=xl/sharedStrings.xml><?xml version="1.0" encoding="utf-8"?>
<sst xmlns="http://schemas.openxmlformats.org/spreadsheetml/2006/main" count="17" uniqueCount="10">
  <si>
    <t xml:space="preserve">ср знач = </t>
  </si>
  <si>
    <t>Амплит =</t>
  </si>
  <si>
    <t>Ошибки:</t>
  </si>
  <si>
    <t>Выключена</t>
  </si>
  <si>
    <t>U1</t>
  </si>
  <si>
    <t>U2</t>
  </si>
  <si>
    <t>Включена</t>
  </si>
  <si>
    <t>Погр</t>
  </si>
  <si>
    <t>G</t>
  </si>
  <si>
    <t>Погр 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</si>
</sst>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5"/>
  <sheetViews>
    <sheetView tabSelected="1" topLeftCell="C1" workbookViewId="0">
      <selection activeCell="U10" sqref="U10"/>
    </sheetView>
  </sheetViews>
  <sheetFormatPr defaultRowHeight="14.4"/>
  <cols>
    <col min="8" max="8" width="10.21875" customWidth="1"/>
  </cols>
  <sheetData>
    <row r="1" spans="1:21">
      <c r="A1">
        <v>0</v>
      </c>
      <c r="B1">
        <v>14.9</v>
      </c>
      <c r="C1">
        <f>(B1-$B$24)/$B$25</f>
        <v>0.40556199304750856</v>
      </c>
      <c r="D1">
        <f>ACOS(C1)</f>
        <v>1.1532027533636542</v>
      </c>
      <c r="F1">
        <f>100*B1/20.57</f>
        <v>72.435585804569754</v>
      </c>
      <c r="H1" t="s">
        <v>2</v>
      </c>
      <c r="I1">
        <v>0.2</v>
      </c>
      <c r="J1">
        <f>I1/20.57*100</f>
        <v>0.9722897423432183</v>
      </c>
      <c r="M1" s="1" t="s">
        <v>3</v>
      </c>
      <c r="N1" s="1"/>
      <c r="O1" t="s">
        <v>7</v>
      </c>
      <c r="P1" s="1" t="s">
        <v>6</v>
      </c>
      <c r="Q1" s="1"/>
      <c r="R1" t="s">
        <v>7</v>
      </c>
      <c r="T1" t="s">
        <v>8</v>
      </c>
      <c r="U1" t="s">
        <v>9</v>
      </c>
    </row>
    <row r="2" spans="1:21">
      <c r="A2">
        <v>20</v>
      </c>
      <c r="B2">
        <v>18.5</v>
      </c>
      <c r="C2">
        <f t="shared" ref="C2:C18" si="0">(B2-$B$24)/$B$25</f>
        <v>0.78099652375434514</v>
      </c>
      <c r="D2">
        <f t="shared" ref="D2:D18" si="1">ACOS(C2)</f>
        <v>0.67453647344188961</v>
      </c>
      <c r="F2">
        <f t="shared" ref="F2:F18" si="2">100*B2/20.57</f>
        <v>89.936801166747685</v>
      </c>
      <c r="I2">
        <v>0.5</v>
      </c>
      <c r="J2">
        <f t="shared" ref="J2:J18" si="3">I2/20.57*100</f>
        <v>2.4307243558580454</v>
      </c>
      <c r="M2" t="s">
        <v>4</v>
      </c>
      <c r="N2">
        <v>53.5</v>
      </c>
      <c r="O2">
        <v>0.1</v>
      </c>
      <c r="P2" t="s">
        <v>4</v>
      </c>
      <c r="Q2">
        <v>54.2</v>
      </c>
      <c r="R2">
        <v>0.2</v>
      </c>
      <c r="T2">
        <f>Q2/Q3 / $N$2 * $N$3</f>
        <v>1.0259079616704128</v>
      </c>
      <c r="U2">
        <f>T2*SQRT((R2/Q2)^2+(R3/Q3)^2 + ($O$2 / $N$2)^2 + ($O$3 / $N$3)^2)</f>
        <v>5.2211820340299694E-3</v>
      </c>
    </row>
    <row r="3" spans="1:21">
      <c r="A3">
        <v>40</v>
      </c>
      <c r="B3">
        <v>20.3</v>
      </c>
      <c r="C3">
        <f t="shared" si="0"/>
        <v>0.96871378910776351</v>
      </c>
      <c r="D3">
        <f t="shared" si="1"/>
        <v>0.2508016093358445</v>
      </c>
      <c r="F3">
        <f t="shared" si="2"/>
        <v>98.68740884783665</v>
      </c>
      <c r="I3">
        <v>0.2</v>
      </c>
      <c r="J3">
        <f t="shared" si="3"/>
        <v>0.9722897423432183</v>
      </c>
      <c r="M3" t="s">
        <v>5</v>
      </c>
      <c r="N3">
        <v>96</v>
      </c>
      <c r="O3">
        <v>0.2</v>
      </c>
      <c r="P3" t="s">
        <v>5</v>
      </c>
      <c r="Q3">
        <v>94.8</v>
      </c>
      <c r="R3">
        <v>0.2</v>
      </c>
    </row>
    <row r="4" spans="1:21">
      <c r="A4">
        <v>60</v>
      </c>
      <c r="B4">
        <v>17.5</v>
      </c>
      <c r="C4">
        <f t="shared" si="0"/>
        <v>0.67670915411355725</v>
      </c>
      <c r="D4">
        <f t="shared" si="1"/>
        <v>0.82751266353376829</v>
      </c>
      <c r="F4">
        <f t="shared" si="2"/>
        <v>85.075352455031592</v>
      </c>
      <c r="I4">
        <v>0.1</v>
      </c>
      <c r="J4">
        <f t="shared" si="3"/>
        <v>0.48614487117160915</v>
      </c>
    </row>
    <row r="5" spans="1:21">
      <c r="A5">
        <v>80</v>
      </c>
      <c r="B5">
        <v>10.4</v>
      </c>
      <c r="C5">
        <f t="shared" si="0"/>
        <v>-6.3731170336037229E-2</v>
      </c>
      <c r="D5">
        <f t="shared" si="1"/>
        <v>1.6345707185884562</v>
      </c>
      <c r="F5">
        <f t="shared" si="2"/>
        <v>50.559066601847348</v>
      </c>
      <c r="I5">
        <v>0.1</v>
      </c>
      <c r="J5">
        <f t="shared" si="3"/>
        <v>0.48614487117160915</v>
      </c>
    </row>
    <row r="6" spans="1:21">
      <c r="A6">
        <v>100</v>
      </c>
      <c r="B6">
        <v>3.5</v>
      </c>
      <c r="C6">
        <f t="shared" si="0"/>
        <v>-0.78331402085747415</v>
      </c>
      <c r="D6">
        <f t="shared" si="1"/>
        <v>2.470775592568792</v>
      </c>
      <c r="F6">
        <f t="shared" si="2"/>
        <v>17.01507049100632</v>
      </c>
      <c r="I6">
        <v>0.1</v>
      </c>
      <c r="J6">
        <f t="shared" si="3"/>
        <v>0.48614487117160915</v>
      </c>
      <c r="P6" t="s">
        <v>4</v>
      </c>
      <c r="Q6">
        <v>55.2</v>
      </c>
      <c r="R6">
        <v>0.2</v>
      </c>
      <c r="T6">
        <f>Q6/Q7 / $N$2 * $N$3</f>
        <v>1.0339297211870524</v>
      </c>
      <c r="U6">
        <f>T6*SQRT((R6/Q6)^2+(R7/Q7)^2 + ($O$2 / $N$2)^2 + ($O$3 / $N$3)^2)</f>
        <v>5.7350926470968967E-3</v>
      </c>
    </row>
    <row r="7" spans="1:21">
      <c r="A7">
        <v>120</v>
      </c>
      <c r="B7">
        <v>1.9</v>
      </c>
      <c r="C7">
        <f t="shared" si="0"/>
        <v>-0.95017381228273479</v>
      </c>
      <c r="D7">
        <f t="shared" si="1"/>
        <v>2.8245893412803977</v>
      </c>
      <c r="F7">
        <f t="shared" si="2"/>
        <v>9.2367525522605742</v>
      </c>
      <c r="I7">
        <v>0.1</v>
      </c>
      <c r="J7">
        <f t="shared" si="3"/>
        <v>0.48614487117160915</v>
      </c>
      <c r="P7" t="s">
        <v>5</v>
      </c>
      <c r="Q7">
        <v>95.8</v>
      </c>
      <c r="R7">
        <v>0.3</v>
      </c>
    </row>
    <row r="8" spans="1:21">
      <c r="A8">
        <v>140</v>
      </c>
      <c r="B8">
        <v>2.5</v>
      </c>
      <c r="C8">
        <f t="shared" si="0"/>
        <v>-0.88760139049826203</v>
      </c>
      <c r="D8">
        <f t="shared" si="1"/>
        <v>2.6629076431361813</v>
      </c>
      <c r="F8">
        <f t="shared" si="2"/>
        <v>12.153621779290228</v>
      </c>
      <c r="I8">
        <v>0.1</v>
      </c>
      <c r="J8">
        <f t="shared" si="3"/>
        <v>0.48614487117160915</v>
      </c>
    </row>
    <row r="9" spans="1:21">
      <c r="A9">
        <v>160</v>
      </c>
      <c r="B9">
        <v>7.3</v>
      </c>
      <c r="C9">
        <f t="shared" si="0"/>
        <v>-0.38702201622247995</v>
      </c>
      <c r="D9">
        <f t="shared" si="1"/>
        <v>1.9681960513640882</v>
      </c>
      <c r="F9">
        <f t="shared" si="2"/>
        <v>35.488575595527465</v>
      </c>
      <c r="I9">
        <v>0.1</v>
      </c>
      <c r="J9">
        <f t="shared" si="3"/>
        <v>0.48614487117160915</v>
      </c>
    </row>
    <row r="10" spans="1:21">
      <c r="A10">
        <v>180</v>
      </c>
      <c r="B10">
        <v>14.1</v>
      </c>
      <c r="C10">
        <f t="shared" si="0"/>
        <v>0.32213209733487813</v>
      </c>
      <c r="D10">
        <f t="shared" si="1"/>
        <v>1.2428155511630399</v>
      </c>
      <c r="F10">
        <f t="shared" si="2"/>
        <v>68.546426835196883</v>
      </c>
      <c r="I10">
        <v>0.3</v>
      </c>
      <c r="J10">
        <f t="shared" si="3"/>
        <v>1.4584346135148274</v>
      </c>
      <c r="P10" t="s">
        <v>4</v>
      </c>
      <c r="Q10">
        <v>56</v>
      </c>
      <c r="R10">
        <v>0.2</v>
      </c>
      <c r="T10">
        <f>Q10/Q11 / $N$2 * $N$3</f>
        <v>1.0327438983392725</v>
      </c>
      <c r="U10">
        <f>T10*SQRT((R10/Q10)^2+(R11/Q11)^2 + ($O$2 / $N$2)^2 + ($O$3 / $N$3)^2)</f>
        <v>5.6655723183331478E-3</v>
      </c>
    </row>
    <row r="11" spans="1:21">
      <c r="A11">
        <v>200</v>
      </c>
      <c r="B11">
        <v>19.5</v>
      </c>
      <c r="C11">
        <f t="shared" si="0"/>
        <v>0.88528389339513314</v>
      </c>
      <c r="D11">
        <f t="shared" si="1"/>
        <v>0.48369221351323</v>
      </c>
      <c r="F11">
        <f t="shared" si="2"/>
        <v>94.798249878463778</v>
      </c>
      <c r="I11">
        <v>0.2</v>
      </c>
      <c r="J11">
        <f t="shared" si="3"/>
        <v>0.9722897423432183</v>
      </c>
      <c r="P11" t="s">
        <v>5</v>
      </c>
      <c r="Q11">
        <v>97.3</v>
      </c>
      <c r="R11">
        <v>0.3</v>
      </c>
    </row>
    <row r="12" spans="1:21">
      <c r="A12">
        <v>220</v>
      </c>
      <c r="B12">
        <v>20.6</v>
      </c>
      <c r="C12">
        <f t="shared" si="0"/>
        <v>1</v>
      </c>
      <c r="D12">
        <f t="shared" si="1"/>
        <v>0</v>
      </c>
      <c r="F12">
        <f t="shared" si="2"/>
        <v>100.14584346135148</v>
      </c>
      <c r="I12">
        <v>0.2</v>
      </c>
      <c r="J12">
        <f t="shared" si="3"/>
        <v>0.9722897423432183</v>
      </c>
    </row>
    <row r="13" spans="1:21">
      <c r="A13">
        <v>240</v>
      </c>
      <c r="B13">
        <v>18.8</v>
      </c>
      <c r="C13">
        <f t="shared" si="0"/>
        <v>0.81228273464658163</v>
      </c>
      <c r="D13">
        <f t="shared" si="1"/>
        <v>0.62274108447239152</v>
      </c>
      <c r="F13">
        <f t="shared" si="2"/>
        <v>91.39523578026251</v>
      </c>
      <c r="I13">
        <v>0.2</v>
      </c>
      <c r="J13">
        <f t="shared" si="3"/>
        <v>0.9722897423432183</v>
      </c>
    </row>
    <row r="14" spans="1:21">
      <c r="A14">
        <v>260</v>
      </c>
      <c r="B14">
        <v>11.9</v>
      </c>
      <c r="C14">
        <f t="shared" si="0"/>
        <v>9.2699884125144696E-2</v>
      </c>
      <c r="D14">
        <f t="shared" si="1"/>
        <v>1.4779631607939963</v>
      </c>
      <c r="F14">
        <f t="shared" si="2"/>
        <v>57.851239669421489</v>
      </c>
      <c r="I14">
        <v>0.1</v>
      </c>
      <c r="J14">
        <f t="shared" si="3"/>
        <v>0.48614487117160915</v>
      </c>
    </row>
    <row r="15" spans="1:21">
      <c r="A15">
        <v>280</v>
      </c>
      <c r="B15">
        <v>4.3</v>
      </c>
      <c r="C15">
        <f t="shared" si="0"/>
        <v>-0.69988412514484377</v>
      </c>
      <c r="D15">
        <f t="shared" si="1"/>
        <v>2.3460315790539861</v>
      </c>
      <c r="F15">
        <f t="shared" si="2"/>
        <v>20.904229460379192</v>
      </c>
      <c r="I15">
        <v>0.1</v>
      </c>
      <c r="J15">
        <f t="shared" si="3"/>
        <v>0.48614487117160915</v>
      </c>
    </row>
    <row r="16" spans="1:21">
      <c r="A16">
        <v>300</v>
      </c>
      <c r="B16">
        <v>1.8</v>
      </c>
      <c r="C16">
        <f t="shared" si="0"/>
        <v>-0.96060254924681354</v>
      </c>
      <c r="D16">
        <f t="shared" si="1"/>
        <v>2.8599585055374064</v>
      </c>
      <c r="F16">
        <f t="shared" si="2"/>
        <v>8.7506076810889653</v>
      </c>
      <c r="I16">
        <v>0.1</v>
      </c>
      <c r="J16">
        <f t="shared" si="3"/>
        <v>0.48614487117160915</v>
      </c>
    </row>
    <row r="17" spans="1:10">
      <c r="A17">
        <v>320</v>
      </c>
      <c r="B17">
        <v>2.5</v>
      </c>
      <c r="C17">
        <f t="shared" si="0"/>
        <v>-0.88760139049826203</v>
      </c>
      <c r="D17">
        <f t="shared" si="1"/>
        <v>2.6629076431361813</v>
      </c>
      <c r="F17">
        <f t="shared" si="2"/>
        <v>12.153621779290228</v>
      </c>
      <c r="I17">
        <v>0.1</v>
      </c>
      <c r="J17">
        <f t="shared" si="3"/>
        <v>0.48614487117160915</v>
      </c>
    </row>
    <row r="18" spans="1:10">
      <c r="A18">
        <v>340</v>
      </c>
      <c r="B18">
        <v>7.9</v>
      </c>
      <c r="C18">
        <f t="shared" si="0"/>
        <v>-0.32444959443800708</v>
      </c>
      <c r="D18">
        <f t="shared" si="1"/>
        <v>1.9012261130369583</v>
      </c>
      <c r="F18">
        <f t="shared" si="2"/>
        <v>38.405444822557122</v>
      </c>
      <c r="I18">
        <v>0.1</v>
      </c>
      <c r="J18">
        <f t="shared" si="3"/>
        <v>0.48614487117160915</v>
      </c>
    </row>
    <row r="24" spans="1:10">
      <c r="A24" t="s">
        <v>0</v>
      </c>
      <c r="B24">
        <f>AVERAGE(B1:B18)</f>
        <v>11.011111111111113</v>
      </c>
    </row>
    <row r="25" spans="1:10">
      <c r="A25" t="s">
        <v>1</v>
      </c>
      <c r="B25">
        <f>MAX(B1:B18) - B24</f>
        <v>9.5888888888888886</v>
      </c>
    </row>
  </sheetData>
  <mergeCells count="2">
    <mergeCell ref="M1:N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2022-02-20T20:39:57Z</dcterms:created>
  <dcterms:modified xsi:type="dcterms:W3CDTF">2022-02-20T22:31:47Z</dcterms:modified>
</cp:coreProperties>
</file>