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Q10" i="1"/>
  <c r="Q6"/>
  <c r="Q5"/>
  <c r="Q4"/>
  <c r="Q3"/>
  <c r="Q2"/>
  <c r="O10"/>
  <c r="O6"/>
  <c r="O5"/>
  <c r="O4"/>
  <c r="O3"/>
  <c r="O2"/>
  <c r="N6"/>
  <c r="N5"/>
  <c r="N4"/>
  <c r="N3"/>
  <c r="N2"/>
  <c r="M6"/>
  <c r="M5"/>
  <c r="M4"/>
  <c r="M3"/>
  <c r="L6"/>
  <c r="L5"/>
  <c r="L4"/>
  <c r="L3"/>
  <c r="L2"/>
  <c r="K6"/>
  <c r="K5"/>
  <c r="K4"/>
  <c r="K3"/>
  <c r="K2"/>
  <c r="I6"/>
  <c r="I5"/>
  <c r="I4"/>
  <c r="I3"/>
  <c r="I2"/>
  <c r="H6"/>
  <c r="H5"/>
  <c r="H4"/>
  <c r="H3"/>
  <c r="H2"/>
  <c r="F6"/>
  <c r="F5"/>
  <c r="F4"/>
  <c r="F3"/>
  <c r="F2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78"/>
  <c r="D77"/>
  <c r="D76"/>
  <c r="D75"/>
  <c r="D74"/>
  <c r="D73"/>
  <c r="D72"/>
  <c r="D71"/>
  <c r="D70"/>
  <c r="D69"/>
  <c r="D68"/>
  <c r="D67"/>
  <c r="D66"/>
  <c r="D65"/>
  <c r="D64"/>
  <c r="D63"/>
  <c r="D62"/>
  <c r="D42"/>
  <c r="D57"/>
  <c r="D56"/>
  <c r="D55"/>
  <c r="D54"/>
  <c r="D53"/>
  <c r="D52"/>
  <c r="D51"/>
  <c r="D50"/>
  <c r="D49"/>
  <c r="D48"/>
  <c r="D47"/>
  <c r="D46"/>
  <c r="D45"/>
  <c r="D44"/>
  <c r="D43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<sst xmlns="http://schemas.openxmlformats.org/spreadsheetml/2006/main" count="18" uniqueCount="18">
  <si>
    <t>P</t>
  </si>
  <si>
    <t>P = 40,   t, c</t>
  </si>
  <si>
    <t>ln(P)</t>
  </si>
  <si>
    <t>P = 60</t>
  </si>
  <si>
    <t>P = 90</t>
  </si>
  <si>
    <t>P = 140</t>
  </si>
  <si>
    <t>P = 250</t>
  </si>
  <si>
    <t>D, м^2/c</t>
  </si>
  <si>
    <t>U, мВ</t>
  </si>
  <si>
    <t>k</t>
  </si>
  <si>
    <t>1/P</t>
  </si>
  <si>
    <t>D * 10^4</t>
  </si>
  <si>
    <t>бk</t>
  </si>
  <si>
    <t>бD</t>
  </si>
  <si>
    <t>бD * 10^4</t>
  </si>
  <si>
    <t>б1/P</t>
  </si>
  <si>
    <t>1/p^2</t>
  </si>
  <si>
    <t>Хи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</si>
</sst>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3"/>
  <sheetViews>
    <sheetView tabSelected="1" topLeftCell="A82" workbookViewId="0">
      <selection activeCell="B83" sqref="B83:B103"/>
    </sheetView>
  </sheetViews>
  <sheetFormatPr defaultRowHeight="14.4"/>
  <cols>
    <col min="1" max="1" width="19.109375" customWidth="1"/>
    <col min="2" max="2" width="23.6640625" customWidth="1"/>
    <col min="6" max="6" width="14.6640625" customWidth="1"/>
    <col min="7" max="7" width="6.44140625" customWidth="1"/>
    <col min="11" max="11" width="15" customWidth="1"/>
    <col min="12" max="12" width="18.5546875" customWidth="1"/>
    <col min="13" max="13" width="12" bestFit="1" customWidth="1"/>
    <col min="15" max="15" width="19.33203125" customWidth="1"/>
  </cols>
  <sheetData>
    <row r="1" spans="1:17">
      <c r="A1" t="s">
        <v>1</v>
      </c>
      <c r="B1" t="s">
        <v>8</v>
      </c>
      <c r="D1" t="s">
        <v>2</v>
      </c>
      <c r="E1" t="s">
        <v>9</v>
      </c>
      <c r="F1" t="s">
        <v>7</v>
      </c>
      <c r="G1" t="s">
        <v>0</v>
      </c>
      <c r="H1" t="s">
        <v>10</v>
      </c>
      <c r="I1" t="s">
        <v>11</v>
      </c>
      <c r="K1" t="s">
        <v>12</v>
      </c>
      <c r="L1" t="s">
        <v>14</v>
      </c>
      <c r="M1" t="s">
        <v>13</v>
      </c>
      <c r="N1" t="s">
        <v>15</v>
      </c>
      <c r="O1" t="s">
        <v>16</v>
      </c>
      <c r="Q1" t="s">
        <v>17</v>
      </c>
    </row>
    <row r="2" spans="1:17">
      <c r="A2">
        <v>0</v>
      </c>
      <c r="B2">
        <v>23.5184</v>
      </c>
      <c r="D2">
        <f>LN(B2)</f>
        <v>3.1577830935055862</v>
      </c>
      <c r="E2">
        <v>2.9299999999999999E-3</v>
      </c>
      <c r="F2">
        <f>600*550*10^(-6) * E2</f>
        <v>9.6689999999999981E-4</v>
      </c>
      <c r="G2" s="1">
        <v>40</v>
      </c>
      <c r="H2">
        <f>1/G2</f>
        <v>2.5000000000000001E-2</v>
      </c>
      <c r="I2">
        <f>F2*10000</f>
        <v>9.6689999999999987</v>
      </c>
      <c r="K2">
        <f>6*10^(-5)</f>
        <v>6.0000000000000008E-5</v>
      </c>
      <c r="L2">
        <f>I2*SQRT(0.01+(K2/E2)^2)</f>
        <v>0.98696484739832535</v>
      </c>
      <c r="M2">
        <v>3</v>
      </c>
      <c r="N2">
        <f>7.4/G2^2</f>
        <v>4.6250000000000006E-3</v>
      </c>
      <c r="O2">
        <f>H2^2</f>
        <v>6.2500000000000012E-4</v>
      </c>
      <c r="Q2">
        <f>((I2-397*H2)/L2)^2</f>
        <v>6.7278540435922199E-2</v>
      </c>
    </row>
    <row r="3" spans="1:17">
      <c r="A3">
        <v>25.893000000000001</v>
      </c>
      <c r="B3">
        <v>21.217700000000001</v>
      </c>
      <c r="D3">
        <f t="shared" ref="D3:D16" si="0">LN(B3)</f>
        <v>3.054835738998487</v>
      </c>
      <c r="E3">
        <v>2.14E-3</v>
      </c>
      <c r="F3">
        <f t="shared" ref="F3:F6" si="1">600*550*10^(-6) * E3</f>
        <v>7.0619999999999993E-4</v>
      </c>
      <c r="G3">
        <v>60</v>
      </c>
      <c r="H3">
        <f t="shared" ref="H3:H6" si="2">1/G3</f>
        <v>1.6666666666666666E-2</v>
      </c>
      <c r="I3">
        <f t="shared" ref="I3:I6" si="3">F3*10000</f>
        <v>7.0619999999999994</v>
      </c>
      <c r="K3">
        <f>2*10^(-5)</f>
        <v>2.0000000000000002E-5</v>
      </c>
      <c r="L3">
        <f t="shared" ref="L3:L6" si="4">I3*SQRT(0.01+(K3/E3)^2)</f>
        <v>0.70927740694315078</v>
      </c>
      <c r="M3">
        <f t="shared" ref="M3:M6" si="5">F3*SQRT(0.01+(K3/E3)^2)</f>
        <v>7.092774069431508E-5</v>
      </c>
      <c r="N3">
        <f t="shared" ref="N3:N6" si="6">7.4/G3^2</f>
        <v>2.0555555555555557E-3</v>
      </c>
      <c r="O3">
        <f t="shared" ref="O3:O6" si="7">H3^2</f>
        <v>2.7777777777777778E-4</v>
      </c>
      <c r="Q3">
        <f t="shared" ref="Q3:Q6" si="8">((I3-397*H3)/L3)^2</f>
        <v>0.39421954686820826</v>
      </c>
    </row>
    <row r="4" spans="1:17">
      <c r="A4">
        <v>50.893000000000001</v>
      </c>
      <c r="B4">
        <v>19.5227</v>
      </c>
      <c r="D4">
        <f t="shared" si="0"/>
        <v>2.9715778910917936</v>
      </c>
      <c r="E4">
        <v>1.32E-3</v>
      </c>
      <c r="F4">
        <f t="shared" si="1"/>
        <v>4.3559999999999996E-4</v>
      </c>
      <c r="G4">
        <v>90</v>
      </c>
      <c r="H4">
        <f t="shared" si="2"/>
        <v>1.1111111111111112E-2</v>
      </c>
      <c r="I4">
        <f t="shared" si="3"/>
        <v>4.3559999999999999</v>
      </c>
      <c r="K4">
        <f>2*10^(-5)</f>
        <v>2.0000000000000002E-5</v>
      </c>
      <c r="L4">
        <f t="shared" si="4"/>
        <v>0.440571628682556</v>
      </c>
      <c r="M4">
        <f t="shared" si="5"/>
        <v>4.4057162868255593E-5</v>
      </c>
      <c r="N4">
        <f t="shared" si="6"/>
        <v>9.1358024691358028E-4</v>
      </c>
      <c r="O4">
        <f t="shared" si="7"/>
        <v>1.2345679012345679E-4</v>
      </c>
      <c r="Q4">
        <f t="shared" si="8"/>
        <v>1.5647511552099272E-2</v>
      </c>
    </row>
    <row r="5" spans="1:17">
      <c r="A5">
        <v>75.893000000000001</v>
      </c>
      <c r="B5">
        <v>17.850999999999999</v>
      </c>
      <c r="D5">
        <f t="shared" si="0"/>
        <v>2.882059529065415</v>
      </c>
      <c r="E5">
        <v>7.6000000000000004E-4</v>
      </c>
      <c r="F5">
        <f t="shared" si="1"/>
        <v>2.5079999999999997E-4</v>
      </c>
      <c r="G5">
        <v>140</v>
      </c>
      <c r="H5">
        <f t="shared" si="2"/>
        <v>7.1428571428571426E-3</v>
      </c>
      <c r="I5">
        <f t="shared" si="3"/>
        <v>2.5079999999999996</v>
      </c>
      <c r="K5">
        <f>5*10^(-6)</f>
        <v>4.9999999999999996E-6</v>
      </c>
      <c r="L5">
        <f t="shared" si="4"/>
        <v>0.25134217712115087</v>
      </c>
      <c r="M5">
        <f t="shared" si="5"/>
        <v>2.5134217712115087E-5</v>
      </c>
      <c r="N5">
        <f t="shared" si="6"/>
        <v>3.7755102040816328E-4</v>
      </c>
      <c r="O5">
        <f t="shared" si="7"/>
        <v>5.1020408163265301E-5</v>
      </c>
      <c r="Q5">
        <f t="shared" si="8"/>
        <v>1.7000433740046501</v>
      </c>
    </row>
    <row r="6" spans="1:17">
      <c r="A6">
        <v>100.893</v>
      </c>
      <c r="B6">
        <v>16.446100000000001</v>
      </c>
      <c r="D6">
        <f t="shared" si="0"/>
        <v>2.8000883670361159</v>
      </c>
      <c r="E6">
        <v>4.6999999999999999E-4</v>
      </c>
      <c r="F6">
        <f t="shared" si="1"/>
        <v>1.5509999999999998E-4</v>
      </c>
      <c r="G6">
        <v>250</v>
      </c>
      <c r="H6">
        <f t="shared" si="2"/>
        <v>4.0000000000000001E-3</v>
      </c>
      <c r="I6">
        <f t="shared" si="3"/>
        <v>1.5509999999999997</v>
      </c>
      <c r="K6">
        <f>6*10^(-6)</f>
        <v>6.0000000000000002E-6</v>
      </c>
      <c r="L6">
        <f t="shared" si="4"/>
        <v>0.15635872217436414</v>
      </c>
      <c r="M6">
        <f t="shared" si="5"/>
        <v>1.5635872217436414E-5</v>
      </c>
      <c r="N6">
        <f t="shared" si="6"/>
        <v>1.184E-4</v>
      </c>
      <c r="O6">
        <f t="shared" si="7"/>
        <v>1.5999999999999999E-5</v>
      </c>
      <c r="Q6">
        <f t="shared" si="8"/>
        <v>5.5996286002361229E-2</v>
      </c>
    </row>
    <row r="7" spans="1:17">
      <c r="A7">
        <v>127.893</v>
      </c>
      <c r="B7">
        <v>15.79</v>
      </c>
      <c r="D7">
        <f t="shared" si="0"/>
        <v>2.7593768282675506</v>
      </c>
    </row>
    <row r="8" spans="1:17">
      <c r="A8">
        <v>150.893</v>
      </c>
      <c r="B8">
        <v>13.956099999999999</v>
      </c>
      <c r="D8">
        <f t="shared" si="0"/>
        <v>2.6359166886757555</v>
      </c>
    </row>
    <row r="9" spans="1:17">
      <c r="A9">
        <v>175.893</v>
      </c>
      <c r="B9">
        <v>13.3447</v>
      </c>
      <c r="D9">
        <f t="shared" si="0"/>
        <v>2.5911193022740897</v>
      </c>
    </row>
    <row r="10" spans="1:17">
      <c r="A10">
        <v>200.893</v>
      </c>
      <c r="B10">
        <v>12.0937</v>
      </c>
      <c r="D10">
        <f t="shared" si="0"/>
        <v>2.4926846558545837</v>
      </c>
      <c r="O10">
        <f>AVERAGE(O2:O6)</f>
        <v>2.1865099521289999E-4</v>
      </c>
      <c r="Q10">
        <f>SUM(Q2:Q6)</f>
        <v>2.2331852588632413</v>
      </c>
    </row>
    <row r="11" spans="1:17">
      <c r="A11">
        <v>225.893</v>
      </c>
      <c r="B11">
        <v>11.1075</v>
      </c>
      <c r="D11">
        <f t="shared" si="0"/>
        <v>2.4076205558279264</v>
      </c>
    </row>
    <row r="12" spans="1:17">
      <c r="A12">
        <v>250.893</v>
      </c>
      <c r="B12">
        <v>11.1751</v>
      </c>
      <c r="D12">
        <f t="shared" si="0"/>
        <v>2.413688089005456</v>
      </c>
    </row>
    <row r="13" spans="1:17">
      <c r="A13">
        <v>275.89299999999997</v>
      </c>
      <c r="B13">
        <v>10.372999999999999</v>
      </c>
      <c r="D13">
        <f t="shared" si="0"/>
        <v>2.339206276449691</v>
      </c>
    </row>
    <row r="14" spans="1:17">
      <c r="A14">
        <v>300.89299999999997</v>
      </c>
      <c r="B14">
        <v>9.3141999999999996</v>
      </c>
      <c r="D14">
        <f t="shared" si="0"/>
        <v>2.2315401173809635</v>
      </c>
    </row>
    <row r="15" spans="1:17">
      <c r="A15">
        <v>325.89299999999997</v>
      </c>
      <c r="B15" s="1">
        <v>8.9143000000000008</v>
      </c>
      <c r="D15">
        <f t="shared" si="0"/>
        <v>2.1876567288828874</v>
      </c>
    </row>
    <row r="16" spans="1:17">
      <c r="A16">
        <v>346.89400000000001</v>
      </c>
      <c r="B16">
        <v>8.1875999999999998</v>
      </c>
      <c r="D16">
        <f t="shared" si="0"/>
        <v>2.1026208146272412</v>
      </c>
    </row>
    <row r="20" spans="1:4">
      <c r="A20" t="s">
        <v>3</v>
      </c>
    </row>
    <row r="21" spans="1:4">
      <c r="A21">
        <v>0</v>
      </c>
      <c r="B21">
        <v>19.571100000000001</v>
      </c>
      <c r="D21">
        <f t="shared" ref="D21:D38" si="9">LN(B21)</f>
        <v>2.9740539883107182</v>
      </c>
    </row>
    <row r="22" spans="1:4">
      <c r="A22">
        <v>30.164999999999999</v>
      </c>
      <c r="B22">
        <v>18.344799999999999</v>
      </c>
      <c r="D22">
        <f t="shared" si="9"/>
        <v>2.9093461555946414</v>
      </c>
    </row>
    <row r="23" spans="1:4">
      <c r="A23">
        <v>60.164999999999999</v>
      </c>
      <c r="B23">
        <v>17.351099999999999</v>
      </c>
      <c r="D23">
        <f t="shared" si="9"/>
        <v>2.8536559049595054</v>
      </c>
    </row>
    <row r="24" spans="1:4">
      <c r="A24">
        <v>90.165000000000006</v>
      </c>
      <c r="B24">
        <v>16.308299999999999</v>
      </c>
      <c r="D24">
        <f t="shared" si="9"/>
        <v>2.7916741806671279</v>
      </c>
    </row>
    <row r="25" spans="1:4">
      <c r="A25">
        <v>120.16500000000001</v>
      </c>
      <c r="B25">
        <v>15.154</v>
      </c>
      <c r="D25">
        <f t="shared" si="9"/>
        <v>2.7182645235091818</v>
      </c>
    </row>
    <row r="26" spans="1:4">
      <c r="A26">
        <v>150.16499999999999</v>
      </c>
      <c r="B26">
        <v>14.0296</v>
      </c>
      <c r="D26">
        <f t="shared" si="9"/>
        <v>2.6411693833729459</v>
      </c>
    </row>
    <row r="27" spans="1:4">
      <c r="A27">
        <v>180.166</v>
      </c>
      <c r="B27">
        <v>13.288500000000001</v>
      </c>
      <c r="D27">
        <f t="shared" si="9"/>
        <v>2.5868989995380596</v>
      </c>
    </row>
    <row r="28" spans="1:4">
      <c r="A28">
        <v>210.166</v>
      </c>
      <c r="B28" s="1">
        <v>12.6088</v>
      </c>
      <c r="D28">
        <f t="shared" si="9"/>
        <v>2.5343949828791943</v>
      </c>
    </row>
    <row r="29" spans="1:4">
      <c r="A29">
        <v>240.166</v>
      </c>
      <c r="B29" s="1">
        <v>11.8431</v>
      </c>
      <c r="D29">
        <f t="shared" si="9"/>
        <v>2.4717454195101771</v>
      </c>
    </row>
    <row r="30" spans="1:4">
      <c r="A30">
        <v>270.166</v>
      </c>
      <c r="B30" s="1">
        <v>11.0436</v>
      </c>
      <c r="D30">
        <f t="shared" si="9"/>
        <v>2.4018510746506743</v>
      </c>
    </row>
    <row r="31" spans="1:4">
      <c r="A31">
        <v>300.16399999999999</v>
      </c>
      <c r="B31" s="1">
        <v>10.2014</v>
      </c>
      <c r="D31">
        <f t="shared" si="9"/>
        <v>2.322524965773594</v>
      </c>
    </row>
    <row r="32" spans="1:4">
      <c r="A32">
        <v>330.166</v>
      </c>
      <c r="B32" s="1">
        <v>9.8486999999999991</v>
      </c>
      <c r="D32">
        <f t="shared" si="9"/>
        <v>2.2873394667784797</v>
      </c>
    </row>
    <row r="33" spans="1:4">
      <c r="A33">
        <v>360.16500000000002</v>
      </c>
      <c r="B33" s="1">
        <v>9.0891000000000002</v>
      </c>
      <c r="D33">
        <f t="shared" si="9"/>
        <v>2.2070758933865937</v>
      </c>
    </row>
    <row r="34" spans="1:4">
      <c r="A34">
        <v>390.16500000000002</v>
      </c>
      <c r="B34" s="1">
        <v>8.9053000000000004</v>
      </c>
      <c r="D34">
        <f t="shared" si="9"/>
        <v>2.1866466051129638</v>
      </c>
    </row>
    <row r="35" spans="1:4">
      <c r="A35">
        <v>420.16500000000002</v>
      </c>
      <c r="B35" s="1">
        <v>8.2565000000000008</v>
      </c>
      <c r="D35">
        <f t="shared" si="9"/>
        <v>2.1110007689209063</v>
      </c>
    </row>
    <row r="36" spans="1:4">
      <c r="A36">
        <v>450.16500000000002</v>
      </c>
      <c r="B36" s="1">
        <v>7.3699000000000003</v>
      </c>
      <c r="D36">
        <f t="shared" si="9"/>
        <v>1.9974041375881608</v>
      </c>
    </row>
    <row r="37" spans="1:4">
      <c r="A37">
        <v>480.166</v>
      </c>
      <c r="B37" s="1">
        <v>7.2000999999999999</v>
      </c>
      <c r="D37">
        <f t="shared" si="9"/>
        <v>1.9740949148144489</v>
      </c>
    </row>
    <row r="38" spans="1:4">
      <c r="A38">
        <v>510.16500000000002</v>
      </c>
      <c r="B38" s="1">
        <v>6.6359000000000004</v>
      </c>
      <c r="D38">
        <f t="shared" si="9"/>
        <v>1.8924943028957879</v>
      </c>
    </row>
    <row r="41" spans="1:4">
      <c r="A41" t="s">
        <v>4</v>
      </c>
    </row>
    <row r="42" spans="1:4">
      <c r="A42">
        <v>0</v>
      </c>
      <c r="B42">
        <v>11.904299999999999</v>
      </c>
      <c r="D42">
        <f t="shared" ref="D42:D57" si="10">LN(B42)</f>
        <v>2.4768996793860838</v>
      </c>
    </row>
    <row r="43" spans="1:4">
      <c r="A43">
        <v>41.863999999999997</v>
      </c>
      <c r="B43">
        <v>10.947100000000001</v>
      </c>
      <c r="D43">
        <f t="shared" si="10"/>
        <v>2.393074581003507</v>
      </c>
    </row>
    <row r="44" spans="1:4">
      <c r="A44">
        <v>82.861999999999995</v>
      </c>
      <c r="B44">
        <v>10.2721</v>
      </c>
      <c r="D44">
        <f t="shared" si="10"/>
        <v>2.3294314821027107</v>
      </c>
    </row>
    <row r="45" spans="1:4">
      <c r="A45">
        <v>123.864</v>
      </c>
      <c r="B45">
        <v>9.7535000000000007</v>
      </c>
      <c r="D45">
        <f t="shared" si="10"/>
        <v>2.2776261949528505</v>
      </c>
    </row>
    <row r="46" spans="1:4">
      <c r="A46">
        <v>164.863</v>
      </c>
      <c r="B46">
        <v>9.3400999999999996</v>
      </c>
      <c r="D46">
        <f t="shared" si="10"/>
        <v>2.2343169588215512</v>
      </c>
    </row>
    <row r="47" spans="1:4">
      <c r="A47">
        <v>205.864</v>
      </c>
      <c r="B47">
        <v>9.0099</v>
      </c>
      <c r="D47">
        <f t="shared" si="10"/>
        <v>2.1983239727795203</v>
      </c>
    </row>
    <row r="48" spans="1:4">
      <c r="A48">
        <v>246.863</v>
      </c>
      <c r="B48">
        <v>8.2310999999999996</v>
      </c>
      <c r="D48">
        <f t="shared" si="10"/>
        <v>2.1079196631087846</v>
      </c>
    </row>
    <row r="49" spans="1:4">
      <c r="A49">
        <v>287.86399999999998</v>
      </c>
      <c r="B49">
        <v>7.9410999999999996</v>
      </c>
      <c r="D49">
        <f t="shared" si="10"/>
        <v>2.0720518047062186</v>
      </c>
    </row>
    <row r="50" spans="1:4">
      <c r="A50">
        <v>328.863</v>
      </c>
      <c r="B50">
        <v>7.5548999999999999</v>
      </c>
      <c r="D50">
        <f t="shared" si="10"/>
        <v>2.0221963593697301</v>
      </c>
    </row>
    <row r="51" spans="1:4">
      <c r="A51">
        <v>369.86399999999998</v>
      </c>
      <c r="B51">
        <v>7.1939000000000002</v>
      </c>
      <c r="D51">
        <f t="shared" si="10"/>
        <v>1.9732334447042037</v>
      </c>
    </row>
    <row r="52" spans="1:4">
      <c r="A52">
        <v>410.863</v>
      </c>
      <c r="B52">
        <v>6.7168000000000001</v>
      </c>
      <c r="D52">
        <f t="shared" si="10"/>
        <v>1.9046118506441767</v>
      </c>
    </row>
    <row r="53" spans="1:4">
      <c r="A53">
        <v>451.863</v>
      </c>
      <c r="B53">
        <v>6.3232999999999997</v>
      </c>
      <c r="D53">
        <f t="shared" si="10"/>
        <v>1.8442412237836325</v>
      </c>
    </row>
    <row r="54" spans="1:4">
      <c r="A54">
        <v>492.863</v>
      </c>
      <c r="B54">
        <v>6.1440000000000001</v>
      </c>
      <c r="D54">
        <f t="shared" si="10"/>
        <v>1.815475995845371</v>
      </c>
    </row>
    <row r="55" spans="1:4">
      <c r="A55">
        <v>533.86400000000003</v>
      </c>
      <c r="B55">
        <v>5.7145000000000001</v>
      </c>
      <c r="D55">
        <f t="shared" si="10"/>
        <v>1.7430068043555156</v>
      </c>
    </row>
    <row r="56" spans="1:4">
      <c r="A56">
        <v>574.86400000000003</v>
      </c>
      <c r="B56">
        <v>5.2808999999999999</v>
      </c>
      <c r="D56">
        <f t="shared" si="10"/>
        <v>1.6640965377378993</v>
      </c>
    </row>
    <row r="57" spans="1:4">
      <c r="A57">
        <v>614.86400000000003</v>
      </c>
      <c r="B57">
        <v>5.3859000000000004</v>
      </c>
      <c r="D57">
        <f t="shared" si="10"/>
        <v>1.6837844275627558</v>
      </c>
    </row>
    <row r="61" spans="1:4">
      <c r="A61" t="s">
        <v>5</v>
      </c>
    </row>
    <row r="62" spans="1:4">
      <c r="A62">
        <v>0</v>
      </c>
      <c r="B62">
        <v>10.125</v>
      </c>
      <c r="D62">
        <f t="shared" ref="D62:D78" si="11">LN(B62)</f>
        <v>2.3150076129926029</v>
      </c>
    </row>
    <row r="63" spans="1:4">
      <c r="A63">
        <v>65.177999999999997</v>
      </c>
      <c r="B63">
        <v>9.5493000000000006</v>
      </c>
      <c r="D63">
        <f t="shared" si="11"/>
        <v>2.2564678533768583</v>
      </c>
    </row>
    <row r="64" spans="1:4">
      <c r="A64">
        <v>130.179</v>
      </c>
      <c r="B64">
        <v>9.1934000000000005</v>
      </c>
      <c r="D64">
        <f t="shared" si="11"/>
        <v>2.2184858353023702</v>
      </c>
    </row>
    <row r="65" spans="1:4">
      <c r="A65">
        <v>195.179</v>
      </c>
      <c r="B65">
        <v>8.6715</v>
      </c>
      <c r="D65">
        <f t="shared" si="11"/>
        <v>2.1600417862085033</v>
      </c>
    </row>
    <row r="66" spans="1:4">
      <c r="A66">
        <v>260.17899999999997</v>
      </c>
      <c r="B66">
        <v>8.3331999999999997</v>
      </c>
      <c r="D66">
        <f t="shared" si="11"/>
        <v>2.1202475360720898</v>
      </c>
    </row>
    <row r="67" spans="1:4">
      <c r="A67">
        <v>325.17899999999997</v>
      </c>
      <c r="B67">
        <v>7.8498999999999999</v>
      </c>
      <c r="D67">
        <f t="shared" si="11"/>
        <v>2.0605007928596741</v>
      </c>
    </row>
    <row r="68" spans="1:4">
      <c r="A68">
        <v>390.178</v>
      </c>
      <c r="B68">
        <v>7.3722000000000003</v>
      </c>
      <c r="D68">
        <f t="shared" si="11"/>
        <v>1.9977161691194436</v>
      </c>
    </row>
    <row r="69" spans="1:4">
      <c r="A69">
        <v>455.17899999999997</v>
      </c>
      <c r="B69">
        <v>7.1025</v>
      </c>
      <c r="D69">
        <f t="shared" si="11"/>
        <v>1.9604468347462058</v>
      </c>
    </row>
    <row r="70" spans="1:4">
      <c r="A70">
        <v>520.178</v>
      </c>
      <c r="B70">
        <v>6.8068999999999997</v>
      </c>
      <c r="D70">
        <f t="shared" si="11"/>
        <v>1.9179368035983917</v>
      </c>
    </row>
    <row r="71" spans="1:4">
      <c r="A71">
        <v>585.17899999999997</v>
      </c>
      <c r="B71">
        <v>6.3959999999999999</v>
      </c>
      <c r="D71">
        <f t="shared" si="11"/>
        <v>1.8556727949717078</v>
      </c>
    </row>
    <row r="72" spans="1:4">
      <c r="A72">
        <v>650.17899999999997</v>
      </c>
      <c r="B72">
        <v>6.1106999999999996</v>
      </c>
      <c r="D72">
        <f t="shared" si="11"/>
        <v>1.8100413329060674</v>
      </c>
    </row>
    <row r="73" spans="1:4">
      <c r="A73">
        <v>715.17899999999997</v>
      </c>
      <c r="B73">
        <v>5.8433999999999999</v>
      </c>
      <c r="D73">
        <f t="shared" si="11"/>
        <v>1.7653128192130716</v>
      </c>
    </row>
    <row r="74" spans="1:4">
      <c r="A74">
        <v>780.17899999999997</v>
      </c>
      <c r="B74">
        <v>5.5541</v>
      </c>
      <c r="D74">
        <f t="shared" si="11"/>
        <v>1.7145363937639306</v>
      </c>
    </row>
    <row r="75" spans="1:4">
      <c r="A75">
        <v>845.178</v>
      </c>
      <c r="B75">
        <v>5.2541000000000002</v>
      </c>
      <c r="D75">
        <f t="shared" si="11"/>
        <v>1.6590087241998452</v>
      </c>
    </row>
    <row r="76" spans="1:4">
      <c r="A76">
        <v>910.17899999999997</v>
      </c>
      <c r="B76">
        <v>5.0335999999999999</v>
      </c>
      <c r="D76">
        <f t="shared" si="11"/>
        <v>1.6161354338818217</v>
      </c>
    </row>
    <row r="77" spans="1:4">
      <c r="A77">
        <v>975.17899999999997</v>
      </c>
      <c r="B77">
        <v>4.8525999999999998</v>
      </c>
      <c r="D77">
        <f t="shared" si="11"/>
        <v>1.5795146437827423</v>
      </c>
    </row>
    <row r="78" spans="1:4">
      <c r="A78">
        <v>1029.18</v>
      </c>
      <c r="B78">
        <v>4.6105999999999998</v>
      </c>
      <c r="D78">
        <f t="shared" si="11"/>
        <v>1.5283580003833586</v>
      </c>
    </row>
    <row r="82" spans="1:4">
      <c r="A82" t="s">
        <v>6</v>
      </c>
    </row>
    <row r="83" spans="1:4">
      <c r="A83">
        <v>0</v>
      </c>
      <c r="B83">
        <v>10.889699999999999</v>
      </c>
      <c r="D83">
        <f t="shared" ref="D83:D103" si="12">LN(B83)</f>
        <v>2.3878173883560438</v>
      </c>
    </row>
    <row r="84" spans="1:4">
      <c r="A84">
        <v>75.16</v>
      </c>
      <c r="B84">
        <v>10.363099999999999</v>
      </c>
      <c r="D84">
        <f t="shared" si="12"/>
        <v>2.3382514198708555</v>
      </c>
    </row>
    <row r="85" spans="1:4">
      <c r="A85">
        <v>150.161</v>
      </c>
      <c r="B85">
        <v>10.015599999999999</v>
      </c>
      <c r="D85">
        <f t="shared" si="12"/>
        <v>2.3041438774580389</v>
      </c>
    </row>
    <row r="86" spans="1:4">
      <c r="A86">
        <v>225.16200000000001</v>
      </c>
      <c r="B86">
        <v>9.4619</v>
      </c>
      <c r="D86">
        <f t="shared" si="12"/>
        <v>2.2472732085629583</v>
      </c>
    </row>
    <row r="87" spans="1:4">
      <c r="A87">
        <v>300.161</v>
      </c>
      <c r="B87">
        <v>9.4817</v>
      </c>
      <c r="D87">
        <f t="shared" si="12"/>
        <v>2.2493636250846585</v>
      </c>
    </row>
    <row r="88" spans="1:4">
      <c r="A88">
        <v>375.16199999999998</v>
      </c>
      <c r="B88">
        <v>8.9647000000000006</v>
      </c>
      <c r="D88">
        <f t="shared" si="12"/>
        <v>2.1932946430281355</v>
      </c>
    </row>
    <row r="89" spans="1:4">
      <c r="A89">
        <v>450.16199999999998</v>
      </c>
      <c r="B89">
        <v>8.6411999999999995</v>
      </c>
      <c r="D89">
        <f t="shared" si="12"/>
        <v>2.1565414620606842</v>
      </c>
    </row>
    <row r="90" spans="1:4">
      <c r="A90">
        <v>525.16099999999994</v>
      </c>
      <c r="B90">
        <v>8.4327000000000005</v>
      </c>
      <c r="D90">
        <f t="shared" si="12"/>
        <v>2.1321170054310787</v>
      </c>
    </row>
    <row r="91" spans="1:4">
      <c r="A91">
        <v>600.16099999999994</v>
      </c>
      <c r="B91">
        <v>8.1244999999999994</v>
      </c>
      <c r="D91">
        <f t="shared" si="12"/>
        <v>2.0948841878606936</v>
      </c>
    </row>
    <row r="92" spans="1:4">
      <c r="A92">
        <v>675.16200000000003</v>
      </c>
      <c r="B92">
        <v>7.6862000000000004</v>
      </c>
      <c r="D92">
        <f t="shared" si="12"/>
        <v>2.0394265131416001</v>
      </c>
    </row>
    <row r="93" spans="1:4">
      <c r="A93">
        <v>750.16099999999994</v>
      </c>
      <c r="B93">
        <v>7.6172000000000004</v>
      </c>
      <c r="D93">
        <f t="shared" si="12"/>
        <v>2.0304088481025246</v>
      </c>
    </row>
    <row r="94" spans="1:4">
      <c r="A94">
        <v>825.16099999999994</v>
      </c>
      <c r="B94">
        <v>7.3301999999999996</v>
      </c>
      <c r="D94">
        <f t="shared" si="12"/>
        <v>1.992002800655932</v>
      </c>
    </row>
    <row r="95" spans="1:4">
      <c r="A95">
        <v>900.16099999999994</v>
      </c>
      <c r="B95">
        <v>6.8772000000000002</v>
      </c>
      <c r="D95">
        <f t="shared" si="12"/>
        <v>1.928211592363555</v>
      </c>
    </row>
    <row r="96" spans="1:4">
      <c r="A96">
        <v>975.16099999999994</v>
      </c>
      <c r="B96">
        <v>6.8479999999999999</v>
      </c>
      <c r="D96">
        <f t="shared" si="12"/>
        <v>1.9239566388394409</v>
      </c>
    </row>
    <row r="97" spans="1:4">
      <c r="A97">
        <v>1050.1600000000001</v>
      </c>
      <c r="B97">
        <v>6.6692</v>
      </c>
      <c r="D97">
        <f t="shared" si="12"/>
        <v>1.8974999127041667</v>
      </c>
    </row>
    <row r="98" spans="1:4">
      <c r="A98">
        <v>1125.1600000000001</v>
      </c>
      <c r="B98">
        <v>6.4882</v>
      </c>
      <c r="D98">
        <f t="shared" si="12"/>
        <v>1.8699851424785632</v>
      </c>
    </row>
    <row r="99" spans="1:4">
      <c r="A99">
        <v>1199.1600000000001</v>
      </c>
      <c r="B99">
        <v>6.1276000000000002</v>
      </c>
      <c r="D99">
        <f t="shared" si="12"/>
        <v>1.812803156156404</v>
      </c>
    </row>
    <row r="100" spans="1:4">
      <c r="A100">
        <v>1275.1600000000001</v>
      </c>
      <c r="B100">
        <v>5.9512999999999998</v>
      </c>
      <c r="D100">
        <f t="shared" si="12"/>
        <v>1.7836096830876016</v>
      </c>
    </row>
    <row r="101" spans="1:4">
      <c r="A101">
        <v>1350.16</v>
      </c>
      <c r="B101">
        <v>5.7706</v>
      </c>
      <c r="D101">
        <f t="shared" si="12"/>
        <v>1.7527760612490069</v>
      </c>
    </row>
    <row r="102" spans="1:4">
      <c r="A102">
        <v>1425.16</v>
      </c>
      <c r="B102">
        <v>5.4729000000000001</v>
      </c>
      <c r="D102">
        <f t="shared" si="12"/>
        <v>1.6998086404801465</v>
      </c>
    </row>
    <row r="103" spans="1:4">
      <c r="A103">
        <v>1500.16</v>
      </c>
      <c r="B103">
        <v>5.2115</v>
      </c>
      <c r="D103">
        <f t="shared" si="12"/>
        <v>1.6508677221972399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2021-04-16T00:56:42Z</dcterms:modified>
</cp:coreProperties>
</file>