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KSIDDIQI3\Dropbox (OCHA)\GIS\01_Analysis_Projects\02_Thematic\IDP\Monthly_IDP_Movements\2018\201809\"/>
    </mc:Choice>
  </mc:AlternateContent>
  <xr:revisionPtr revIDLastSave="0" documentId="10_ncr:100000_{EBFFE4AF-C376-4C35-8C53-91DAA3F89AF9}" xr6:coauthVersionLast="31" xr6:coauthVersionMax="31" xr10:uidLastSave="{00000000-0000-0000-0000-000000000000}"/>
  <bookViews>
    <workbookView xWindow="0" yWindow="0" windowWidth="20490" windowHeight="6930" tabRatio="932" firstSheet="2" activeTab="7" xr2:uid="{00000000-000D-0000-FFFF-FFFF00000000}"/>
  </bookViews>
  <sheets>
    <sheet name="Returnees_PIVOT_dataCons" sheetId="27" state="hidden" r:id="rId1"/>
    <sheet name="June_IDPflow" sheetId="25" state="hidden" r:id="rId2"/>
    <sheet name="September_IDPflow" sheetId="23" r:id="rId3"/>
    <sheet name="September_Retflow" sheetId="34" r:id="rId4"/>
    <sheet name="Returnees_ProblematicLocations" sheetId="31" state="hidden" r:id="rId5"/>
    <sheet name="July_Returnees_flow" sheetId="28" state="hidden" r:id="rId6"/>
    <sheet name="May_IDPflow" sheetId="22" state="hidden" r:id="rId7"/>
    <sheet name="IDPFlow_Summarysince2016" sheetId="5" r:id="rId8"/>
    <sheet name="PIVOt_origin_to_dep" sheetId="11" state="hidden" r:id="rId9"/>
    <sheet name="RetFlow_Summary" sheetId="36" r:id="rId10"/>
    <sheet name="IDPTABLE-Origin_vs_Departure" sheetId="12" r:id="rId11"/>
    <sheet name="Description" sheetId="21" state="hidden" r:id="rId12"/>
    <sheet name="Subdidst_originVSdestination" sheetId="14" state="hidden" r:id="rId13"/>
    <sheet name="Problematic Locations" sheetId="9" state="hidden" r:id="rId14"/>
    <sheet name="ReturnTABLE-Origin_vs_Departure" sheetId="32" r:id="rId15"/>
    <sheet name="To check with coordination unit" sheetId="24" state="hidden" r:id="rId16"/>
    <sheet name="Returnees" sheetId="16" state="hidden" r:id="rId17"/>
  </sheets>
  <definedNames>
    <definedName name="_xlnm._FilterDatabase" localSheetId="5" hidden="1">July_Returnees_flow!$A$2:$AE$625</definedName>
    <definedName name="_xlnm._FilterDatabase" localSheetId="1" hidden="1">June_IDPflow!$A$2:$AE$602</definedName>
    <definedName name="_xlnm._FilterDatabase" localSheetId="6" hidden="1">May_IDPflow!$A$2:$AC$782</definedName>
    <definedName name="_xlnm._FilterDatabase" localSheetId="16" hidden="1">Returnees!#REF!</definedName>
    <definedName name="_xlnm._FilterDatabase" localSheetId="2" hidden="1">September_IDPflow!$A$1:$I$647</definedName>
    <definedName name="_xlnm._FilterDatabase" localSheetId="3" hidden="1">September_Retflow!$A$1:$I$593</definedName>
    <definedName name="_xlnm._FilterDatabase" localSheetId="12" hidden="1">Subdidst_originVSdestination!$A$2:$Z$644</definedName>
  </definedNames>
  <calcPr calcId="179017" concurrentCalc="0"/>
  <pivotCaches>
    <pivotCache cacheId="0" r:id="rId18"/>
    <pivotCache cacheId="1" r:id="rId19"/>
    <pivotCache cacheId="2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_4db1ddb9-b7fe-48ee-8c99-f05f10c48673" name="Query" connection="Query - Query"/>
        </x15:modelTables>
      </x15:dataModel>
    </ext>
  </extLst>
</workbook>
</file>

<file path=xl/calcChain.xml><?xml version="1.0" encoding="utf-8"?>
<calcChain xmlns="http://schemas.openxmlformats.org/spreadsheetml/2006/main">
  <c r="Q3" i="32" l="1"/>
  <c r="Q4" i="32"/>
  <c r="Q5" i="32"/>
  <c r="Q6" i="32"/>
  <c r="Q7" i="32"/>
  <c r="Q8" i="32"/>
  <c r="Q9" i="32"/>
  <c r="Q10" i="32"/>
  <c r="Q11" i="32"/>
  <c r="Q12" i="32"/>
  <c r="Q13" i="32"/>
  <c r="Q14" i="32"/>
  <c r="Q15" i="32"/>
  <c r="Q16" i="32"/>
  <c r="Q2" i="3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2" i="12"/>
  <c r="J18" i="36"/>
  <c r="AP19" i="5"/>
  <c r="AP18" i="5"/>
  <c r="AL17" i="5"/>
  <c r="M17" i="36"/>
  <c r="M18" i="36"/>
  <c r="L17" i="36"/>
  <c r="L18" i="36"/>
  <c r="K17" i="36"/>
  <c r="K18" i="36"/>
  <c r="J17" i="36"/>
  <c r="I17" i="36"/>
  <c r="I18" i="36"/>
  <c r="H17" i="36"/>
  <c r="G17" i="36"/>
  <c r="F17" i="36"/>
  <c r="E17" i="36"/>
  <c r="D17" i="36"/>
  <c r="C17" i="36"/>
  <c r="B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N17" i="36"/>
  <c r="N18" i="36"/>
  <c r="AK17" i="5"/>
  <c r="W625" i="28"/>
  <c r="V625" i="28"/>
  <c r="U625" i="28"/>
  <c r="T625" i="28"/>
  <c r="S625" i="28"/>
  <c r="R625" i="28"/>
  <c r="Q625" i="28"/>
  <c r="P625" i="28"/>
  <c r="O625" i="28"/>
  <c r="W624" i="28"/>
  <c r="V624" i="28"/>
  <c r="U624" i="28"/>
  <c r="T624" i="28"/>
  <c r="R624" i="28"/>
  <c r="Q624" i="28"/>
  <c r="S624" i="28"/>
  <c r="P624" i="28"/>
  <c r="O624" i="28"/>
  <c r="W623" i="28"/>
  <c r="V623" i="28"/>
  <c r="U623" i="28"/>
  <c r="T623" i="28"/>
  <c r="R623" i="28"/>
  <c r="Q623" i="28"/>
  <c r="S623" i="28"/>
  <c r="P623" i="28"/>
  <c r="O623" i="28"/>
  <c r="W622" i="28"/>
  <c r="V622" i="28"/>
  <c r="U622" i="28"/>
  <c r="T622" i="28"/>
  <c r="S622" i="28"/>
  <c r="R622" i="28"/>
  <c r="Q622" i="28"/>
  <c r="P622" i="28"/>
  <c r="O622" i="28"/>
  <c r="W621" i="28"/>
  <c r="V621" i="28"/>
  <c r="U621" i="28"/>
  <c r="T621" i="28"/>
  <c r="R621" i="28"/>
  <c r="Q621" i="28"/>
  <c r="S621" i="28"/>
  <c r="P621" i="28"/>
  <c r="O621" i="28"/>
  <c r="W620" i="28"/>
  <c r="V620" i="28"/>
  <c r="U620" i="28"/>
  <c r="T620" i="28"/>
  <c r="R620" i="28"/>
  <c r="Q620" i="28"/>
  <c r="S620" i="28"/>
  <c r="P620" i="28"/>
  <c r="O620" i="28"/>
  <c r="W619" i="28"/>
  <c r="V619" i="28"/>
  <c r="U619" i="28"/>
  <c r="T619" i="28"/>
  <c r="R619" i="28"/>
  <c r="Q619" i="28"/>
  <c r="S619" i="28"/>
  <c r="P619" i="28"/>
  <c r="O619" i="28"/>
  <c r="W618" i="28"/>
  <c r="V618" i="28"/>
  <c r="U618" i="28"/>
  <c r="T618" i="28"/>
  <c r="S618" i="28"/>
  <c r="R618" i="28"/>
  <c r="Q618" i="28"/>
  <c r="P618" i="28"/>
  <c r="O618" i="28"/>
  <c r="W617" i="28"/>
  <c r="V617" i="28"/>
  <c r="U617" i="28"/>
  <c r="T617" i="28"/>
  <c r="S617" i="28"/>
  <c r="R617" i="28"/>
  <c r="Q617" i="28"/>
  <c r="P617" i="28"/>
  <c r="O617" i="28"/>
  <c r="W616" i="28"/>
  <c r="V616" i="28"/>
  <c r="U616" i="28"/>
  <c r="T616" i="28"/>
  <c r="R616" i="28"/>
  <c r="Q616" i="28"/>
  <c r="S616" i="28"/>
  <c r="P616" i="28"/>
  <c r="O616" i="28"/>
  <c r="W615" i="28"/>
  <c r="V615" i="28"/>
  <c r="U615" i="28"/>
  <c r="T615" i="28"/>
  <c r="S615" i="28"/>
  <c r="R615" i="28"/>
  <c r="Q615" i="28"/>
  <c r="P615" i="28"/>
  <c r="O615" i="28"/>
  <c r="W614" i="28"/>
  <c r="V614" i="28"/>
  <c r="U614" i="28"/>
  <c r="T614" i="28"/>
  <c r="R614" i="28"/>
  <c r="Q614" i="28"/>
  <c r="S614" i="28"/>
  <c r="P614" i="28"/>
  <c r="O614" i="28"/>
  <c r="W613" i="28"/>
  <c r="V613" i="28"/>
  <c r="U613" i="28"/>
  <c r="T613" i="28"/>
  <c r="R613" i="28"/>
  <c r="Q613" i="28"/>
  <c r="S613" i="28"/>
  <c r="P613" i="28"/>
  <c r="O613" i="28"/>
  <c r="W612" i="28"/>
  <c r="V612" i="28"/>
  <c r="U612" i="28"/>
  <c r="T612" i="28"/>
  <c r="R612" i="28"/>
  <c r="Q612" i="28"/>
  <c r="S612" i="28"/>
  <c r="P612" i="28"/>
  <c r="O612" i="28"/>
  <c r="W611" i="28"/>
  <c r="V611" i="28"/>
  <c r="U611" i="28"/>
  <c r="T611" i="28"/>
  <c r="S611" i="28"/>
  <c r="R611" i="28"/>
  <c r="Q611" i="28"/>
  <c r="P611" i="28"/>
  <c r="O611" i="28"/>
  <c r="W610" i="28"/>
  <c r="V610" i="28"/>
  <c r="U610" i="28"/>
  <c r="T610" i="28"/>
  <c r="S610" i="28"/>
  <c r="R610" i="28"/>
  <c r="Q610" i="28"/>
  <c r="P610" i="28"/>
  <c r="O610" i="28"/>
  <c r="W609" i="28"/>
  <c r="V609" i="28"/>
  <c r="U609" i="28"/>
  <c r="T609" i="28"/>
  <c r="R609" i="28"/>
  <c r="Q609" i="28"/>
  <c r="S609" i="28"/>
  <c r="P609" i="28"/>
  <c r="O609" i="28"/>
  <c r="W608" i="28"/>
  <c r="V608" i="28"/>
  <c r="U608" i="28"/>
  <c r="T608" i="28"/>
  <c r="R608" i="28"/>
  <c r="Q608" i="28"/>
  <c r="S608" i="28"/>
  <c r="P608" i="28"/>
  <c r="O608" i="28"/>
  <c r="W607" i="28"/>
  <c r="V607" i="28"/>
  <c r="U607" i="28"/>
  <c r="T607" i="28"/>
  <c r="R607" i="28"/>
  <c r="Q607" i="28"/>
  <c r="S607" i="28"/>
  <c r="P607" i="28"/>
  <c r="O607" i="28"/>
  <c r="W606" i="28"/>
  <c r="V606" i="28"/>
  <c r="U606" i="28"/>
  <c r="T606" i="28"/>
  <c r="R606" i="28"/>
  <c r="Q606" i="28"/>
  <c r="S606" i="28"/>
  <c r="P606" i="28"/>
  <c r="O606" i="28"/>
  <c r="W605" i="28"/>
  <c r="V605" i="28"/>
  <c r="U605" i="28"/>
  <c r="T605" i="28"/>
  <c r="R605" i="28"/>
  <c r="Q605" i="28"/>
  <c r="S605" i="28"/>
  <c r="P605" i="28"/>
  <c r="O605" i="28"/>
  <c r="W604" i="28"/>
  <c r="V604" i="28"/>
  <c r="U604" i="28"/>
  <c r="T604" i="28"/>
  <c r="R604" i="28"/>
  <c r="Q604" i="28"/>
  <c r="S604" i="28"/>
  <c r="P604" i="28"/>
  <c r="O604" i="28"/>
  <c r="W603" i="28"/>
  <c r="V603" i="28"/>
  <c r="U603" i="28"/>
  <c r="T603" i="28"/>
  <c r="S603" i="28"/>
  <c r="R603" i="28"/>
  <c r="Q603" i="28"/>
  <c r="P603" i="28"/>
  <c r="O603" i="28"/>
  <c r="W602" i="28"/>
  <c r="V602" i="28"/>
  <c r="U602" i="28"/>
  <c r="T602" i="28"/>
  <c r="S602" i="28"/>
  <c r="R602" i="28"/>
  <c r="Q602" i="28"/>
  <c r="P602" i="28"/>
  <c r="O602" i="28"/>
  <c r="W601" i="28"/>
  <c r="V601" i="28"/>
  <c r="U601" i="28"/>
  <c r="T601" i="28"/>
  <c r="R601" i="28"/>
  <c r="Q601" i="28"/>
  <c r="S601" i="28"/>
  <c r="P601" i="28"/>
  <c r="O601" i="28"/>
  <c r="W600" i="28"/>
  <c r="V600" i="28"/>
  <c r="U600" i="28"/>
  <c r="T600" i="28"/>
  <c r="R600" i="28"/>
  <c r="Q600" i="28"/>
  <c r="S600" i="28"/>
  <c r="P600" i="28"/>
  <c r="O600" i="28"/>
  <c r="W599" i="28"/>
  <c r="V599" i="28"/>
  <c r="U599" i="28"/>
  <c r="T599" i="28"/>
  <c r="R599" i="28"/>
  <c r="Q599" i="28"/>
  <c r="S599" i="28"/>
  <c r="P599" i="28"/>
  <c r="O599" i="28"/>
  <c r="W598" i="28"/>
  <c r="V598" i="28"/>
  <c r="U598" i="28"/>
  <c r="T598" i="28"/>
  <c r="R598" i="28"/>
  <c r="Q598" i="28"/>
  <c r="S598" i="28"/>
  <c r="P598" i="28"/>
  <c r="O598" i="28"/>
  <c r="W597" i="28"/>
  <c r="V597" i="28"/>
  <c r="U597" i="28"/>
  <c r="T597" i="28"/>
  <c r="R597" i="28"/>
  <c r="Q597" i="28"/>
  <c r="S597" i="28"/>
  <c r="P597" i="28"/>
  <c r="O597" i="28"/>
  <c r="W596" i="28"/>
  <c r="V596" i="28"/>
  <c r="U596" i="28"/>
  <c r="T596" i="28"/>
  <c r="R596" i="28"/>
  <c r="Q596" i="28"/>
  <c r="S596" i="28"/>
  <c r="P596" i="28"/>
  <c r="O596" i="28"/>
  <c r="W595" i="28"/>
  <c r="V595" i="28"/>
  <c r="U595" i="28"/>
  <c r="T595" i="28"/>
  <c r="S595" i="28"/>
  <c r="R595" i="28"/>
  <c r="Q595" i="28"/>
  <c r="P595" i="28"/>
  <c r="O595" i="28"/>
  <c r="W594" i="28"/>
  <c r="V594" i="28"/>
  <c r="U594" i="28"/>
  <c r="T594" i="28"/>
  <c r="S594" i="28"/>
  <c r="R594" i="28"/>
  <c r="Q594" i="28"/>
  <c r="P594" i="28"/>
  <c r="O594" i="28"/>
  <c r="W593" i="28"/>
  <c r="V593" i="28"/>
  <c r="U593" i="28"/>
  <c r="T593" i="28"/>
  <c r="R593" i="28"/>
  <c r="Q593" i="28"/>
  <c r="S593" i="28"/>
  <c r="P593" i="28"/>
  <c r="O593" i="28"/>
  <c r="W592" i="28"/>
  <c r="V592" i="28"/>
  <c r="U592" i="28"/>
  <c r="T592" i="28"/>
  <c r="R592" i="28"/>
  <c r="Q592" i="28"/>
  <c r="S592" i="28"/>
  <c r="P592" i="28"/>
  <c r="O592" i="28"/>
  <c r="W591" i="28"/>
  <c r="V591" i="28"/>
  <c r="U591" i="28"/>
  <c r="T591" i="28"/>
  <c r="R591" i="28"/>
  <c r="Q591" i="28"/>
  <c r="S591" i="28"/>
  <c r="P591" i="28"/>
  <c r="O591" i="28"/>
  <c r="W590" i="28"/>
  <c r="V590" i="28"/>
  <c r="U590" i="28"/>
  <c r="T590" i="28"/>
  <c r="R590" i="28"/>
  <c r="Q590" i="28"/>
  <c r="S590" i="28"/>
  <c r="P590" i="28"/>
  <c r="O590" i="28"/>
  <c r="W589" i="28"/>
  <c r="V589" i="28"/>
  <c r="U589" i="28"/>
  <c r="T589" i="28"/>
  <c r="R589" i="28"/>
  <c r="Q589" i="28"/>
  <c r="S589" i="28"/>
  <c r="P589" i="28"/>
  <c r="O589" i="28"/>
  <c r="W588" i="28"/>
  <c r="V588" i="28"/>
  <c r="U588" i="28"/>
  <c r="T588" i="28"/>
  <c r="R588" i="28"/>
  <c r="Q588" i="28"/>
  <c r="S588" i="28"/>
  <c r="P588" i="28"/>
  <c r="O588" i="28"/>
  <c r="W587" i="28"/>
  <c r="V587" i="28"/>
  <c r="U587" i="28"/>
  <c r="T587" i="28"/>
  <c r="S587" i="28"/>
  <c r="R587" i="28"/>
  <c r="Q587" i="28"/>
  <c r="P587" i="28"/>
  <c r="O587" i="28"/>
  <c r="W586" i="28"/>
  <c r="V586" i="28"/>
  <c r="U586" i="28"/>
  <c r="T586" i="28"/>
  <c r="S586" i="28"/>
  <c r="R586" i="28"/>
  <c r="Q586" i="28"/>
  <c r="P586" i="28"/>
  <c r="O586" i="28"/>
  <c r="W585" i="28"/>
  <c r="V585" i="28"/>
  <c r="U585" i="28"/>
  <c r="T585" i="28"/>
  <c r="R585" i="28"/>
  <c r="Q585" i="28"/>
  <c r="S585" i="28"/>
  <c r="P585" i="28"/>
  <c r="O585" i="28"/>
  <c r="W584" i="28"/>
  <c r="V584" i="28"/>
  <c r="U584" i="28"/>
  <c r="T584" i="28"/>
  <c r="R584" i="28"/>
  <c r="Q584" i="28"/>
  <c r="S584" i="28"/>
  <c r="P584" i="28"/>
  <c r="O584" i="28"/>
  <c r="W583" i="28"/>
  <c r="V583" i="28"/>
  <c r="U583" i="28"/>
  <c r="T583" i="28"/>
  <c r="R583" i="28"/>
  <c r="Q583" i="28"/>
  <c r="S583" i="28"/>
  <c r="P583" i="28"/>
  <c r="O583" i="28"/>
  <c r="W582" i="28"/>
  <c r="V582" i="28"/>
  <c r="U582" i="28"/>
  <c r="T582" i="28"/>
  <c r="R582" i="28"/>
  <c r="Q582" i="28"/>
  <c r="S582" i="28"/>
  <c r="P582" i="28"/>
  <c r="O582" i="28"/>
  <c r="W581" i="28"/>
  <c r="V581" i="28"/>
  <c r="U581" i="28"/>
  <c r="T581" i="28"/>
  <c r="R581" i="28"/>
  <c r="Q581" i="28"/>
  <c r="S581" i="28"/>
  <c r="P581" i="28"/>
  <c r="O581" i="28"/>
  <c r="W580" i="28"/>
  <c r="V580" i="28"/>
  <c r="U580" i="28"/>
  <c r="T580" i="28"/>
  <c r="R580" i="28"/>
  <c r="Q580" i="28"/>
  <c r="S580" i="28"/>
  <c r="P580" i="28"/>
  <c r="O580" i="28"/>
  <c r="W579" i="28"/>
  <c r="V579" i="28"/>
  <c r="U579" i="28"/>
  <c r="T579" i="28"/>
  <c r="S579" i="28"/>
  <c r="R579" i="28"/>
  <c r="Q579" i="28"/>
  <c r="P579" i="28"/>
  <c r="O579" i="28"/>
  <c r="W578" i="28"/>
  <c r="V578" i="28"/>
  <c r="U578" i="28"/>
  <c r="T578" i="28"/>
  <c r="S578" i="28"/>
  <c r="R578" i="28"/>
  <c r="Q578" i="28"/>
  <c r="P578" i="28"/>
  <c r="O578" i="28"/>
  <c r="W577" i="28"/>
  <c r="V577" i="28"/>
  <c r="U577" i="28"/>
  <c r="T577" i="28"/>
  <c r="R577" i="28"/>
  <c r="Q577" i="28"/>
  <c r="S577" i="28"/>
  <c r="P577" i="28"/>
  <c r="O577" i="28"/>
  <c r="W576" i="28"/>
  <c r="V576" i="28"/>
  <c r="U576" i="28"/>
  <c r="T576" i="28"/>
  <c r="R576" i="28"/>
  <c r="Q576" i="28"/>
  <c r="S576" i="28"/>
  <c r="P576" i="28"/>
  <c r="O576" i="28"/>
  <c r="W575" i="28"/>
  <c r="V575" i="28"/>
  <c r="U575" i="28"/>
  <c r="T575" i="28"/>
  <c r="R575" i="28"/>
  <c r="Q575" i="28"/>
  <c r="S575" i="28"/>
  <c r="P575" i="28"/>
  <c r="O575" i="28"/>
  <c r="W574" i="28"/>
  <c r="V574" i="28"/>
  <c r="U574" i="28"/>
  <c r="T574" i="28"/>
  <c r="R574" i="28"/>
  <c r="Q574" i="28"/>
  <c r="S574" i="28"/>
  <c r="P574" i="28"/>
  <c r="O574" i="28"/>
  <c r="W573" i="28"/>
  <c r="V573" i="28"/>
  <c r="U573" i="28"/>
  <c r="T573" i="28"/>
  <c r="R573" i="28"/>
  <c r="Q573" i="28"/>
  <c r="S573" i="28"/>
  <c r="P573" i="28"/>
  <c r="O573" i="28"/>
  <c r="W572" i="28"/>
  <c r="V572" i="28"/>
  <c r="U572" i="28"/>
  <c r="T572" i="28"/>
  <c r="R572" i="28"/>
  <c r="Q572" i="28"/>
  <c r="S572" i="28"/>
  <c r="P572" i="28"/>
  <c r="O572" i="28"/>
  <c r="W571" i="28"/>
  <c r="V571" i="28"/>
  <c r="U571" i="28"/>
  <c r="T571" i="28"/>
  <c r="S571" i="28"/>
  <c r="R571" i="28"/>
  <c r="Q571" i="28"/>
  <c r="P571" i="28"/>
  <c r="O571" i="28"/>
  <c r="W570" i="28"/>
  <c r="V570" i="28"/>
  <c r="U570" i="28"/>
  <c r="T570" i="28"/>
  <c r="S570" i="28"/>
  <c r="R570" i="28"/>
  <c r="Q570" i="28"/>
  <c r="P570" i="28"/>
  <c r="O570" i="28"/>
  <c r="W569" i="28"/>
  <c r="V569" i="28"/>
  <c r="U569" i="28"/>
  <c r="T569" i="28"/>
  <c r="R569" i="28"/>
  <c r="Q569" i="28"/>
  <c r="S569" i="28"/>
  <c r="P569" i="28"/>
  <c r="O569" i="28"/>
  <c r="W568" i="28"/>
  <c r="V568" i="28"/>
  <c r="U568" i="28"/>
  <c r="T568" i="28"/>
  <c r="R568" i="28"/>
  <c r="Q568" i="28"/>
  <c r="S568" i="28"/>
  <c r="P568" i="28"/>
  <c r="O568" i="28"/>
  <c r="W567" i="28"/>
  <c r="V567" i="28"/>
  <c r="U567" i="28"/>
  <c r="T567" i="28"/>
  <c r="R567" i="28"/>
  <c r="Q567" i="28"/>
  <c r="S567" i="28"/>
  <c r="P567" i="28"/>
  <c r="O567" i="28"/>
  <c r="W566" i="28"/>
  <c r="V566" i="28"/>
  <c r="U566" i="28"/>
  <c r="T566" i="28"/>
  <c r="R566" i="28"/>
  <c r="Q566" i="28"/>
  <c r="S566" i="28"/>
  <c r="P566" i="28"/>
  <c r="O566" i="28"/>
  <c r="W565" i="28"/>
  <c r="V565" i="28"/>
  <c r="U565" i="28"/>
  <c r="T565" i="28"/>
  <c r="R565" i="28"/>
  <c r="Q565" i="28"/>
  <c r="S565" i="28"/>
  <c r="P565" i="28"/>
  <c r="O565" i="28"/>
  <c r="W564" i="28"/>
  <c r="V564" i="28"/>
  <c r="U564" i="28"/>
  <c r="T564" i="28"/>
  <c r="R564" i="28"/>
  <c r="Q564" i="28"/>
  <c r="S564" i="28"/>
  <c r="P564" i="28"/>
  <c r="O564" i="28"/>
  <c r="W563" i="28"/>
  <c r="V563" i="28"/>
  <c r="U563" i="28"/>
  <c r="T563" i="28"/>
  <c r="S563" i="28"/>
  <c r="R563" i="28"/>
  <c r="Q563" i="28"/>
  <c r="P563" i="28"/>
  <c r="O563" i="28"/>
  <c r="W562" i="28"/>
  <c r="V562" i="28"/>
  <c r="U562" i="28"/>
  <c r="T562" i="28"/>
  <c r="S562" i="28"/>
  <c r="R562" i="28"/>
  <c r="Q562" i="28"/>
  <c r="P562" i="28"/>
  <c r="O562" i="28"/>
  <c r="W561" i="28"/>
  <c r="V561" i="28"/>
  <c r="U561" i="28"/>
  <c r="T561" i="28"/>
  <c r="R561" i="28"/>
  <c r="Q561" i="28"/>
  <c r="S561" i="28"/>
  <c r="P561" i="28"/>
  <c r="O561" i="28"/>
  <c r="W560" i="28"/>
  <c r="V560" i="28"/>
  <c r="U560" i="28"/>
  <c r="T560" i="28"/>
  <c r="R560" i="28"/>
  <c r="Q560" i="28"/>
  <c r="S560" i="28"/>
  <c r="P560" i="28"/>
  <c r="O560" i="28"/>
  <c r="W559" i="28"/>
  <c r="V559" i="28"/>
  <c r="U559" i="28"/>
  <c r="T559" i="28"/>
  <c r="R559" i="28"/>
  <c r="Q559" i="28"/>
  <c r="S559" i="28"/>
  <c r="P559" i="28"/>
  <c r="O559" i="28"/>
  <c r="W558" i="28"/>
  <c r="V558" i="28"/>
  <c r="U558" i="28"/>
  <c r="T558" i="28"/>
  <c r="R558" i="28"/>
  <c r="Q558" i="28"/>
  <c r="S558" i="28"/>
  <c r="P558" i="28"/>
  <c r="O558" i="28"/>
  <c r="W557" i="28"/>
  <c r="V557" i="28"/>
  <c r="U557" i="28"/>
  <c r="T557" i="28"/>
  <c r="R557" i="28"/>
  <c r="Q557" i="28"/>
  <c r="S557" i="28"/>
  <c r="P557" i="28"/>
  <c r="O557" i="28"/>
  <c r="W556" i="28"/>
  <c r="V556" i="28"/>
  <c r="U556" i="28"/>
  <c r="T556" i="28"/>
  <c r="R556" i="28"/>
  <c r="Q556" i="28"/>
  <c r="S556" i="28"/>
  <c r="P556" i="28"/>
  <c r="O556" i="28"/>
  <c r="W555" i="28"/>
  <c r="V555" i="28"/>
  <c r="U555" i="28"/>
  <c r="T555" i="28"/>
  <c r="S555" i="28"/>
  <c r="R555" i="28"/>
  <c r="Q555" i="28"/>
  <c r="P555" i="28"/>
  <c r="O555" i="28"/>
  <c r="W554" i="28"/>
  <c r="V554" i="28"/>
  <c r="U554" i="28"/>
  <c r="T554" i="28"/>
  <c r="S554" i="28"/>
  <c r="R554" i="28"/>
  <c r="Q554" i="28"/>
  <c r="P554" i="28"/>
  <c r="O554" i="28"/>
  <c r="W553" i="28"/>
  <c r="V553" i="28"/>
  <c r="U553" i="28"/>
  <c r="T553" i="28"/>
  <c r="R553" i="28"/>
  <c r="Q553" i="28"/>
  <c r="S553" i="28"/>
  <c r="P553" i="28"/>
  <c r="O553" i="28"/>
  <c r="W552" i="28"/>
  <c r="V552" i="28"/>
  <c r="U552" i="28"/>
  <c r="T552" i="28"/>
  <c r="R552" i="28"/>
  <c r="Q552" i="28"/>
  <c r="S552" i="28"/>
  <c r="P552" i="28"/>
  <c r="O552" i="28"/>
  <c r="W551" i="28"/>
  <c r="V551" i="28"/>
  <c r="U551" i="28"/>
  <c r="T551" i="28"/>
  <c r="R551" i="28"/>
  <c r="Q551" i="28"/>
  <c r="S551" i="28"/>
  <c r="P551" i="28"/>
  <c r="O551" i="28"/>
  <c r="W550" i="28"/>
  <c r="V550" i="28"/>
  <c r="U550" i="28"/>
  <c r="T550" i="28"/>
  <c r="R550" i="28"/>
  <c r="Q550" i="28"/>
  <c r="S550" i="28"/>
  <c r="P550" i="28"/>
  <c r="O550" i="28"/>
  <c r="W549" i="28"/>
  <c r="V549" i="28"/>
  <c r="U549" i="28"/>
  <c r="T549" i="28"/>
  <c r="R549" i="28"/>
  <c r="Q549" i="28"/>
  <c r="S549" i="28"/>
  <c r="P549" i="28"/>
  <c r="O549" i="28"/>
  <c r="W548" i="28"/>
  <c r="V548" i="28"/>
  <c r="U548" i="28"/>
  <c r="T548" i="28"/>
  <c r="R548" i="28"/>
  <c r="Q548" i="28"/>
  <c r="S548" i="28"/>
  <c r="P548" i="28"/>
  <c r="O548" i="28"/>
  <c r="W547" i="28"/>
  <c r="V547" i="28"/>
  <c r="U547" i="28"/>
  <c r="T547" i="28"/>
  <c r="S547" i="28"/>
  <c r="R547" i="28"/>
  <c r="Q547" i="28"/>
  <c r="P547" i="28"/>
  <c r="O547" i="28"/>
  <c r="W546" i="28"/>
  <c r="V546" i="28"/>
  <c r="U546" i="28"/>
  <c r="T546" i="28"/>
  <c r="S546" i="28"/>
  <c r="R546" i="28"/>
  <c r="Q546" i="28"/>
  <c r="P546" i="28"/>
  <c r="O546" i="28"/>
  <c r="W545" i="28"/>
  <c r="V545" i="28"/>
  <c r="U545" i="28"/>
  <c r="T545" i="28"/>
  <c r="R545" i="28"/>
  <c r="Q545" i="28"/>
  <c r="S545" i="28"/>
  <c r="P545" i="28"/>
  <c r="O545" i="28"/>
  <c r="W544" i="28"/>
  <c r="V544" i="28"/>
  <c r="U544" i="28"/>
  <c r="T544" i="28"/>
  <c r="R544" i="28"/>
  <c r="Q544" i="28"/>
  <c r="S544" i="28"/>
  <c r="P544" i="28"/>
  <c r="O544" i="28"/>
  <c r="W543" i="28"/>
  <c r="V543" i="28"/>
  <c r="U543" i="28"/>
  <c r="T543" i="28"/>
  <c r="R543" i="28"/>
  <c r="Q543" i="28"/>
  <c r="S543" i="28"/>
  <c r="P543" i="28"/>
  <c r="O543" i="28"/>
  <c r="W542" i="28"/>
  <c r="V542" i="28"/>
  <c r="U542" i="28"/>
  <c r="T542" i="28"/>
  <c r="R542" i="28"/>
  <c r="Q542" i="28"/>
  <c r="S542" i="28"/>
  <c r="P542" i="28"/>
  <c r="O542" i="28"/>
  <c r="W541" i="28"/>
  <c r="V541" i="28"/>
  <c r="U541" i="28"/>
  <c r="T541" i="28"/>
  <c r="R541" i="28"/>
  <c r="Q541" i="28"/>
  <c r="S541" i="28"/>
  <c r="P541" i="28"/>
  <c r="O541" i="28"/>
  <c r="W540" i="28"/>
  <c r="V540" i="28"/>
  <c r="U540" i="28"/>
  <c r="T540" i="28"/>
  <c r="R540" i="28"/>
  <c r="Q540" i="28"/>
  <c r="S540" i="28"/>
  <c r="P540" i="28"/>
  <c r="O540" i="28"/>
  <c r="W539" i="28"/>
  <c r="V539" i="28"/>
  <c r="U539" i="28"/>
  <c r="T539" i="28"/>
  <c r="S539" i="28"/>
  <c r="R539" i="28"/>
  <c r="Q539" i="28"/>
  <c r="P539" i="28"/>
  <c r="O539" i="28"/>
  <c r="W538" i="28"/>
  <c r="V538" i="28"/>
  <c r="U538" i="28"/>
  <c r="T538" i="28"/>
  <c r="S538" i="28"/>
  <c r="R538" i="28"/>
  <c r="Q538" i="28"/>
  <c r="P538" i="28"/>
  <c r="O538" i="28"/>
  <c r="W537" i="28"/>
  <c r="V537" i="28"/>
  <c r="U537" i="28"/>
  <c r="T537" i="28"/>
  <c r="R537" i="28"/>
  <c r="Q537" i="28"/>
  <c r="S537" i="28"/>
  <c r="P537" i="28"/>
  <c r="O537" i="28"/>
  <c r="W536" i="28"/>
  <c r="V536" i="28"/>
  <c r="U536" i="28"/>
  <c r="T536" i="28"/>
  <c r="R536" i="28"/>
  <c r="Q536" i="28"/>
  <c r="S536" i="28"/>
  <c r="P536" i="28"/>
  <c r="O536" i="28"/>
  <c r="W535" i="28"/>
  <c r="V535" i="28"/>
  <c r="U535" i="28"/>
  <c r="T535" i="28"/>
  <c r="R535" i="28"/>
  <c r="Q535" i="28"/>
  <c r="S535" i="28"/>
  <c r="P535" i="28"/>
  <c r="O535" i="28"/>
  <c r="W534" i="28"/>
  <c r="V534" i="28"/>
  <c r="U534" i="28"/>
  <c r="T534" i="28"/>
  <c r="R534" i="28"/>
  <c r="Q534" i="28"/>
  <c r="S534" i="28"/>
  <c r="P534" i="28"/>
  <c r="O534" i="28"/>
  <c r="W533" i="28"/>
  <c r="V533" i="28"/>
  <c r="U533" i="28"/>
  <c r="T533" i="28"/>
  <c r="R533" i="28"/>
  <c r="Q533" i="28"/>
  <c r="S533" i="28"/>
  <c r="P533" i="28"/>
  <c r="O533" i="28"/>
  <c r="W532" i="28"/>
  <c r="V532" i="28"/>
  <c r="U532" i="28"/>
  <c r="T532" i="28"/>
  <c r="R532" i="28"/>
  <c r="Q532" i="28"/>
  <c r="S532" i="28"/>
  <c r="P532" i="28"/>
  <c r="O532" i="28"/>
  <c r="W531" i="28"/>
  <c r="V531" i="28"/>
  <c r="U531" i="28"/>
  <c r="T531" i="28"/>
  <c r="S531" i="28"/>
  <c r="R531" i="28"/>
  <c r="Q531" i="28"/>
  <c r="P531" i="28"/>
  <c r="O531" i="28"/>
  <c r="W530" i="28"/>
  <c r="V530" i="28"/>
  <c r="U530" i="28"/>
  <c r="T530" i="28"/>
  <c r="S530" i="28"/>
  <c r="R530" i="28"/>
  <c r="Q530" i="28"/>
  <c r="P530" i="28"/>
  <c r="O530" i="28"/>
  <c r="W529" i="28"/>
  <c r="V529" i="28"/>
  <c r="U529" i="28"/>
  <c r="T529" i="28"/>
  <c r="R529" i="28"/>
  <c r="Q529" i="28"/>
  <c r="S529" i="28"/>
  <c r="P529" i="28"/>
  <c r="O529" i="28"/>
  <c r="W528" i="28"/>
  <c r="V528" i="28"/>
  <c r="U528" i="28"/>
  <c r="T528" i="28"/>
  <c r="R528" i="28"/>
  <c r="Q528" i="28"/>
  <c r="S528" i="28"/>
  <c r="P528" i="28"/>
  <c r="O528" i="28"/>
  <c r="W527" i="28"/>
  <c r="V527" i="28"/>
  <c r="U527" i="28"/>
  <c r="T527" i="28"/>
  <c r="S527" i="28"/>
  <c r="R527" i="28"/>
  <c r="Q527" i="28"/>
  <c r="P527" i="28"/>
  <c r="O527" i="28"/>
  <c r="W526" i="28"/>
  <c r="V526" i="28"/>
  <c r="U526" i="28"/>
  <c r="T526" i="28"/>
  <c r="R526" i="28"/>
  <c r="Q526" i="28"/>
  <c r="S526" i="28"/>
  <c r="P526" i="28"/>
  <c r="O526" i="28"/>
  <c r="W525" i="28"/>
  <c r="V525" i="28"/>
  <c r="U525" i="28"/>
  <c r="T525" i="28"/>
  <c r="R525" i="28"/>
  <c r="Q525" i="28"/>
  <c r="S525" i="28"/>
  <c r="P525" i="28"/>
  <c r="O525" i="28"/>
  <c r="W524" i="28"/>
  <c r="V524" i="28"/>
  <c r="U524" i="28"/>
  <c r="T524" i="28"/>
  <c r="R524" i="28"/>
  <c r="Q524" i="28"/>
  <c r="S524" i="28"/>
  <c r="P524" i="28"/>
  <c r="O524" i="28"/>
  <c r="W523" i="28"/>
  <c r="V523" i="28"/>
  <c r="U523" i="28"/>
  <c r="T523" i="28"/>
  <c r="R523" i="28"/>
  <c r="Q523" i="28"/>
  <c r="S523" i="28"/>
  <c r="P523" i="28"/>
  <c r="O523" i="28"/>
  <c r="W522" i="28"/>
  <c r="V522" i="28"/>
  <c r="U522" i="28"/>
  <c r="T522" i="28"/>
  <c r="S522" i="28"/>
  <c r="R522" i="28"/>
  <c r="Q522" i="28"/>
  <c r="P522" i="28"/>
  <c r="O522" i="28"/>
  <c r="W521" i="28"/>
  <c r="V521" i="28"/>
  <c r="U521" i="28"/>
  <c r="T521" i="28"/>
  <c r="R521" i="28"/>
  <c r="Q521" i="28"/>
  <c r="S521" i="28"/>
  <c r="P521" i="28"/>
  <c r="O521" i="28"/>
  <c r="W520" i="28"/>
  <c r="V520" i="28"/>
  <c r="U520" i="28"/>
  <c r="T520" i="28"/>
  <c r="R520" i="28"/>
  <c r="Q520" i="28"/>
  <c r="S520" i="28"/>
  <c r="P520" i="28"/>
  <c r="O520" i="28"/>
  <c r="W519" i="28"/>
  <c r="V519" i="28"/>
  <c r="U519" i="28"/>
  <c r="T519" i="28"/>
  <c r="S519" i="28"/>
  <c r="R519" i="28"/>
  <c r="Q519" i="28"/>
  <c r="P519" i="28"/>
  <c r="O519" i="28"/>
  <c r="W518" i="28"/>
  <c r="V518" i="28"/>
  <c r="U518" i="28"/>
  <c r="T518" i="28"/>
  <c r="R518" i="28"/>
  <c r="Q518" i="28"/>
  <c r="S518" i="28"/>
  <c r="P518" i="28"/>
  <c r="O518" i="28"/>
  <c r="W517" i="28"/>
  <c r="V517" i="28"/>
  <c r="U517" i="28"/>
  <c r="T517" i="28"/>
  <c r="R517" i="28"/>
  <c r="Q517" i="28"/>
  <c r="S517" i="28"/>
  <c r="P517" i="28"/>
  <c r="O517" i="28"/>
  <c r="W516" i="28"/>
  <c r="V516" i="28"/>
  <c r="U516" i="28"/>
  <c r="T516" i="28"/>
  <c r="R516" i="28"/>
  <c r="Q516" i="28"/>
  <c r="S516" i="28"/>
  <c r="P516" i="28"/>
  <c r="O516" i="28"/>
  <c r="W515" i="28"/>
  <c r="V515" i="28"/>
  <c r="U515" i="28"/>
  <c r="T515" i="28"/>
  <c r="R515" i="28"/>
  <c r="Q515" i="28"/>
  <c r="S515" i="28"/>
  <c r="P515" i="28"/>
  <c r="O515" i="28"/>
  <c r="W514" i="28"/>
  <c r="V514" i="28"/>
  <c r="U514" i="28"/>
  <c r="T514" i="28"/>
  <c r="S514" i="28"/>
  <c r="R514" i="28"/>
  <c r="Q514" i="28"/>
  <c r="P514" i="28"/>
  <c r="O514" i="28"/>
  <c r="W513" i="28"/>
  <c r="V513" i="28"/>
  <c r="U513" i="28"/>
  <c r="T513" i="28"/>
  <c r="R513" i="28"/>
  <c r="Q513" i="28"/>
  <c r="S513" i="28"/>
  <c r="P513" i="28"/>
  <c r="O513" i="28"/>
  <c r="W512" i="28"/>
  <c r="V512" i="28"/>
  <c r="U512" i="28"/>
  <c r="T512" i="28"/>
  <c r="R512" i="28"/>
  <c r="Q512" i="28"/>
  <c r="S512" i="28"/>
  <c r="P512" i="28"/>
  <c r="O512" i="28"/>
  <c r="W511" i="28"/>
  <c r="V511" i="28"/>
  <c r="U511" i="28"/>
  <c r="T511" i="28"/>
  <c r="S511" i="28"/>
  <c r="R511" i="28"/>
  <c r="Q511" i="28"/>
  <c r="P511" i="28"/>
  <c r="O511" i="28"/>
  <c r="W510" i="28"/>
  <c r="V510" i="28"/>
  <c r="U510" i="28"/>
  <c r="T510" i="28"/>
  <c r="R510" i="28"/>
  <c r="Q510" i="28"/>
  <c r="S510" i="28"/>
  <c r="P510" i="28"/>
  <c r="O510" i="28"/>
  <c r="W509" i="28"/>
  <c r="V509" i="28"/>
  <c r="U509" i="28"/>
  <c r="T509" i="28"/>
  <c r="R509" i="28"/>
  <c r="Q509" i="28"/>
  <c r="S509" i="28"/>
  <c r="P509" i="28"/>
  <c r="O509" i="28"/>
  <c r="W508" i="28"/>
  <c r="V508" i="28"/>
  <c r="U508" i="28"/>
  <c r="T508" i="28"/>
  <c r="R508" i="28"/>
  <c r="Q508" i="28"/>
  <c r="S508" i="28"/>
  <c r="P508" i="28"/>
  <c r="O508" i="28"/>
  <c r="W507" i="28"/>
  <c r="V507" i="28"/>
  <c r="U507" i="28"/>
  <c r="T507" i="28"/>
  <c r="R507" i="28"/>
  <c r="Q507" i="28"/>
  <c r="S507" i="28"/>
  <c r="P507" i="28"/>
  <c r="O507" i="28"/>
  <c r="W506" i="28"/>
  <c r="V506" i="28"/>
  <c r="U506" i="28"/>
  <c r="T506" i="28"/>
  <c r="S506" i="28"/>
  <c r="R506" i="28"/>
  <c r="Q506" i="28"/>
  <c r="P506" i="28"/>
  <c r="O506" i="28"/>
  <c r="W505" i="28"/>
  <c r="V505" i="28"/>
  <c r="U505" i="28"/>
  <c r="T505" i="28"/>
  <c r="R505" i="28"/>
  <c r="Q505" i="28"/>
  <c r="S505" i="28"/>
  <c r="P505" i="28"/>
  <c r="O505" i="28"/>
  <c r="W504" i="28"/>
  <c r="V504" i="28"/>
  <c r="U504" i="28"/>
  <c r="T504" i="28"/>
  <c r="R504" i="28"/>
  <c r="Q504" i="28"/>
  <c r="S504" i="28"/>
  <c r="P504" i="28"/>
  <c r="O504" i="28"/>
  <c r="W503" i="28"/>
  <c r="V503" i="28"/>
  <c r="U503" i="28"/>
  <c r="T503" i="28"/>
  <c r="S503" i="28"/>
  <c r="R503" i="28"/>
  <c r="Q503" i="28"/>
  <c r="P503" i="28"/>
  <c r="O503" i="28"/>
  <c r="W502" i="28"/>
  <c r="V502" i="28"/>
  <c r="U502" i="28"/>
  <c r="T502" i="28"/>
  <c r="R502" i="28"/>
  <c r="Q502" i="28"/>
  <c r="S502" i="28"/>
  <c r="P502" i="28"/>
  <c r="O502" i="28"/>
  <c r="W501" i="28"/>
  <c r="V501" i="28"/>
  <c r="U501" i="28"/>
  <c r="T501" i="28"/>
  <c r="R501" i="28"/>
  <c r="Q501" i="28"/>
  <c r="S501" i="28"/>
  <c r="P501" i="28"/>
  <c r="O501" i="28"/>
  <c r="W500" i="28"/>
  <c r="V500" i="28"/>
  <c r="U500" i="28"/>
  <c r="T500" i="28"/>
  <c r="R500" i="28"/>
  <c r="Q500" i="28"/>
  <c r="S500" i="28"/>
  <c r="P500" i="28"/>
  <c r="O500" i="28"/>
  <c r="W499" i="28"/>
  <c r="V499" i="28"/>
  <c r="U499" i="28"/>
  <c r="T499" i="28"/>
  <c r="R499" i="28"/>
  <c r="Q499" i="28"/>
  <c r="S499" i="28"/>
  <c r="P499" i="28"/>
  <c r="O499" i="28"/>
  <c r="W498" i="28"/>
  <c r="V498" i="28"/>
  <c r="U498" i="28"/>
  <c r="T498" i="28"/>
  <c r="S498" i="28"/>
  <c r="R498" i="28"/>
  <c r="Q498" i="28"/>
  <c r="P498" i="28"/>
  <c r="O498" i="28"/>
  <c r="W497" i="28"/>
  <c r="V497" i="28"/>
  <c r="U497" i="28"/>
  <c r="T497" i="28"/>
  <c r="R497" i="28"/>
  <c r="Q497" i="28"/>
  <c r="S497" i="28"/>
  <c r="P497" i="28"/>
  <c r="O497" i="28"/>
  <c r="W496" i="28"/>
  <c r="V496" i="28"/>
  <c r="U496" i="28"/>
  <c r="T496" i="28"/>
  <c r="R496" i="28"/>
  <c r="Q496" i="28"/>
  <c r="S496" i="28"/>
  <c r="P496" i="28"/>
  <c r="O496" i="28"/>
  <c r="W495" i="28"/>
  <c r="V495" i="28"/>
  <c r="U495" i="28"/>
  <c r="T495" i="28"/>
  <c r="S495" i="28"/>
  <c r="R495" i="28"/>
  <c r="Q495" i="28"/>
  <c r="P495" i="28"/>
  <c r="O495" i="28"/>
  <c r="W494" i="28"/>
  <c r="V494" i="28"/>
  <c r="U494" i="28"/>
  <c r="T494" i="28"/>
  <c r="R494" i="28"/>
  <c r="Q494" i="28"/>
  <c r="S494" i="28"/>
  <c r="P494" i="28"/>
  <c r="O494" i="28"/>
  <c r="W493" i="28"/>
  <c r="V493" i="28"/>
  <c r="U493" i="28"/>
  <c r="T493" i="28"/>
  <c r="R493" i="28"/>
  <c r="Q493" i="28"/>
  <c r="S493" i="28"/>
  <c r="P493" i="28"/>
  <c r="O493" i="28"/>
  <c r="W492" i="28"/>
  <c r="V492" i="28"/>
  <c r="U492" i="28"/>
  <c r="T492" i="28"/>
  <c r="R492" i="28"/>
  <c r="Q492" i="28"/>
  <c r="S492" i="28"/>
  <c r="P492" i="28"/>
  <c r="O492" i="28"/>
  <c r="W491" i="28"/>
  <c r="V491" i="28"/>
  <c r="U491" i="28"/>
  <c r="T491" i="28"/>
  <c r="R491" i="28"/>
  <c r="Q491" i="28"/>
  <c r="S491" i="28"/>
  <c r="P491" i="28"/>
  <c r="O491" i="28"/>
  <c r="W490" i="28"/>
  <c r="V490" i="28"/>
  <c r="U490" i="28"/>
  <c r="T490" i="28"/>
  <c r="S490" i="28"/>
  <c r="R490" i="28"/>
  <c r="Q490" i="28"/>
  <c r="P490" i="28"/>
  <c r="O490" i="28"/>
  <c r="W489" i="28"/>
  <c r="V489" i="28"/>
  <c r="U489" i="28"/>
  <c r="T489" i="28"/>
  <c r="R489" i="28"/>
  <c r="Q489" i="28"/>
  <c r="S489" i="28"/>
  <c r="P489" i="28"/>
  <c r="O489" i="28"/>
  <c r="W488" i="28"/>
  <c r="V488" i="28"/>
  <c r="U488" i="28"/>
  <c r="T488" i="28"/>
  <c r="R488" i="28"/>
  <c r="Q488" i="28"/>
  <c r="S488" i="28"/>
  <c r="P488" i="28"/>
  <c r="O488" i="28"/>
  <c r="W487" i="28"/>
  <c r="V487" i="28"/>
  <c r="U487" i="28"/>
  <c r="T487" i="28"/>
  <c r="S487" i="28"/>
  <c r="R487" i="28"/>
  <c r="Q487" i="28"/>
  <c r="P487" i="28"/>
  <c r="O487" i="28"/>
  <c r="W486" i="28"/>
  <c r="V486" i="28"/>
  <c r="U486" i="28"/>
  <c r="T486" i="28"/>
  <c r="R486" i="28"/>
  <c r="Q486" i="28"/>
  <c r="S486" i="28"/>
  <c r="P486" i="28"/>
  <c r="O486" i="28"/>
  <c r="W485" i="28"/>
  <c r="V485" i="28"/>
  <c r="U485" i="28"/>
  <c r="T485" i="28"/>
  <c r="R485" i="28"/>
  <c r="Q485" i="28"/>
  <c r="S485" i="28"/>
  <c r="P485" i="28"/>
  <c r="O485" i="28"/>
  <c r="W484" i="28"/>
  <c r="V484" i="28"/>
  <c r="U484" i="28"/>
  <c r="T484" i="28"/>
  <c r="R484" i="28"/>
  <c r="Q484" i="28"/>
  <c r="S484" i="28"/>
  <c r="P484" i="28"/>
  <c r="O484" i="28"/>
  <c r="W483" i="28"/>
  <c r="V483" i="28"/>
  <c r="U483" i="28"/>
  <c r="T483" i="28"/>
  <c r="R483" i="28"/>
  <c r="Q483" i="28"/>
  <c r="S483" i="28"/>
  <c r="P483" i="28"/>
  <c r="O483" i="28"/>
  <c r="W482" i="28"/>
  <c r="V482" i="28"/>
  <c r="U482" i="28"/>
  <c r="T482" i="28"/>
  <c r="S482" i="28"/>
  <c r="R482" i="28"/>
  <c r="Q482" i="28"/>
  <c r="P482" i="28"/>
  <c r="O482" i="28"/>
  <c r="W481" i="28"/>
  <c r="V481" i="28"/>
  <c r="U481" i="28"/>
  <c r="T481" i="28"/>
  <c r="R481" i="28"/>
  <c r="Q481" i="28"/>
  <c r="S481" i="28"/>
  <c r="P481" i="28"/>
  <c r="O481" i="28"/>
  <c r="W480" i="28"/>
  <c r="V480" i="28"/>
  <c r="U480" i="28"/>
  <c r="T480" i="28"/>
  <c r="R480" i="28"/>
  <c r="Q480" i="28"/>
  <c r="S480" i="28"/>
  <c r="P480" i="28"/>
  <c r="O480" i="28"/>
  <c r="W479" i="28"/>
  <c r="V479" i="28"/>
  <c r="U479" i="28"/>
  <c r="T479" i="28"/>
  <c r="S479" i="28"/>
  <c r="R479" i="28"/>
  <c r="Q479" i="28"/>
  <c r="P479" i="28"/>
  <c r="O479" i="28"/>
  <c r="W478" i="28"/>
  <c r="V478" i="28"/>
  <c r="U478" i="28"/>
  <c r="T478" i="28"/>
  <c r="R478" i="28"/>
  <c r="Q478" i="28"/>
  <c r="S478" i="28"/>
  <c r="P478" i="28"/>
  <c r="O478" i="28"/>
  <c r="W477" i="28"/>
  <c r="V477" i="28"/>
  <c r="U477" i="28"/>
  <c r="T477" i="28"/>
  <c r="R477" i="28"/>
  <c r="Q477" i="28"/>
  <c r="S477" i="28"/>
  <c r="P477" i="28"/>
  <c r="O477" i="28"/>
  <c r="W476" i="28"/>
  <c r="V476" i="28"/>
  <c r="U476" i="28"/>
  <c r="T476" i="28"/>
  <c r="R476" i="28"/>
  <c r="Q476" i="28"/>
  <c r="S476" i="28"/>
  <c r="P476" i="28"/>
  <c r="O476" i="28"/>
  <c r="W475" i="28"/>
  <c r="V475" i="28"/>
  <c r="U475" i="28"/>
  <c r="T475" i="28"/>
  <c r="R475" i="28"/>
  <c r="Q475" i="28"/>
  <c r="S475" i="28"/>
  <c r="P475" i="28"/>
  <c r="O475" i="28"/>
  <c r="W474" i="28"/>
  <c r="V474" i="28"/>
  <c r="U474" i="28"/>
  <c r="T474" i="28"/>
  <c r="S474" i="28"/>
  <c r="R474" i="28"/>
  <c r="Q474" i="28"/>
  <c r="P474" i="28"/>
  <c r="O474" i="28"/>
  <c r="W473" i="28"/>
  <c r="V473" i="28"/>
  <c r="U473" i="28"/>
  <c r="T473" i="28"/>
  <c r="R473" i="28"/>
  <c r="Q473" i="28"/>
  <c r="S473" i="28"/>
  <c r="P473" i="28"/>
  <c r="O473" i="28"/>
  <c r="W472" i="28"/>
  <c r="V472" i="28"/>
  <c r="U472" i="28"/>
  <c r="T472" i="28"/>
  <c r="R472" i="28"/>
  <c r="Q472" i="28"/>
  <c r="S472" i="28"/>
  <c r="P472" i="28"/>
  <c r="O472" i="28"/>
  <c r="W471" i="28"/>
  <c r="V471" i="28"/>
  <c r="U471" i="28"/>
  <c r="T471" i="28"/>
  <c r="S471" i="28"/>
  <c r="R471" i="28"/>
  <c r="Q471" i="28"/>
  <c r="P471" i="28"/>
  <c r="O471" i="28"/>
  <c r="W470" i="28"/>
  <c r="V470" i="28"/>
  <c r="U470" i="28"/>
  <c r="T470" i="28"/>
  <c r="R470" i="28"/>
  <c r="Q470" i="28"/>
  <c r="S470" i="28"/>
  <c r="P470" i="28"/>
  <c r="O470" i="28"/>
  <c r="W469" i="28"/>
  <c r="V469" i="28"/>
  <c r="U469" i="28"/>
  <c r="T469" i="28"/>
  <c r="R469" i="28"/>
  <c r="Q469" i="28"/>
  <c r="S469" i="28"/>
  <c r="P469" i="28"/>
  <c r="O469" i="28"/>
  <c r="W468" i="28"/>
  <c r="V468" i="28"/>
  <c r="U468" i="28"/>
  <c r="T468" i="28"/>
  <c r="R468" i="28"/>
  <c r="Q468" i="28"/>
  <c r="S468" i="28"/>
  <c r="P468" i="28"/>
  <c r="O468" i="28"/>
  <c r="W467" i="28"/>
  <c r="V467" i="28"/>
  <c r="U467" i="28"/>
  <c r="T467" i="28"/>
  <c r="R467" i="28"/>
  <c r="Q467" i="28"/>
  <c r="S467" i="28"/>
  <c r="P467" i="28"/>
  <c r="O467" i="28"/>
  <c r="W466" i="28"/>
  <c r="V466" i="28"/>
  <c r="U466" i="28"/>
  <c r="T466" i="28"/>
  <c r="S466" i="28"/>
  <c r="R466" i="28"/>
  <c r="Q466" i="28"/>
  <c r="P466" i="28"/>
  <c r="O466" i="28"/>
  <c r="W465" i="28"/>
  <c r="V465" i="28"/>
  <c r="U465" i="28"/>
  <c r="T465" i="28"/>
  <c r="R465" i="28"/>
  <c r="Q465" i="28"/>
  <c r="S465" i="28"/>
  <c r="P465" i="28"/>
  <c r="O465" i="28"/>
  <c r="W464" i="28"/>
  <c r="V464" i="28"/>
  <c r="U464" i="28"/>
  <c r="T464" i="28"/>
  <c r="R464" i="28"/>
  <c r="Q464" i="28"/>
  <c r="S464" i="28"/>
  <c r="P464" i="28"/>
  <c r="O464" i="28"/>
  <c r="W463" i="28"/>
  <c r="V463" i="28"/>
  <c r="U463" i="28"/>
  <c r="T463" i="28"/>
  <c r="S463" i="28"/>
  <c r="R463" i="28"/>
  <c r="Q463" i="28"/>
  <c r="P463" i="28"/>
  <c r="O463" i="28"/>
  <c r="W462" i="28"/>
  <c r="V462" i="28"/>
  <c r="U462" i="28"/>
  <c r="T462" i="28"/>
  <c r="R462" i="28"/>
  <c r="Q462" i="28"/>
  <c r="S462" i="28"/>
  <c r="P462" i="28"/>
  <c r="O462" i="28"/>
  <c r="W461" i="28"/>
  <c r="V461" i="28"/>
  <c r="U461" i="28"/>
  <c r="T461" i="28"/>
  <c r="R461" i="28"/>
  <c r="Q461" i="28"/>
  <c r="S461" i="28"/>
  <c r="P461" i="28"/>
  <c r="O461" i="28"/>
  <c r="W460" i="28"/>
  <c r="V460" i="28"/>
  <c r="U460" i="28"/>
  <c r="T460" i="28"/>
  <c r="R460" i="28"/>
  <c r="Q460" i="28"/>
  <c r="S460" i="28"/>
  <c r="P460" i="28"/>
  <c r="O460" i="28"/>
  <c r="W459" i="28"/>
  <c r="V459" i="28"/>
  <c r="U459" i="28"/>
  <c r="T459" i="28"/>
  <c r="R459" i="28"/>
  <c r="Q459" i="28"/>
  <c r="S459" i="28"/>
  <c r="P459" i="28"/>
  <c r="O459" i="28"/>
  <c r="W458" i="28"/>
  <c r="V458" i="28"/>
  <c r="U458" i="28"/>
  <c r="T458" i="28"/>
  <c r="S458" i="28"/>
  <c r="R458" i="28"/>
  <c r="Q458" i="28"/>
  <c r="P458" i="28"/>
  <c r="O458" i="28"/>
  <c r="W457" i="28"/>
  <c r="V457" i="28"/>
  <c r="U457" i="28"/>
  <c r="T457" i="28"/>
  <c r="R457" i="28"/>
  <c r="Q457" i="28"/>
  <c r="S457" i="28"/>
  <c r="P457" i="28"/>
  <c r="O457" i="28"/>
  <c r="W456" i="28"/>
  <c r="V456" i="28"/>
  <c r="U456" i="28"/>
  <c r="T456" i="28"/>
  <c r="R456" i="28"/>
  <c r="Q456" i="28"/>
  <c r="S456" i="28"/>
  <c r="P456" i="28"/>
  <c r="O456" i="28"/>
  <c r="W455" i="28"/>
  <c r="V455" i="28"/>
  <c r="U455" i="28"/>
  <c r="T455" i="28"/>
  <c r="S455" i="28"/>
  <c r="R455" i="28"/>
  <c r="Q455" i="28"/>
  <c r="P455" i="28"/>
  <c r="O455" i="28"/>
  <c r="W454" i="28"/>
  <c r="V454" i="28"/>
  <c r="U454" i="28"/>
  <c r="T454" i="28"/>
  <c r="R454" i="28"/>
  <c r="Q454" i="28"/>
  <c r="S454" i="28"/>
  <c r="P454" i="28"/>
  <c r="O454" i="28"/>
  <c r="W453" i="28"/>
  <c r="V453" i="28"/>
  <c r="U453" i="28"/>
  <c r="T453" i="28"/>
  <c r="R453" i="28"/>
  <c r="Q453" i="28"/>
  <c r="S453" i="28"/>
  <c r="P453" i="28"/>
  <c r="O453" i="28"/>
  <c r="W452" i="28"/>
  <c r="V452" i="28"/>
  <c r="U452" i="28"/>
  <c r="T452" i="28"/>
  <c r="R452" i="28"/>
  <c r="Q452" i="28"/>
  <c r="S452" i="28"/>
  <c r="P452" i="28"/>
  <c r="O452" i="28"/>
  <c r="W451" i="28"/>
  <c r="V451" i="28"/>
  <c r="U451" i="28"/>
  <c r="T451" i="28"/>
  <c r="R451" i="28"/>
  <c r="Q451" i="28"/>
  <c r="S451" i="28"/>
  <c r="P451" i="28"/>
  <c r="O451" i="28"/>
  <c r="W450" i="28"/>
  <c r="V450" i="28"/>
  <c r="U450" i="28"/>
  <c r="T450" i="28"/>
  <c r="S450" i="28"/>
  <c r="R450" i="28"/>
  <c r="Q450" i="28"/>
  <c r="P450" i="28"/>
  <c r="O450" i="28"/>
  <c r="W449" i="28"/>
  <c r="V449" i="28"/>
  <c r="U449" i="28"/>
  <c r="T449" i="28"/>
  <c r="R449" i="28"/>
  <c r="Q449" i="28"/>
  <c r="S449" i="28"/>
  <c r="P449" i="28"/>
  <c r="O449" i="28"/>
  <c r="W448" i="28"/>
  <c r="V448" i="28"/>
  <c r="U448" i="28"/>
  <c r="T448" i="28"/>
  <c r="R448" i="28"/>
  <c r="Q448" i="28"/>
  <c r="S448" i="28"/>
  <c r="P448" i="28"/>
  <c r="O448" i="28"/>
  <c r="W447" i="28"/>
  <c r="V447" i="28"/>
  <c r="U447" i="28"/>
  <c r="T447" i="28"/>
  <c r="S447" i="28"/>
  <c r="R447" i="28"/>
  <c r="Q447" i="28"/>
  <c r="P447" i="28"/>
  <c r="O447" i="28"/>
  <c r="W446" i="28"/>
  <c r="V446" i="28"/>
  <c r="U446" i="28"/>
  <c r="T446" i="28"/>
  <c r="R446" i="28"/>
  <c r="Q446" i="28"/>
  <c r="S446" i="28"/>
  <c r="P446" i="28"/>
  <c r="O446" i="28"/>
  <c r="W445" i="28"/>
  <c r="V445" i="28"/>
  <c r="U445" i="28"/>
  <c r="T445" i="28"/>
  <c r="R445" i="28"/>
  <c r="Q445" i="28"/>
  <c r="S445" i="28"/>
  <c r="P445" i="28"/>
  <c r="O445" i="28"/>
  <c r="W444" i="28"/>
  <c r="V444" i="28"/>
  <c r="U444" i="28"/>
  <c r="T444" i="28"/>
  <c r="R444" i="28"/>
  <c r="Q444" i="28"/>
  <c r="S444" i="28"/>
  <c r="P444" i="28"/>
  <c r="O444" i="28"/>
  <c r="W443" i="28"/>
  <c r="V443" i="28"/>
  <c r="U443" i="28"/>
  <c r="T443" i="28"/>
  <c r="R443" i="28"/>
  <c r="Q443" i="28"/>
  <c r="S443" i="28"/>
  <c r="P443" i="28"/>
  <c r="O443" i="28"/>
  <c r="W442" i="28"/>
  <c r="V442" i="28"/>
  <c r="U442" i="28"/>
  <c r="T442" i="28"/>
  <c r="S442" i="28"/>
  <c r="R442" i="28"/>
  <c r="Q442" i="28"/>
  <c r="P442" i="28"/>
  <c r="O442" i="28"/>
  <c r="W441" i="28"/>
  <c r="V441" i="28"/>
  <c r="U441" i="28"/>
  <c r="T441" i="28"/>
  <c r="R441" i="28"/>
  <c r="Q441" i="28"/>
  <c r="S441" i="28"/>
  <c r="P441" i="28"/>
  <c r="O441" i="28"/>
  <c r="W440" i="28"/>
  <c r="V440" i="28"/>
  <c r="U440" i="28"/>
  <c r="T440" i="28"/>
  <c r="R440" i="28"/>
  <c r="Q440" i="28"/>
  <c r="S440" i="28"/>
  <c r="P440" i="28"/>
  <c r="O440" i="28"/>
  <c r="W439" i="28"/>
  <c r="V439" i="28"/>
  <c r="U439" i="28"/>
  <c r="T439" i="28"/>
  <c r="S439" i="28"/>
  <c r="R439" i="28"/>
  <c r="Q439" i="28"/>
  <c r="P439" i="28"/>
  <c r="O439" i="28"/>
  <c r="W438" i="28"/>
  <c r="V438" i="28"/>
  <c r="U438" i="28"/>
  <c r="T438" i="28"/>
  <c r="R438" i="28"/>
  <c r="Q438" i="28"/>
  <c r="S438" i="28"/>
  <c r="P438" i="28"/>
  <c r="O438" i="28"/>
  <c r="W437" i="28"/>
  <c r="V437" i="28"/>
  <c r="U437" i="28"/>
  <c r="T437" i="28"/>
  <c r="R437" i="28"/>
  <c r="Q437" i="28"/>
  <c r="S437" i="28"/>
  <c r="P437" i="28"/>
  <c r="O437" i="28"/>
  <c r="W436" i="28"/>
  <c r="V436" i="28"/>
  <c r="U436" i="28"/>
  <c r="T436" i="28"/>
  <c r="R436" i="28"/>
  <c r="Q436" i="28"/>
  <c r="S436" i="28"/>
  <c r="P436" i="28"/>
  <c r="O436" i="28"/>
  <c r="W435" i="28"/>
  <c r="V435" i="28"/>
  <c r="U435" i="28"/>
  <c r="T435" i="28"/>
  <c r="R435" i="28"/>
  <c r="Q435" i="28"/>
  <c r="S435" i="28"/>
  <c r="P435" i="28"/>
  <c r="O435" i="28"/>
  <c r="W434" i="28"/>
  <c r="V434" i="28"/>
  <c r="U434" i="28"/>
  <c r="T434" i="28"/>
  <c r="S434" i="28"/>
  <c r="R434" i="28"/>
  <c r="Q434" i="28"/>
  <c r="P434" i="28"/>
  <c r="O434" i="28"/>
  <c r="W433" i="28"/>
  <c r="V433" i="28"/>
  <c r="U433" i="28"/>
  <c r="T433" i="28"/>
  <c r="R433" i="28"/>
  <c r="Q433" i="28"/>
  <c r="S433" i="28"/>
  <c r="P433" i="28"/>
  <c r="O433" i="28"/>
  <c r="W432" i="28"/>
  <c r="V432" i="28"/>
  <c r="U432" i="28"/>
  <c r="T432" i="28"/>
  <c r="R432" i="28"/>
  <c r="Q432" i="28"/>
  <c r="S432" i="28"/>
  <c r="P432" i="28"/>
  <c r="O432" i="28"/>
  <c r="W431" i="28"/>
  <c r="V431" i="28"/>
  <c r="U431" i="28"/>
  <c r="T431" i="28"/>
  <c r="S431" i="28"/>
  <c r="R431" i="28"/>
  <c r="Q431" i="28"/>
  <c r="P431" i="28"/>
  <c r="O431" i="28"/>
  <c r="W430" i="28"/>
  <c r="V430" i="28"/>
  <c r="U430" i="28"/>
  <c r="T430" i="28"/>
  <c r="R430" i="28"/>
  <c r="Q430" i="28"/>
  <c r="S430" i="28"/>
  <c r="P430" i="28"/>
  <c r="O430" i="28"/>
  <c r="W429" i="28"/>
  <c r="V429" i="28"/>
  <c r="U429" i="28"/>
  <c r="T429" i="28"/>
  <c r="R429" i="28"/>
  <c r="Q429" i="28"/>
  <c r="S429" i="28"/>
  <c r="P429" i="28"/>
  <c r="O429" i="28"/>
  <c r="W428" i="28"/>
  <c r="V428" i="28"/>
  <c r="U428" i="28"/>
  <c r="T428" i="28"/>
  <c r="R428" i="28"/>
  <c r="Q428" i="28"/>
  <c r="S428" i="28"/>
  <c r="P428" i="28"/>
  <c r="O428" i="28"/>
  <c r="W427" i="28"/>
  <c r="V427" i="28"/>
  <c r="U427" i="28"/>
  <c r="T427" i="28"/>
  <c r="R427" i="28"/>
  <c r="Q427" i="28"/>
  <c r="S427" i="28"/>
  <c r="P427" i="28"/>
  <c r="O427" i="28"/>
  <c r="W426" i="28"/>
  <c r="V426" i="28"/>
  <c r="U426" i="28"/>
  <c r="T426" i="28"/>
  <c r="S426" i="28"/>
  <c r="R426" i="28"/>
  <c r="Q426" i="28"/>
  <c r="P426" i="28"/>
  <c r="O426" i="28"/>
  <c r="W425" i="28"/>
  <c r="V425" i="28"/>
  <c r="U425" i="28"/>
  <c r="T425" i="28"/>
  <c r="R425" i="28"/>
  <c r="Q425" i="28"/>
  <c r="S425" i="28"/>
  <c r="P425" i="28"/>
  <c r="O425" i="28"/>
  <c r="W424" i="28"/>
  <c r="V424" i="28"/>
  <c r="U424" i="28"/>
  <c r="T424" i="28"/>
  <c r="R424" i="28"/>
  <c r="Q424" i="28"/>
  <c r="S424" i="28"/>
  <c r="P424" i="28"/>
  <c r="O424" i="28"/>
  <c r="W423" i="28"/>
  <c r="V423" i="28"/>
  <c r="U423" i="28"/>
  <c r="T423" i="28"/>
  <c r="S423" i="28"/>
  <c r="R423" i="28"/>
  <c r="Q423" i="28"/>
  <c r="P423" i="28"/>
  <c r="O423" i="28"/>
  <c r="W422" i="28"/>
  <c r="V422" i="28"/>
  <c r="U422" i="28"/>
  <c r="T422" i="28"/>
  <c r="R422" i="28"/>
  <c r="Q422" i="28"/>
  <c r="S422" i="28"/>
  <c r="P422" i="28"/>
  <c r="O422" i="28"/>
  <c r="W421" i="28"/>
  <c r="V421" i="28"/>
  <c r="U421" i="28"/>
  <c r="T421" i="28"/>
  <c r="R421" i="28"/>
  <c r="Q421" i="28"/>
  <c r="S421" i="28"/>
  <c r="P421" i="28"/>
  <c r="O421" i="28"/>
  <c r="W420" i="28"/>
  <c r="V420" i="28"/>
  <c r="U420" i="28"/>
  <c r="T420" i="28"/>
  <c r="R420" i="28"/>
  <c r="Q420" i="28"/>
  <c r="S420" i="28"/>
  <c r="P420" i="28"/>
  <c r="O420" i="28"/>
  <c r="W419" i="28"/>
  <c r="V419" i="28"/>
  <c r="U419" i="28"/>
  <c r="T419" i="28"/>
  <c r="R419" i="28"/>
  <c r="Q419" i="28"/>
  <c r="S419" i="28"/>
  <c r="P419" i="28"/>
  <c r="O419" i="28"/>
  <c r="W418" i="28"/>
  <c r="V418" i="28"/>
  <c r="U418" i="28"/>
  <c r="T418" i="28"/>
  <c r="S418" i="28"/>
  <c r="R418" i="28"/>
  <c r="Q418" i="28"/>
  <c r="P418" i="28"/>
  <c r="O418" i="28"/>
  <c r="W417" i="28"/>
  <c r="V417" i="28"/>
  <c r="U417" i="28"/>
  <c r="T417" i="28"/>
  <c r="R417" i="28"/>
  <c r="Q417" i="28"/>
  <c r="S417" i="28"/>
  <c r="P417" i="28"/>
  <c r="O417" i="28"/>
  <c r="W416" i="28"/>
  <c r="V416" i="28"/>
  <c r="U416" i="28"/>
  <c r="T416" i="28"/>
  <c r="R416" i="28"/>
  <c r="Q416" i="28"/>
  <c r="S416" i="28"/>
  <c r="P416" i="28"/>
  <c r="O416" i="28"/>
  <c r="W415" i="28"/>
  <c r="V415" i="28"/>
  <c r="U415" i="28"/>
  <c r="T415" i="28"/>
  <c r="S415" i="28"/>
  <c r="R415" i="28"/>
  <c r="Q415" i="28"/>
  <c r="P415" i="28"/>
  <c r="O415" i="28"/>
  <c r="W414" i="28"/>
  <c r="V414" i="28"/>
  <c r="U414" i="28"/>
  <c r="T414" i="28"/>
  <c r="R414" i="28"/>
  <c r="Q414" i="28"/>
  <c r="S414" i="28"/>
  <c r="P414" i="28"/>
  <c r="O414" i="28"/>
  <c r="W413" i="28"/>
  <c r="V413" i="28"/>
  <c r="U413" i="28"/>
  <c r="T413" i="28"/>
  <c r="R413" i="28"/>
  <c r="Q413" i="28"/>
  <c r="S413" i="28"/>
  <c r="P413" i="28"/>
  <c r="O413" i="28"/>
  <c r="W412" i="28"/>
  <c r="V412" i="28"/>
  <c r="U412" i="28"/>
  <c r="T412" i="28"/>
  <c r="R412" i="28"/>
  <c r="Q412" i="28"/>
  <c r="S412" i="28"/>
  <c r="P412" i="28"/>
  <c r="O412" i="28"/>
  <c r="W411" i="28"/>
  <c r="V411" i="28"/>
  <c r="U411" i="28"/>
  <c r="T411" i="28"/>
  <c r="R411" i="28"/>
  <c r="Q411" i="28"/>
  <c r="S411" i="28"/>
  <c r="P411" i="28"/>
  <c r="O411" i="28"/>
  <c r="W410" i="28"/>
  <c r="V410" i="28"/>
  <c r="U410" i="28"/>
  <c r="T410" i="28"/>
  <c r="S410" i="28"/>
  <c r="R410" i="28"/>
  <c r="Q410" i="28"/>
  <c r="P410" i="28"/>
  <c r="O410" i="28"/>
  <c r="W409" i="28"/>
  <c r="V409" i="28"/>
  <c r="U409" i="28"/>
  <c r="T409" i="28"/>
  <c r="R409" i="28"/>
  <c r="Q409" i="28"/>
  <c r="S409" i="28"/>
  <c r="P409" i="28"/>
  <c r="O409" i="28"/>
  <c r="W408" i="28"/>
  <c r="V408" i="28"/>
  <c r="U408" i="28"/>
  <c r="T408" i="28"/>
  <c r="R408" i="28"/>
  <c r="Q408" i="28"/>
  <c r="S408" i="28"/>
  <c r="P408" i="28"/>
  <c r="O408" i="28"/>
  <c r="W407" i="28"/>
  <c r="V407" i="28"/>
  <c r="U407" i="28"/>
  <c r="T407" i="28"/>
  <c r="S407" i="28"/>
  <c r="R407" i="28"/>
  <c r="Q407" i="28"/>
  <c r="P407" i="28"/>
  <c r="O407" i="28"/>
  <c r="W406" i="28"/>
  <c r="V406" i="28"/>
  <c r="U406" i="28"/>
  <c r="T406" i="28"/>
  <c r="R406" i="28"/>
  <c r="Q406" i="28"/>
  <c r="S406" i="28"/>
  <c r="P406" i="28"/>
  <c r="O406" i="28"/>
  <c r="W405" i="28"/>
  <c r="V405" i="28"/>
  <c r="U405" i="28"/>
  <c r="T405" i="28"/>
  <c r="R405" i="28"/>
  <c r="Q405" i="28"/>
  <c r="S405" i="28"/>
  <c r="P405" i="28"/>
  <c r="O405" i="28"/>
  <c r="W404" i="28"/>
  <c r="V404" i="28"/>
  <c r="U404" i="28"/>
  <c r="T404" i="28"/>
  <c r="R404" i="28"/>
  <c r="Q404" i="28"/>
  <c r="S404" i="28"/>
  <c r="P404" i="28"/>
  <c r="O404" i="28"/>
  <c r="W403" i="28"/>
  <c r="V403" i="28"/>
  <c r="U403" i="28"/>
  <c r="T403" i="28"/>
  <c r="R403" i="28"/>
  <c r="Q403" i="28"/>
  <c r="S403" i="28"/>
  <c r="P403" i="28"/>
  <c r="O403" i="28"/>
  <c r="W402" i="28"/>
  <c r="V402" i="28"/>
  <c r="U402" i="28"/>
  <c r="T402" i="28"/>
  <c r="S402" i="28"/>
  <c r="R402" i="28"/>
  <c r="Q402" i="28"/>
  <c r="P402" i="28"/>
  <c r="O402" i="28"/>
  <c r="W401" i="28"/>
  <c r="V401" i="28"/>
  <c r="U401" i="28"/>
  <c r="T401" i="28"/>
  <c r="R401" i="28"/>
  <c r="Q401" i="28"/>
  <c r="S401" i="28"/>
  <c r="P401" i="28"/>
  <c r="O401" i="28"/>
  <c r="W400" i="28"/>
  <c r="V400" i="28"/>
  <c r="U400" i="28"/>
  <c r="T400" i="28"/>
  <c r="R400" i="28"/>
  <c r="Q400" i="28"/>
  <c r="S400" i="28"/>
  <c r="P400" i="28"/>
  <c r="O400" i="28"/>
  <c r="W399" i="28"/>
  <c r="V399" i="28"/>
  <c r="U399" i="28"/>
  <c r="T399" i="28"/>
  <c r="S399" i="28"/>
  <c r="R399" i="28"/>
  <c r="Q399" i="28"/>
  <c r="P399" i="28"/>
  <c r="O399" i="28"/>
  <c r="W398" i="28"/>
  <c r="V398" i="28"/>
  <c r="U398" i="28"/>
  <c r="T398" i="28"/>
  <c r="R398" i="28"/>
  <c r="Q398" i="28"/>
  <c r="S398" i="28"/>
  <c r="P398" i="28"/>
  <c r="O398" i="28"/>
  <c r="W397" i="28"/>
  <c r="V397" i="28"/>
  <c r="U397" i="28"/>
  <c r="T397" i="28"/>
  <c r="R397" i="28"/>
  <c r="Q397" i="28"/>
  <c r="S397" i="28"/>
  <c r="P397" i="28"/>
  <c r="O397" i="28"/>
  <c r="W396" i="28"/>
  <c r="V396" i="28"/>
  <c r="U396" i="28"/>
  <c r="T396" i="28"/>
  <c r="R396" i="28"/>
  <c r="Q396" i="28"/>
  <c r="S396" i="28"/>
  <c r="P396" i="28"/>
  <c r="O396" i="28"/>
  <c r="W395" i="28"/>
  <c r="V395" i="28"/>
  <c r="U395" i="28"/>
  <c r="T395" i="28"/>
  <c r="R395" i="28"/>
  <c r="Q395" i="28"/>
  <c r="S395" i="28"/>
  <c r="P395" i="28"/>
  <c r="O395" i="28"/>
  <c r="W394" i="28"/>
  <c r="V394" i="28"/>
  <c r="U394" i="28"/>
  <c r="T394" i="28"/>
  <c r="S394" i="28"/>
  <c r="R394" i="28"/>
  <c r="Q394" i="28"/>
  <c r="P394" i="28"/>
  <c r="O394" i="28"/>
  <c r="W393" i="28"/>
  <c r="V393" i="28"/>
  <c r="U393" i="28"/>
  <c r="T393" i="28"/>
  <c r="R393" i="28"/>
  <c r="Q393" i="28"/>
  <c r="S393" i="28"/>
  <c r="P393" i="28"/>
  <c r="O393" i="28"/>
  <c r="W392" i="28"/>
  <c r="V392" i="28"/>
  <c r="U392" i="28"/>
  <c r="T392" i="28"/>
  <c r="R392" i="28"/>
  <c r="Q392" i="28"/>
  <c r="S392" i="28"/>
  <c r="P392" i="28"/>
  <c r="O392" i="28"/>
  <c r="W391" i="28"/>
  <c r="V391" i="28"/>
  <c r="U391" i="28"/>
  <c r="T391" i="28"/>
  <c r="S391" i="28"/>
  <c r="R391" i="28"/>
  <c r="Q391" i="28"/>
  <c r="P391" i="28"/>
  <c r="O391" i="28"/>
  <c r="W390" i="28"/>
  <c r="V390" i="28"/>
  <c r="U390" i="28"/>
  <c r="T390" i="28"/>
  <c r="R390" i="28"/>
  <c r="Q390" i="28"/>
  <c r="S390" i="28"/>
  <c r="P390" i="28"/>
  <c r="O390" i="28"/>
  <c r="W389" i="28"/>
  <c r="V389" i="28"/>
  <c r="U389" i="28"/>
  <c r="T389" i="28"/>
  <c r="R389" i="28"/>
  <c r="Q389" i="28"/>
  <c r="S389" i="28"/>
  <c r="P389" i="28"/>
  <c r="O389" i="28"/>
  <c r="W388" i="28"/>
  <c r="V388" i="28"/>
  <c r="U388" i="28"/>
  <c r="T388" i="28"/>
  <c r="R388" i="28"/>
  <c r="Q388" i="28"/>
  <c r="S388" i="28"/>
  <c r="P388" i="28"/>
  <c r="O388" i="28"/>
  <c r="W387" i="28"/>
  <c r="V387" i="28"/>
  <c r="U387" i="28"/>
  <c r="T387" i="28"/>
  <c r="R387" i="28"/>
  <c r="Q387" i="28"/>
  <c r="S387" i="28"/>
  <c r="P387" i="28"/>
  <c r="O387" i="28"/>
  <c r="W386" i="28"/>
  <c r="V386" i="28"/>
  <c r="U386" i="28"/>
  <c r="T386" i="28"/>
  <c r="S386" i="28"/>
  <c r="R386" i="28"/>
  <c r="Q386" i="28"/>
  <c r="P386" i="28"/>
  <c r="O386" i="28"/>
  <c r="W385" i="28"/>
  <c r="V385" i="28"/>
  <c r="U385" i="28"/>
  <c r="T385" i="28"/>
  <c r="R385" i="28"/>
  <c r="Q385" i="28"/>
  <c r="S385" i="28"/>
  <c r="P385" i="28"/>
  <c r="O385" i="28"/>
  <c r="W384" i="28"/>
  <c r="V384" i="28"/>
  <c r="U384" i="28"/>
  <c r="T384" i="28"/>
  <c r="R384" i="28"/>
  <c r="Q384" i="28"/>
  <c r="S384" i="28"/>
  <c r="P384" i="28"/>
  <c r="O384" i="28"/>
  <c r="W383" i="28"/>
  <c r="V383" i="28"/>
  <c r="U383" i="28"/>
  <c r="T383" i="28"/>
  <c r="S383" i="28"/>
  <c r="R383" i="28"/>
  <c r="Q383" i="28"/>
  <c r="P383" i="28"/>
  <c r="O383" i="28"/>
  <c r="W382" i="28"/>
  <c r="V382" i="28"/>
  <c r="U382" i="28"/>
  <c r="T382" i="28"/>
  <c r="R382" i="28"/>
  <c r="Q382" i="28"/>
  <c r="S382" i="28"/>
  <c r="P382" i="28"/>
  <c r="O382" i="28"/>
  <c r="W381" i="28"/>
  <c r="V381" i="28"/>
  <c r="U381" i="28"/>
  <c r="T381" i="28"/>
  <c r="R381" i="28"/>
  <c r="Q381" i="28"/>
  <c r="S381" i="28"/>
  <c r="P381" i="28"/>
  <c r="O381" i="28"/>
  <c r="W380" i="28"/>
  <c r="V380" i="28"/>
  <c r="U380" i="28"/>
  <c r="T380" i="28"/>
  <c r="R380" i="28"/>
  <c r="Q380" i="28"/>
  <c r="S380" i="28"/>
  <c r="P380" i="28"/>
  <c r="O380" i="28"/>
  <c r="W379" i="28"/>
  <c r="V379" i="28"/>
  <c r="U379" i="28"/>
  <c r="T379" i="28"/>
  <c r="R379" i="28"/>
  <c r="Q379" i="28"/>
  <c r="S379" i="28"/>
  <c r="P379" i="28"/>
  <c r="O379" i="28"/>
  <c r="W378" i="28"/>
  <c r="V378" i="28"/>
  <c r="U378" i="28"/>
  <c r="T378" i="28"/>
  <c r="S378" i="28"/>
  <c r="R378" i="28"/>
  <c r="Q378" i="28"/>
  <c r="P378" i="28"/>
  <c r="O378" i="28"/>
  <c r="W377" i="28"/>
  <c r="V377" i="28"/>
  <c r="U377" i="28"/>
  <c r="T377" i="28"/>
  <c r="R377" i="28"/>
  <c r="Q377" i="28"/>
  <c r="S377" i="28"/>
  <c r="P377" i="28"/>
  <c r="O377" i="28"/>
  <c r="W376" i="28"/>
  <c r="V376" i="28"/>
  <c r="U376" i="28"/>
  <c r="T376" i="28"/>
  <c r="R376" i="28"/>
  <c r="Q376" i="28"/>
  <c r="S376" i="28"/>
  <c r="P376" i="28"/>
  <c r="O376" i="28"/>
  <c r="W375" i="28"/>
  <c r="V375" i="28"/>
  <c r="U375" i="28"/>
  <c r="T375" i="28"/>
  <c r="S375" i="28"/>
  <c r="R375" i="28"/>
  <c r="Q375" i="28"/>
  <c r="P375" i="28"/>
  <c r="O375" i="28"/>
  <c r="W374" i="28"/>
  <c r="V374" i="28"/>
  <c r="U374" i="28"/>
  <c r="T374" i="28"/>
  <c r="R374" i="28"/>
  <c r="Q374" i="28"/>
  <c r="S374" i="28"/>
  <c r="P374" i="28"/>
  <c r="O374" i="28"/>
  <c r="W373" i="28"/>
  <c r="V373" i="28"/>
  <c r="U373" i="28"/>
  <c r="T373" i="28"/>
  <c r="R373" i="28"/>
  <c r="Q373" i="28"/>
  <c r="S373" i="28"/>
  <c r="P373" i="28"/>
  <c r="O373" i="28"/>
  <c r="W372" i="28"/>
  <c r="V372" i="28"/>
  <c r="U372" i="28"/>
  <c r="T372" i="28"/>
  <c r="R372" i="28"/>
  <c r="Q372" i="28"/>
  <c r="S372" i="28"/>
  <c r="P372" i="28"/>
  <c r="O372" i="28"/>
  <c r="W371" i="28"/>
  <c r="V371" i="28"/>
  <c r="U371" i="28"/>
  <c r="T371" i="28"/>
  <c r="R371" i="28"/>
  <c r="Q371" i="28"/>
  <c r="S371" i="28"/>
  <c r="P371" i="28"/>
  <c r="O371" i="28"/>
  <c r="W370" i="28"/>
  <c r="V370" i="28"/>
  <c r="U370" i="28"/>
  <c r="T370" i="28"/>
  <c r="S370" i="28"/>
  <c r="R370" i="28"/>
  <c r="Q370" i="28"/>
  <c r="P370" i="28"/>
  <c r="O370" i="28"/>
  <c r="W369" i="28"/>
  <c r="V369" i="28"/>
  <c r="U369" i="28"/>
  <c r="T369" i="28"/>
  <c r="R369" i="28"/>
  <c r="Q369" i="28"/>
  <c r="S369" i="28"/>
  <c r="P369" i="28"/>
  <c r="O369" i="28"/>
  <c r="W368" i="28"/>
  <c r="V368" i="28"/>
  <c r="U368" i="28"/>
  <c r="T368" i="28"/>
  <c r="R368" i="28"/>
  <c r="Q368" i="28"/>
  <c r="S368" i="28"/>
  <c r="P368" i="28"/>
  <c r="O368" i="28"/>
  <c r="W367" i="28"/>
  <c r="V367" i="28"/>
  <c r="U367" i="28"/>
  <c r="T367" i="28"/>
  <c r="S367" i="28"/>
  <c r="R367" i="28"/>
  <c r="Q367" i="28"/>
  <c r="P367" i="28"/>
  <c r="O367" i="28"/>
  <c r="W366" i="28"/>
  <c r="V366" i="28"/>
  <c r="U366" i="28"/>
  <c r="T366" i="28"/>
  <c r="R366" i="28"/>
  <c r="Q366" i="28"/>
  <c r="S366" i="28"/>
  <c r="P366" i="28"/>
  <c r="O366" i="28"/>
  <c r="W365" i="28"/>
  <c r="V365" i="28"/>
  <c r="U365" i="28"/>
  <c r="T365" i="28"/>
  <c r="R365" i="28"/>
  <c r="Q365" i="28"/>
  <c r="S365" i="28"/>
  <c r="P365" i="28"/>
  <c r="O365" i="28"/>
  <c r="W364" i="28"/>
  <c r="V364" i="28"/>
  <c r="U364" i="28"/>
  <c r="T364" i="28"/>
  <c r="R364" i="28"/>
  <c r="Q364" i="28"/>
  <c r="S364" i="28"/>
  <c r="P364" i="28"/>
  <c r="O364" i="28"/>
  <c r="W363" i="28"/>
  <c r="V363" i="28"/>
  <c r="U363" i="28"/>
  <c r="T363" i="28"/>
  <c r="R363" i="28"/>
  <c r="Q363" i="28"/>
  <c r="S363" i="28"/>
  <c r="P363" i="28"/>
  <c r="O363" i="28"/>
  <c r="W362" i="28"/>
  <c r="V362" i="28"/>
  <c r="U362" i="28"/>
  <c r="T362" i="28"/>
  <c r="S362" i="28"/>
  <c r="R362" i="28"/>
  <c r="Q362" i="28"/>
  <c r="P362" i="28"/>
  <c r="O362" i="28"/>
  <c r="W361" i="28"/>
  <c r="V361" i="28"/>
  <c r="U361" i="28"/>
  <c r="T361" i="28"/>
  <c r="R361" i="28"/>
  <c r="Q361" i="28"/>
  <c r="S361" i="28"/>
  <c r="P361" i="28"/>
  <c r="O361" i="28"/>
  <c r="W360" i="28"/>
  <c r="V360" i="28"/>
  <c r="U360" i="28"/>
  <c r="T360" i="28"/>
  <c r="R360" i="28"/>
  <c r="Q360" i="28"/>
  <c r="S360" i="28"/>
  <c r="P360" i="28"/>
  <c r="O360" i="28"/>
  <c r="W359" i="28"/>
  <c r="V359" i="28"/>
  <c r="U359" i="28"/>
  <c r="T359" i="28"/>
  <c r="S359" i="28"/>
  <c r="R359" i="28"/>
  <c r="Q359" i="28"/>
  <c r="P359" i="28"/>
  <c r="O359" i="28"/>
  <c r="W358" i="28"/>
  <c r="V358" i="28"/>
  <c r="U358" i="28"/>
  <c r="T358" i="28"/>
  <c r="R358" i="28"/>
  <c r="Q358" i="28"/>
  <c r="S358" i="28"/>
  <c r="P358" i="28"/>
  <c r="O358" i="28"/>
  <c r="W357" i="28"/>
  <c r="V357" i="28"/>
  <c r="U357" i="28"/>
  <c r="T357" i="28"/>
  <c r="R357" i="28"/>
  <c r="Q357" i="28"/>
  <c r="S357" i="28"/>
  <c r="P357" i="28"/>
  <c r="O357" i="28"/>
  <c r="W356" i="28"/>
  <c r="V356" i="28"/>
  <c r="U356" i="28"/>
  <c r="T356" i="28"/>
  <c r="R356" i="28"/>
  <c r="Q356" i="28"/>
  <c r="S356" i="28"/>
  <c r="P356" i="28"/>
  <c r="O356" i="28"/>
  <c r="W355" i="28"/>
  <c r="V355" i="28"/>
  <c r="U355" i="28"/>
  <c r="T355" i="28"/>
  <c r="R355" i="28"/>
  <c r="Q355" i="28"/>
  <c r="S355" i="28"/>
  <c r="P355" i="28"/>
  <c r="O355" i="28"/>
  <c r="W354" i="28"/>
  <c r="V354" i="28"/>
  <c r="U354" i="28"/>
  <c r="T354" i="28"/>
  <c r="S354" i="28"/>
  <c r="R354" i="28"/>
  <c r="Q354" i="28"/>
  <c r="P354" i="28"/>
  <c r="O354" i="28"/>
  <c r="W353" i="28"/>
  <c r="V353" i="28"/>
  <c r="U353" i="28"/>
  <c r="T353" i="28"/>
  <c r="R353" i="28"/>
  <c r="Q353" i="28"/>
  <c r="S353" i="28"/>
  <c r="P353" i="28"/>
  <c r="O353" i="28"/>
  <c r="W352" i="28"/>
  <c r="V352" i="28"/>
  <c r="U352" i="28"/>
  <c r="T352" i="28"/>
  <c r="R352" i="28"/>
  <c r="Q352" i="28"/>
  <c r="S352" i="28"/>
  <c r="P352" i="28"/>
  <c r="O352" i="28"/>
  <c r="W351" i="28"/>
  <c r="V351" i="28"/>
  <c r="U351" i="28"/>
  <c r="T351" i="28"/>
  <c r="S351" i="28"/>
  <c r="R351" i="28"/>
  <c r="Q351" i="28"/>
  <c r="P351" i="28"/>
  <c r="O351" i="28"/>
  <c r="W350" i="28"/>
  <c r="V350" i="28"/>
  <c r="U350" i="28"/>
  <c r="T350" i="28"/>
  <c r="R350" i="28"/>
  <c r="Q350" i="28"/>
  <c r="S350" i="28"/>
  <c r="P350" i="28"/>
  <c r="O350" i="28"/>
  <c r="W349" i="28"/>
  <c r="V349" i="28"/>
  <c r="U349" i="28"/>
  <c r="T349" i="28"/>
  <c r="R349" i="28"/>
  <c r="Q349" i="28"/>
  <c r="S349" i="28"/>
  <c r="P349" i="28"/>
  <c r="O349" i="28"/>
  <c r="W348" i="28"/>
  <c r="V348" i="28"/>
  <c r="U348" i="28"/>
  <c r="T348" i="28"/>
  <c r="R348" i="28"/>
  <c r="Q348" i="28"/>
  <c r="S348" i="28"/>
  <c r="P348" i="28"/>
  <c r="O348" i="28"/>
  <c r="W347" i="28"/>
  <c r="V347" i="28"/>
  <c r="U347" i="28"/>
  <c r="T347" i="28"/>
  <c r="R347" i="28"/>
  <c r="Q347" i="28"/>
  <c r="S347" i="28"/>
  <c r="P347" i="28"/>
  <c r="O347" i="28"/>
  <c r="W346" i="28"/>
  <c r="V346" i="28"/>
  <c r="U346" i="28"/>
  <c r="T346" i="28"/>
  <c r="S346" i="28"/>
  <c r="R346" i="28"/>
  <c r="Q346" i="28"/>
  <c r="P346" i="28"/>
  <c r="O346" i="28"/>
  <c r="W345" i="28"/>
  <c r="V345" i="28"/>
  <c r="U345" i="28"/>
  <c r="T345" i="28"/>
  <c r="R345" i="28"/>
  <c r="Q345" i="28"/>
  <c r="S345" i="28"/>
  <c r="P345" i="28"/>
  <c r="O345" i="28"/>
  <c r="W344" i="28"/>
  <c r="V344" i="28"/>
  <c r="U344" i="28"/>
  <c r="T344" i="28"/>
  <c r="R344" i="28"/>
  <c r="Q344" i="28"/>
  <c r="S344" i="28"/>
  <c r="P344" i="28"/>
  <c r="O344" i="28"/>
  <c r="W343" i="28"/>
  <c r="V343" i="28"/>
  <c r="U343" i="28"/>
  <c r="T343" i="28"/>
  <c r="S343" i="28"/>
  <c r="R343" i="28"/>
  <c r="Q343" i="28"/>
  <c r="P343" i="28"/>
  <c r="O343" i="28"/>
  <c r="W342" i="28"/>
  <c r="V342" i="28"/>
  <c r="U342" i="28"/>
  <c r="T342" i="28"/>
  <c r="R342" i="28"/>
  <c r="Q342" i="28"/>
  <c r="S342" i="28"/>
  <c r="P342" i="28"/>
  <c r="O342" i="28"/>
  <c r="W341" i="28"/>
  <c r="V341" i="28"/>
  <c r="U341" i="28"/>
  <c r="T341" i="28"/>
  <c r="R341" i="28"/>
  <c r="Q341" i="28"/>
  <c r="S341" i="28"/>
  <c r="P341" i="28"/>
  <c r="O341" i="28"/>
  <c r="W340" i="28"/>
  <c r="V340" i="28"/>
  <c r="U340" i="28"/>
  <c r="T340" i="28"/>
  <c r="R340" i="28"/>
  <c r="Q340" i="28"/>
  <c r="S340" i="28"/>
  <c r="P340" i="28"/>
  <c r="O340" i="28"/>
  <c r="W339" i="28"/>
  <c r="V339" i="28"/>
  <c r="U339" i="28"/>
  <c r="T339" i="28"/>
  <c r="R339" i="28"/>
  <c r="Q339" i="28"/>
  <c r="S339" i="28"/>
  <c r="P339" i="28"/>
  <c r="O339" i="28"/>
  <c r="W338" i="28"/>
  <c r="V338" i="28"/>
  <c r="U338" i="28"/>
  <c r="T338" i="28"/>
  <c r="S338" i="28"/>
  <c r="R338" i="28"/>
  <c r="Q338" i="28"/>
  <c r="P338" i="28"/>
  <c r="O338" i="28"/>
  <c r="W337" i="28"/>
  <c r="V337" i="28"/>
  <c r="U337" i="28"/>
  <c r="T337" i="28"/>
  <c r="R337" i="28"/>
  <c r="Q337" i="28"/>
  <c r="S337" i="28"/>
  <c r="P337" i="28"/>
  <c r="O337" i="28"/>
  <c r="W336" i="28"/>
  <c r="V336" i="28"/>
  <c r="U336" i="28"/>
  <c r="T336" i="28"/>
  <c r="R336" i="28"/>
  <c r="Q336" i="28"/>
  <c r="S336" i="28"/>
  <c r="P336" i="28"/>
  <c r="O336" i="28"/>
  <c r="W335" i="28"/>
  <c r="V335" i="28"/>
  <c r="U335" i="28"/>
  <c r="T335" i="28"/>
  <c r="S335" i="28"/>
  <c r="R335" i="28"/>
  <c r="Q335" i="28"/>
  <c r="P335" i="28"/>
  <c r="O335" i="28"/>
  <c r="W334" i="28"/>
  <c r="V334" i="28"/>
  <c r="U334" i="28"/>
  <c r="T334" i="28"/>
  <c r="R334" i="28"/>
  <c r="Q334" i="28"/>
  <c r="S334" i="28"/>
  <c r="P334" i="28"/>
  <c r="O334" i="28"/>
  <c r="W333" i="28"/>
  <c r="V333" i="28"/>
  <c r="U333" i="28"/>
  <c r="T333" i="28"/>
  <c r="R333" i="28"/>
  <c r="Q333" i="28"/>
  <c r="S333" i="28"/>
  <c r="P333" i="28"/>
  <c r="O333" i="28"/>
  <c r="W332" i="28"/>
  <c r="V332" i="28"/>
  <c r="U332" i="28"/>
  <c r="T332" i="28"/>
  <c r="R332" i="28"/>
  <c r="Q332" i="28"/>
  <c r="S332" i="28"/>
  <c r="P332" i="28"/>
  <c r="O332" i="28"/>
  <c r="W331" i="28"/>
  <c r="V331" i="28"/>
  <c r="U331" i="28"/>
  <c r="T331" i="28"/>
  <c r="R331" i="28"/>
  <c r="Q331" i="28"/>
  <c r="S331" i="28"/>
  <c r="P331" i="28"/>
  <c r="O331" i="28"/>
  <c r="W330" i="28"/>
  <c r="V330" i="28"/>
  <c r="U330" i="28"/>
  <c r="T330" i="28"/>
  <c r="S330" i="28"/>
  <c r="R330" i="28"/>
  <c r="Q330" i="28"/>
  <c r="P330" i="28"/>
  <c r="O330" i="28"/>
  <c r="W329" i="28"/>
  <c r="V329" i="28"/>
  <c r="U329" i="28"/>
  <c r="T329" i="28"/>
  <c r="R329" i="28"/>
  <c r="Q329" i="28"/>
  <c r="S329" i="28"/>
  <c r="P329" i="28"/>
  <c r="O329" i="28"/>
  <c r="W328" i="28"/>
  <c r="V328" i="28"/>
  <c r="U328" i="28"/>
  <c r="T328" i="28"/>
  <c r="S328" i="28"/>
  <c r="R328" i="28"/>
  <c r="Q328" i="28"/>
  <c r="P328" i="28"/>
  <c r="O328" i="28"/>
  <c r="W327" i="28"/>
  <c r="V327" i="28"/>
  <c r="U327" i="28"/>
  <c r="T327" i="28"/>
  <c r="R327" i="28"/>
  <c r="Q327" i="28"/>
  <c r="S327" i="28"/>
  <c r="P327" i="28"/>
  <c r="O327" i="28"/>
  <c r="W326" i="28"/>
  <c r="V326" i="28"/>
  <c r="U326" i="28"/>
  <c r="T326" i="28"/>
  <c r="R326" i="28"/>
  <c r="Q326" i="28"/>
  <c r="S326" i="28"/>
  <c r="P326" i="28"/>
  <c r="O326" i="28"/>
  <c r="W325" i="28"/>
  <c r="V325" i="28"/>
  <c r="U325" i="28"/>
  <c r="T325" i="28"/>
  <c r="R325" i="28"/>
  <c r="Q325" i="28"/>
  <c r="S325" i="28"/>
  <c r="P325" i="28"/>
  <c r="O325" i="28"/>
  <c r="W324" i="28"/>
  <c r="V324" i="28"/>
  <c r="U324" i="28"/>
  <c r="T324" i="28"/>
  <c r="R324" i="28"/>
  <c r="Q324" i="28"/>
  <c r="S324" i="28"/>
  <c r="P324" i="28"/>
  <c r="O324" i="28"/>
  <c r="W323" i="28"/>
  <c r="V323" i="28"/>
  <c r="U323" i="28"/>
  <c r="T323" i="28"/>
  <c r="S323" i="28"/>
  <c r="R323" i="28"/>
  <c r="Q323" i="28"/>
  <c r="P323" i="28"/>
  <c r="O323" i="28"/>
  <c r="W322" i="28"/>
  <c r="V322" i="28"/>
  <c r="U322" i="28"/>
  <c r="T322" i="28"/>
  <c r="R322" i="28"/>
  <c r="Q322" i="28"/>
  <c r="S322" i="28"/>
  <c r="P322" i="28"/>
  <c r="O322" i="28"/>
  <c r="W321" i="28"/>
  <c r="V321" i="28"/>
  <c r="U321" i="28"/>
  <c r="T321" i="28"/>
  <c r="R321" i="28"/>
  <c r="Q321" i="28"/>
  <c r="S321" i="28"/>
  <c r="P321" i="28"/>
  <c r="O321" i="28"/>
  <c r="W320" i="28"/>
  <c r="V320" i="28"/>
  <c r="U320" i="28"/>
  <c r="T320" i="28"/>
  <c r="R320" i="28"/>
  <c r="Q320" i="28"/>
  <c r="S320" i="28"/>
  <c r="P320" i="28"/>
  <c r="O320" i="28"/>
  <c r="W319" i="28"/>
  <c r="V319" i="28"/>
  <c r="U319" i="28"/>
  <c r="T319" i="28"/>
  <c r="S319" i="28"/>
  <c r="R319" i="28"/>
  <c r="Q319" i="28"/>
  <c r="P319" i="28"/>
  <c r="O319" i="28"/>
  <c r="W318" i="28"/>
  <c r="V318" i="28"/>
  <c r="U318" i="28"/>
  <c r="T318" i="28"/>
  <c r="R318" i="28"/>
  <c r="Q318" i="28"/>
  <c r="S318" i="28"/>
  <c r="P318" i="28"/>
  <c r="O318" i="28"/>
  <c r="W317" i="28"/>
  <c r="V317" i="28"/>
  <c r="U317" i="28"/>
  <c r="T317" i="28"/>
  <c r="R317" i="28"/>
  <c r="Q317" i="28"/>
  <c r="S317" i="28"/>
  <c r="P317" i="28"/>
  <c r="O317" i="28"/>
  <c r="W316" i="28"/>
  <c r="V316" i="28"/>
  <c r="U316" i="28"/>
  <c r="T316" i="28"/>
  <c r="R316" i="28"/>
  <c r="Q316" i="28"/>
  <c r="S316" i="28"/>
  <c r="P316" i="28"/>
  <c r="O316" i="28"/>
  <c r="W315" i="28"/>
  <c r="V315" i="28"/>
  <c r="U315" i="28"/>
  <c r="T315" i="28"/>
  <c r="R315" i="28"/>
  <c r="Q315" i="28"/>
  <c r="S315" i="28"/>
  <c r="P315" i="28"/>
  <c r="O315" i="28"/>
  <c r="W314" i="28"/>
  <c r="V314" i="28"/>
  <c r="U314" i="28"/>
  <c r="T314" i="28"/>
  <c r="S314" i="28"/>
  <c r="R314" i="28"/>
  <c r="Q314" i="28"/>
  <c r="P314" i="28"/>
  <c r="O314" i="28"/>
  <c r="W313" i="28"/>
  <c r="V313" i="28"/>
  <c r="U313" i="28"/>
  <c r="T313" i="28"/>
  <c r="R313" i="28"/>
  <c r="Q313" i="28"/>
  <c r="S313" i="28"/>
  <c r="P313" i="28"/>
  <c r="O313" i="28"/>
  <c r="W312" i="28"/>
  <c r="V312" i="28"/>
  <c r="U312" i="28"/>
  <c r="T312" i="28"/>
  <c r="S312" i="28"/>
  <c r="R312" i="28"/>
  <c r="Q312" i="28"/>
  <c r="P312" i="28"/>
  <c r="O312" i="28"/>
  <c r="W311" i="28"/>
  <c r="V311" i="28"/>
  <c r="U311" i="28"/>
  <c r="T311" i="28"/>
  <c r="R311" i="28"/>
  <c r="Q311" i="28"/>
  <c r="S311" i="28"/>
  <c r="P311" i="28"/>
  <c r="O311" i="28"/>
  <c r="W310" i="28"/>
  <c r="V310" i="28"/>
  <c r="U310" i="28"/>
  <c r="T310" i="28"/>
  <c r="R310" i="28"/>
  <c r="Q310" i="28"/>
  <c r="S310" i="28"/>
  <c r="P310" i="28"/>
  <c r="O310" i="28"/>
  <c r="W309" i="28"/>
  <c r="V309" i="28"/>
  <c r="U309" i="28"/>
  <c r="T309" i="28"/>
  <c r="R309" i="28"/>
  <c r="Q309" i="28"/>
  <c r="S309" i="28"/>
  <c r="P309" i="28"/>
  <c r="O309" i="28"/>
  <c r="W308" i="28"/>
  <c r="V308" i="28"/>
  <c r="U308" i="28"/>
  <c r="T308" i="28"/>
  <c r="R308" i="28"/>
  <c r="Q308" i="28"/>
  <c r="S308" i="28"/>
  <c r="P308" i="28"/>
  <c r="O308" i="28"/>
  <c r="W307" i="28"/>
  <c r="V307" i="28"/>
  <c r="U307" i="28"/>
  <c r="T307" i="28"/>
  <c r="S307" i="28"/>
  <c r="R307" i="28"/>
  <c r="Q307" i="28"/>
  <c r="P307" i="28"/>
  <c r="O307" i="28"/>
  <c r="W306" i="28"/>
  <c r="V306" i="28"/>
  <c r="U306" i="28"/>
  <c r="T306" i="28"/>
  <c r="R306" i="28"/>
  <c r="Q306" i="28"/>
  <c r="S306" i="28"/>
  <c r="P306" i="28"/>
  <c r="O306" i="28"/>
  <c r="W305" i="28"/>
  <c r="V305" i="28"/>
  <c r="U305" i="28"/>
  <c r="T305" i="28"/>
  <c r="R305" i="28"/>
  <c r="Q305" i="28"/>
  <c r="S305" i="28"/>
  <c r="P305" i="28"/>
  <c r="O305" i="28"/>
  <c r="W304" i="28"/>
  <c r="V304" i="28"/>
  <c r="U304" i="28"/>
  <c r="T304" i="28"/>
  <c r="R304" i="28"/>
  <c r="Q304" i="28"/>
  <c r="S304" i="28"/>
  <c r="P304" i="28"/>
  <c r="O304" i="28"/>
  <c r="W303" i="28"/>
  <c r="V303" i="28"/>
  <c r="U303" i="28"/>
  <c r="T303" i="28"/>
  <c r="S303" i="28"/>
  <c r="R303" i="28"/>
  <c r="Q303" i="28"/>
  <c r="P303" i="28"/>
  <c r="O303" i="28"/>
  <c r="W302" i="28"/>
  <c r="V302" i="28"/>
  <c r="U302" i="28"/>
  <c r="T302" i="28"/>
  <c r="R302" i="28"/>
  <c r="Q302" i="28"/>
  <c r="S302" i="28"/>
  <c r="P302" i="28"/>
  <c r="O302" i="28"/>
  <c r="W301" i="28"/>
  <c r="V301" i="28"/>
  <c r="U301" i="28"/>
  <c r="T301" i="28"/>
  <c r="R301" i="28"/>
  <c r="Q301" i="28"/>
  <c r="S301" i="28"/>
  <c r="P301" i="28"/>
  <c r="O301" i="28"/>
  <c r="W300" i="28"/>
  <c r="V300" i="28"/>
  <c r="U300" i="28"/>
  <c r="T300" i="28"/>
  <c r="R300" i="28"/>
  <c r="Q300" i="28"/>
  <c r="S300" i="28"/>
  <c r="P300" i="28"/>
  <c r="O300" i="28"/>
  <c r="W299" i="28"/>
  <c r="V299" i="28"/>
  <c r="U299" i="28"/>
  <c r="T299" i="28"/>
  <c r="R299" i="28"/>
  <c r="Q299" i="28"/>
  <c r="S299" i="28"/>
  <c r="P299" i="28"/>
  <c r="O299" i="28"/>
  <c r="W298" i="28"/>
  <c r="V298" i="28"/>
  <c r="U298" i="28"/>
  <c r="T298" i="28"/>
  <c r="S298" i="28"/>
  <c r="R298" i="28"/>
  <c r="Q298" i="28"/>
  <c r="P298" i="28"/>
  <c r="O298" i="28"/>
  <c r="W297" i="28"/>
  <c r="V297" i="28"/>
  <c r="U297" i="28"/>
  <c r="T297" i="28"/>
  <c r="R297" i="28"/>
  <c r="Q297" i="28"/>
  <c r="S297" i="28"/>
  <c r="P297" i="28"/>
  <c r="O297" i="28"/>
  <c r="W296" i="28"/>
  <c r="V296" i="28"/>
  <c r="U296" i="28"/>
  <c r="T296" i="28"/>
  <c r="S296" i="28"/>
  <c r="R296" i="28"/>
  <c r="Q296" i="28"/>
  <c r="P296" i="28"/>
  <c r="O296" i="28"/>
  <c r="W295" i="28"/>
  <c r="V295" i="28"/>
  <c r="U295" i="28"/>
  <c r="T295" i="28"/>
  <c r="R295" i="28"/>
  <c r="Q295" i="28"/>
  <c r="S295" i="28"/>
  <c r="P295" i="28"/>
  <c r="O295" i="28"/>
  <c r="W294" i="28"/>
  <c r="V294" i="28"/>
  <c r="U294" i="28"/>
  <c r="T294" i="28"/>
  <c r="R294" i="28"/>
  <c r="Q294" i="28"/>
  <c r="S294" i="28"/>
  <c r="P294" i="28"/>
  <c r="O294" i="28"/>
  <c r="W293" i="28"/>
  <c r="V293" i="28"/>
  <c r="U293" i="28"/>
  <c r="T293" i="28"/>
  <c r="R293" i="28"/>
  <c r="Q293" i="28"/>
  <c r="S293" i="28"/>
  <c r="P293" i="28"/>
  <c r="O293" i="28"/>
  <c r="W292" i="28"/>
  <c r="V292" i="28"/>
  <c r="U292" i="28"/>
  <c r="T292" i="28"/>
  <c r="R292" i="28"/>
  <c r="Q292" i="28"/>
  <c r="S292" i="28"/>
  <c r="P292" i="28"/>
  <c r="O292" i="28"/>
  <c r="W291" i="28"/>
  <c r="V291" i="28"/>
  <c r="U291" i="28"/>
  <c r="T291" i="28"/>
  <c r="S291" i="28"/>
  <c r="R291" i="28"/>
  <c r="Q291" i="28"/>
  <c r="P291" i="28"/>
  <c r="O291" i="28"/>
  <c r="W290" i="28"/>
  <c r="V290" i="28"/>
  <c r="U290" i="28"/>
  <c r="T290" i="28"/>
  <c r="R290" i="28"/>
  <c r="Q290" i="28"/>
  <c r="S290" i="28"/>
  <c r="P290" i="28"/>
  <c r="O290" i="28"/>
  <c r="W289" i="28"/>
  <c r="V289" i="28"/>
  <c r="U289" i="28"/>
  <c r="T289" i="28"/>
  <c r="R289" i="28"/>
  <c r="Q289" i="28"/>
  <c r="S289" i="28"/>
  <c r="P289" i="28"/>
  <c r="O289" i="28"/>
  <c r="W288" i="28"/>
  <c r="V288" i="28"/>
  <c r="U288" i="28"/>
  <c r="T288" i="28"/>
  <c r="R288" i="28"/>
  <c r="Q288" i="28"/>
  <c r="S288" i="28"/>
  <c r="P288" i="28"/>
  <c r="O288" i="28"/>
  <c r="W287" i="28"/>
  <c r="V287" i="28"/>
  <c r="U287" i="28"/>
  <c r="T287" i="28"/>
  <c r="S287" i="28"/>
  <c r="R287" i="28"/>
  <c r="Q287" i="28"/>
  <c r="P287" i="28"/>
  <c r="O287" i="28"/>
  <c r="W286" i="28"/>
  <c r="V286" i="28"/>
  <c r="U286" i="28"/>
  <c r="T286" i="28"/>
  <c r="R286" i="28"/>
  <c r="Q286" i="28"/>
  <c r="S286" i="28"/>
  <c r="P286" i="28"/>
  <c r="O286" i="28"/>
  <c r="W285" i="28"/>
  <c r="V285" i="28"/>
  <c r="U285" i="28"/>
  <c r="T285" i="28"/>
  <c r="R285" i="28"/>
  <c r="Q285" i="28"/>
  <c r="S285" i="28"/>
  <c r="P285" i="28"/>
  <c r="O285" i="28"/>
  <c r="W284" i="28"/>
  <c r="V284" i="28"/>
  <c r="U284" i="28"/>
  <c r="T284" i="28"/>
  <c r="R284" i="28"/>
  <c r="Q284" i="28"/>
  <c r="S284" i="28"/>
  <c r="P284" i="28"/>
  <c r="O284" i="28"/>
  <c r="W283" i="28"/>
  <c r="V283" i="28"/>
  <c r="U283" i="28"/>
  <c r="T283" i="28"/>
  <c r="R283" i="28"/>
  <c r="Q283" i="28"/>
  <c r="S283" i="28"/>
  <c r="P283" i="28"/>
  <c r="O283" i="28"/>
  <c r="W282" i="28"/>
  <c r="V282" i="28"/>
  <c r="U282" i="28"/>
  <c r="T282" i="28"/>
  <c r="S282" i="28"/>
  <c r="R282" i="28"/>
  <c r="Q282" i="28"/>
  <c r="P282" i="28"/>
  <c r="O282" i="28"/>
  <c r="W281" i="28"/>
  <c r="V281" i="28"/>
  <c r="U281" i="28"/>
  <c r="T281" i="28"/>
  <c r="R281" i="28"/>
  <c r="Q281" i="28"/>
  <c r="S281" i="28"/>
  <c r="P281" i="28"/>
  <c r="O281" i="28"/>
  <c r="W280" i="28"/>
  <c r="V280" i="28"/>
  <c r="U280" i="28"/>
  <c r="T280" i="28"/>
  <c r="S280" i="28"/>
  <c r="R280" i="28"/>
  <c r="Q280" i="28"/>
  <c r="P280" i="28"/>
  <c r="O280" i="28"/>
  <c r="W279" i="28"/>
  <c r="V279" i="28"/>
  <c r="U279" i="28"/>
  <c r="T279" i="28"/>
  <c r="R279" i="28"/>
  <c r="Q279" i="28"/>
  <c r="S279" i="28"/>
  <c r="P279" i="28"/>
  <c r="O279" i="28"/>
  <c r="W278" i="28"/>
  <c r="V278" i="28"/>
  <c r="U278" i="28"/>
  <c r="T278" i="28"/>
  <c r="R278" i="28"/>
  <c r="Q278" i="28"/>
  <c r="S278" i="28"/>
  <c r="P278" i="28"/>
  <c r="O278" i="28"/>
  <c r="W277" i="28"/>
  <c r="V277" i="28"/>
  <c r="U277" i="28"/>
  <c r="T277" i="28"/>
  <c r="R277" i="28"/>
  <c r="Q277" i="28"/>
  <c r="S277" i="28"/>
  <c r="P277" i="28"/>
  <c r="O277" i="28"/>
  <c r="W276" i="28"/>
  <c r="V276" i="28"/>
  <c r="U276" i="28"/>
  <c r="T276" i="28"/>
  <c r="R276" i="28"/>
  <c r="Q276" i="28"/>
  <c r="S276" i="28"/>
  <c r="P276" i="28"/>
  <c r="O276" i="28"/>
  <c r="W275" i="28"/>
  <c r="V275" i="28"/>
  <c r="U275" i="28"/>
  <c r="T275" i="28"/>
  <c r="S275" i="28"/>
  <c r="R275" i="28"/>
  <c r="Q275" i="28"/>
  <c r="P275" i="28"/>
  <c r="O275" i="28"/>
  <c r="W274" i="28"/>
  <c r="V274" i="28"/>
  <c r="U274" i="28"/>
  <c r="T274" i="28"/>
  <c r="R274" i="28"/>
  <c r="Q274" i="28"/>
  <c r="S274" i="28"/>
  <c r="P274" i="28"/>
  <c r="O274" i="28"/>
  <c r="W273" i="28"/>
  <c r="V273" i="28"/>
  <c r="U273" i="28"/>
  <c r="T273" i="28"/>
  <c r="R273" i="28"/>
  <c r="Q273" i="28"/>
  <c r="S273" i="28"/>
  <c r="P273" i="28"/>
  <c r="O273" i="28"/>
  <c r="W272" i="28"/>
  <c r="V272" i="28"/>
  <c r="U272" i="28"/>
  <c r="T272" i="28"/>
  <c r="R272" i="28"/>
  <c r="Q272" i="28"/>
  <c r="S272" i="28"/>
  <c r="P272" i="28"/>
  <c r="O272" i="28"/>
  <c r="W271" i="28"/>
  <c r="V271" i="28"/>
  <c r="U271" i="28"/>
  <c r="T271" i="28"/>
  <c r="S271" i="28"/>
  <c r="R271" i="28"/>
  <c r="Q271" i="28"/>
  <c r="P271" i="28"/>
  <c r="O271" i="28"/>
  <c r="W270" i="28"/>
  <c r="V270" i="28"/>
  <c r="U270" i="28"/>
  <c r="T270" i="28"/>
  <c r="S270" i="28"/>
  <c r="R270" i="28"/>
  <c r="Q270" i="28"/>
  <c r="P270" i="28"/>
  <c r="O270" i="28"/>
  <c r="W269" i="28"/>
  <c r="V269" i="28"/>
  <c r="U269" i="28"/>
  <c r="T269" i="28"/>
  <c r="R269" i="28"/>
  <c r="Q269" i="28"/>
  <c r="S269" i="28"/>
  <c r="P269" i="28"/>
  <c r="O269" i="28"/>
  <c r="W268" i="28"/>
  <c r="V268" i="28"/>
  <c r="U268" i="28"/>
  <c r="T268" i="28"/>
  <c r="R268" i="28"/>
  <c r="Q268" i="28"/>
  <c r="S268" i="28"/>
  <c r="P268" i="28"/>
  <c r="O268" i="28"/>
  <c r="W267" i="28"/>
  <c r="V267" i="28"/>
  <c r="U267" i="28"/>
  <c r="T267" i="28"/>
  <c r="R267" i="28"/>
  <c r="Q267" i="28"/>
  <c r="S267" i="28"/>
  <c r="P267" i="28"/>
  <c r="O267" i="28"/>
  <c r="W266" i="28"/>
  <c r="V266" i="28"/>
  <c r="U266" i="28"/>
  <c r="T266" i="28"/>
  <c r="S266" i="28"/>
  <c r="R266" i="28"/>
  <c r="Q266" i="28"/>
  <c r="P266" i="28"/>
  <c r="O266" i="28"/>
  <c r="W265" i="28"/>
  <c r="V265" i="28"/>
  <c r="U265" i="28"/>
  <c r="T265" i="28"/>
  <c r="R265" i="28"/>
  <c r="Q265" i="28"/>
  <c r="S265" i="28"/>
  <c r="P265" i="28"/>
  <c r="O265" i="28"/>
  <c r="W264" i="28"/>
  <c r="V264" i="28"/>
  <c r="U264" i="28"/>
  <c r="T264" i="28"/>
  <c r="R264" i="28"/>
  <c r="Q264" i="28"/>
  <c r="S264" i="28"/>
  <c r="P264" i="28"/>
  <c r="O264" i="28"/>
  <c r="W263" i="28"/>
  <c r="V263" i="28"/>
  <c r="U263" i="28"/>
  <c r="T263" i="28"/>
  <c r="S263" i="28"/>
  <c r="R263" i="28"/>
  <c r="Q263" i="28"/>
  <c r="P263" i="28"/>
  <c r="O263" i="28"/>
  <c r="W262" i="28"/>
  <c r="V262" i="28"/>
  <c r="U262" i="28"/>
  <c r="T262" i="28"/>
  <c r="S262" i="28"/>
  <c r="R262" i="28"/>
  <c r="Q262" i="28"/>
  <c r="P262" i="28"/>
  <c r="O262" i="28"/>
  <c r="W261" i="28"/>
  <c r="V261" i="28"/>
  <c r="U261" i="28"/>
  <c r="T261" i="28"/>
  <c r="R261" i="28"/>
  <c r="Q261" i="28"/>
  <c r="S261" i="28"/>
  <c r="P261" i="28"/>
  <c r="O261" i="28"/>
  <c r="W260" i="28"/>
  <c r="V260" i="28"/>
  <c r="U260" i="28"/>
  <c r="T260" i="28"/>
  <c r="R260" i="28"/>
  <c r="Q260" i="28"/>
  <c r="S260" i="28"/>
  <c r="P260" i="28"/>
  <c r="O260" i="28"/>
  <c r="W259" i="28"/>
  <c r="V259" i="28"/>
  <c r="U259" i="28"/>
  <c r="T259" i="28"/>
  <c r="R259" i="28"/>
  <c r="Q259" i="28"/>
  <c r="S259" i="28"/>
  <c r="P259" i="28"/>
  <c r="O259" i="28"/>
  <c r="W258" i="28"/>
  <c r="V258" i="28"/>
  <c r="U258" i="28"/>
  <c r="T258" i="28"/>
  <c r="S258" i="28"/>
  <c r="R258" i="28"/>
  <c r="Q258" i="28"/>
  <c r="P258" i="28"/>
  <c r="O258" i="28"/>
  <c r="W257" i="28"/>
  <c r="V257" i="28"/>
  <c r="U257" i="28"/>
  <c r="T257" i="28"/>
  <c r="R257" i="28"/>
  <c r="Q257" i="28"/>
  <c r="S257" i="28"/>
  <c r="P257" i="28"/>
  <c r="O257" i="28"/>
  <c r="W256" i="28"/>
  <c r="V256" i="28"/>
  <c r="U256" i="28"/>
  <c r="T256" i="28"/>
  <c r="R256" i="28"/>
  <c r="Q256" i="28"/>
  <c r="S256" i="28"/>
  <c r="P256" i="28"/>
  <c r="O256" i="28"/>
  <c r="W255" i="28"/>
  <c r="V255" i="28"/>
  <c r="U255" i="28"/>
  <c r="T255" i="28"/>
  <c r="S255" i="28"/>
  <c r="R255" i="28"/>
  <c r="Q255" i="28"/>
  <c r="P255" i="28"/>
  <c r="O255" i="28"/>
  <c r="W254" i="28"/>
  <c r="V254" i="28"/>
  <c r="U254" i="28"/>
  <c r="T254" i="28"/>
  <c r="S254" i="28"/>
  <c r="R254" i="28"/>
  <c r="Q254" i="28"/>
  <c r="P254" i="28"/>
  <c r="O254" i="28"/>
  <c r="W253" i="28"/>
  <c r="V253" i="28"/>
  <c r="U253" i="28"/>
  <c r="T253" i="28"/>
  <c r="R253" i="28"/>
  <c r="Q253" i="28"/>
  <c r="S253" i="28"/>
  <c r="P253" i="28"/>
  <c r="O253" i="28"/>
  <c r="W252" i="28"/>
  <c r="V252" i="28"/>
  <c r="U252" i="28"/>
  <c r="T252" i="28"/>
  <c r="R252" i="28"/>
  <c r="Q252" i="28"/>
  <c r="S252" i="28"/>
  <c r="P252" i="28"/>
  <c r="O252" i="28"/>
  <c r="W251" i="28"/>
  <c r="V251" i="28"/>
  <c r="U251" i="28"/>
  <c r="T251" i="28"/>
  <c r="R251" i="28"/>
  <c r="Q251" i="28"/>
  <c r="S251" i="28"/>
  <c r="P251" i="28"/>
  <c r="O251" i="28"/>
  <c r="W250" i="28"/>
  <c r="V250" i="28"/>
  <c r="U250" i="28"/>
  <c r="T250" i="28"/>
  <c r="S250" i="28"/>
  <c r="R250" i="28"/>
  <c r="Q250" i="28"/>
  <c r="P250" i="28"/>
  <c r="O250" i="28"/>
  <c r="W249" i="28"/>
  <c r="V249" i="28"/>
  <c r="U249" i="28"/>
  <c r="T249" i="28"/>
  <c r="R249" i="28"/>
  <c r="Q249" i="28"/>
  <c r="S249" i="28"/>
  <c r="P249" i="28"/>
  <c r="O249" i="28"/>
  <c r="W248" i="28"/>
  <c r="V248" i="28"/>
  <c r="U248" i="28"/>
  <c r="T248" i="28"/>
  <c r="R248" i="28"/>
  <c r="Q248" i="28"/>
  <c r="S248" i="28"/>
  <c r="P248" i="28"/>
  <c r="O248" i="28"/>
  <c r="W247" i="28"/>
  <c r="V247" i="28"/>
  <c r="U247" i="28"/>
  <c r="T247" i="28"/>
  <c r="S247" i="28"/>
  <c r="R247" i="28"/>
  <c r="Q247" i="28"/>
  <c r="P247" i="28"/>
  <c r="O247" i="28"/>
  <c r="W246" i="28"/>
  <c r="V246" i="28"/>
  <c r="U246" i="28"/>
  <c r="T246" i="28"/>
  <c r="S246" i="28"/>
  <c r="R246" i="28"/>
  <c r="Q246" i="28"/>
  <c r="P246" i="28"/>
  <c r="O246" i="28"/>
  <c r="W245" i="28"/>
  <c r="V245" i="28"/>
  <c r="U245" i="28"/>
  <c r="T245" i="28"/>
  <c r="R245" i="28"/>
  <c r="Q245" i="28"/>
  <c r="S245" i="28"/>
  <c r="P245" i="28"/>
  <c r="O245" i="28"/>
  <c r="W244" i="28"/>
  <c r="V244" i="28"/>
  <c r="U244" i="28"/>
  <c r="T244" i="28"/>
  <c r="R244" i="28"/>
  <c r="Q244" i="28"/>
  <c r="S244" i="28"/>
  <c r="P244" i="28"/>
  <c r="O244" i="28"/>
  <c r="W243" i="28"/>
  <c r="V243" i="28"/>
  <c r="U243" i="28"/>
  <c r="T243" i="28"/>
  <c r="R243" i="28"/>
  <c r="Q243" i="28"/>
  <c r="S243" i="28"/>
  <c r="P243" i="28"/>
  <c r="O243" i="28"/>
  <c r="W242" i="28"/>
  <c r="V242" i="28"/>
  <c r="U242" i="28"/>
  <c r="T242" i="28"/>
  <c r="S242" i="28"/>
  <c r="R242" i="28"/>
  <c r="Q242" i="28"/>
  <c r="P242" i="28"/>
  <c r="O242" i="28"/>
  <c r="W241" i="28"/>
  <c r="V241" i="28"/>
  <c r="U241" i="28"/>
  <c r="T241" i="28"/>
  <c r="R241" i="28"/>
  <c r="Q241" i="28"/>
  <c r="S241" i="28"/>
  <c r="P241" i="28"/>
  <c r="O241" i="28"/>
  <c r="W240" i="28"/>
  <c r="V240" i="28"/>
  <c r="U240" i="28"/>
  <c r="T240" i="28"/>
  <c r="R240" i="28"/>
  <c r="Q240" i="28"/>
  <c r="S240" i="28"/>
  <c r="P240" i="28"/>
  <c r="O240" i="28"/>
  <c r="W239" i="28"/>
  <c r="V239" i="28"/>
  <c r="U239" i="28"/>
  <c r="T239" i="28"/>
  <c r="S239" i="28"/>
  <c r="R239" i="28"/>
  <c r="Q239" i="28"/>
  <c r="P239" i="28"/>
  <c r="O239" i="28"/>
  <c r="W238" i="28"/>
  <c r="V238" i="28"/>
  <c r="U238" i="28"/>
  <c r="T238" i="28"/>
  <c r="S238" i="28"/>
  <c r="R238" i="28"/>
  <c r="Q238" i="28"/>
  <c r="P238" i="28"/>
  <c r="O238" i="28"/>
  <c r="W237" i="28"/>
  <c r="V237" i="28"/>
  <c r="U237" i="28"/>
  <c r="T237" i="28"/>
  <c r="R237" i="28"/>
  <c r="Q237" i="28"/>
  <c r="S237" i="28"/>
  <c r="P237" i="28"/>
  <c r="O237" i="28"/>
  <c r="W236" i="28"/>
  <c r="V236" i="28"/>
  <c r="U236" i="28"/>
  <c r="T236" i="28"/>
  <c r="R236" i="28"/>
  <c r="Q236" i="28"/>
  <c r="S236" i="28"/>
  <c r="P236" i="28"/>
  <c r="O236" i="28"/>
  <c r="W235" i="28"/>
  <c r="V235" i="28"/>
  <c r="U235" i="28"/>
  <c r="T235" i="28"/>
  <c r="R235" i="28"/>
  <c r="Q235" i="28"/>
  <c r="S235" i="28"/>
  <c r="P235" i="28"/>
  <c r="O235" i="28"/>
  <c r="W234" i="28"/>
  <c r="V234" i="28"/>
  <c r="U234" i="28"/>
  <c r="T234" i="28"/>
  <c r="S234" i="28"/>
  <c r="R234" i="28"/>
  <c r="Q234" i="28"/>
  <c r="P234" i="28"/>
  <c r="O234" i="28"/>
  <c r="W233" i="28"/>
  <c r="V233" i="28"/>
  <c r="U233" i="28"/>
  <c r="T233" i="28"/>
  <c r="R233" i="28"/>
  <c r="Q233" i="28"/>
  <c r="S233" i="28"/>
  <c r="P233" i="28"/>
  <c r="O233" i="28"/>
  <c r="W232" i="28"/>
  <c r="V232" i="28"/>
  <c r="U232" i="28"/>
  <c r="T232" i="28"/>
  <c r="R232" i="28"/>
  <c r="Q232" i="28"/>
  <c r="S232" i="28"/>
  <c r="P232" i="28"/>
  <c r="O232" i="28"/>
  <c r="W231" i="28"/>
  <c r="V231" i="28"/>
  <c r="U231" i="28"/>
  <c r="T231" i="28"/>
  <c r="S231" i="28"/>
  <c r="R231" i="28"/>
  <c r="Q231" i="28"/>
  <c r="P231" i="28"/>
  <c r="O231" i="28"/>
  <c r="W230" i="28"/>
  <c r="V230" i="28"/>
  <c r="U230" i="28"/>
  <c r="T230" i="28"/>
  <c r="S230" i="28"/>
  <c r="R230" i="28"/>
  <c r="Q230" i="28"/>
  <c r="P230" i="28"/>
  <c r="O230" i="28"/>
  <c r="W229" i="28"/>
  <c r="V229" i="28"/>
  <c r="U229" i="28"/>
  <c r="T229" i="28"/>
  <c r="R229" i="28"/>
  <c r="Q229" i="28"/>
  <c r="S229" i="28"/>
  <c r="P229" i="28"/>
  <c r="O229" i="28"/>
  <c r="W228" i="28"/>
  <c r="V228" i="28"/>
  <c r="U228" i="28"/>
  <c r="T228" i="28"/>
  <c r="R228" i="28"/>
  <c r="Q228" i="28"/>
  <c r="S228" i="28"/>
  <c r="P228" i="28"/>
  <c r="O228" i="28"/>
  <c r="W227" i="28"/>
  <c r="V227" i="28"/>
  <c r="U227" i="28"/>
  <c r="T227" i="28"/>
  <c r="R227" i="28"/>
  <c r="Q227" i="28"/>
  <c r="S227" i="28"/>
  <c r="P227" i="28"/>
  <c r="O227" i="28"/>
  <c r="W226" i="28"/>
  <c r="V226" i="28"/>
  <c r="U226" i="28"/>
  <c r="T226" i="28"/>
  <c r="S226" i="28"/>
  <c r="R226" i="28"/>
  <c r="Q226" i="28"/>
  <c r="P226" i="28"/>
  <c r="O226" i="28"/>
  <c r="W225" i="28"/>
  <c r="V225" i="28"/>
  <c r="U225" i="28"/>
  <c r="T225" i="28"/>
  <c r="R225" i="28"/>
  <c r="Q225" i="28"/>
  <c r="S225" i="28"/>
  <c r="P225" i="28"/>
  <c r="O225" i="28"/>
  <c r="W224" i="28"/>
  <c r="V224" i="28"/>
  <c r="U224" i="28"/>
  <c r="T224" i="28"/>
  <c r="R224" i="28"/>
  <c r="Q224" i="28"/>
  <c r="S224" i="28"/>
  <c r="P224" i="28"/>
  <c r="O224" i="28"/>
  <c r="W223" i="28"/>
  <c r="V223" i="28"/>
  <c r="U223" i="28"/>
  <c r="T223" i="28"/>
  <c r="S223" i="28"/>
  <c r="R223" i="28"/>
  <c r="Q223" i="28"/>
  <c r="P223" i="28"/>
  <c r="O223" i="28"/>
  <c r="W222" i="28"/>
  <c r="V222" i="28"/>
  <c r="U222" i="28"/>
  <c r="T222" i="28"/>
  <c r="S222" i="28"/>
  <c r="R222" i="28"/>
  <c r="Q222" i="28"/>
  <c r="P222" i="28"/>
  <c r="O222" i="28"/>
  <c r="W221" i="28"/>
  <c r="V221" i="28"/>
  <c r="U221" i="28"/>
  <c r="T221" i="28"/>
  <c r="R221" i="28"/>
  <c r="Q221" i="28"/>
  <c r="S221" i="28"/>
  <c r="P221" i="28"/>
  <c r="O221" i="28"/>
  <c r="W220" i="28"/>
  <c r="V220" i="28"/>
  <c r="U220" i="28"/>
  <c r="T220" i="28"/>
  <c r="R220" i="28"/>
  <c r="Q220" i="28"/>
  <c r="S220" i="28"/>
  <c r="P220" i="28"/>
  <c r="O220" i="28"/>
  <c r="W219" i="28"/>
  <c r="V219" i="28"/>
  <c r="U219" i="28"/>
  <c r="T219" i="28"/>
  <c r="R219" i="28"/>
  <c r="Q219" i="28"/>
  <c r="S219" i="28"/>
  <c r="P219" i="28"/>
  <c r="O219" i="28"/>
  <c r="W218" i="28"/>
  <c r="V218" i="28"/>
  <c r="U218" i="28"/>
  <c r="T218" i="28"/>
  <c r="S218" i="28"/>
  <c r="R218" i="28"/>
  <c r="Q218" i="28"/>
  <c r="P218" i="28"/>
  <c r="O218" i="28"/>
  <c r="W217" i="28"/>
  <c r="V217" i="28"/>
  <c r="U217" i="28"/>
  <c r="T217" i="28"/>
  <c r="R217" i="28"/>
  <c r="Q217" i="28"/>
  <c r="S217" i="28"/>
  <c r="P217" i="28"/>
  <c r="O217" i="28"/>
  <c r="W216" i="28"/>
  <c r="V216" i="28"/>
  <c r="U216" i="28"/>
  <c r="T216" i="28"/>
  <c r="R216" i="28"/>
  <c r="Q216" i="28"/>
  <c r="S216" i="28"/>
  <c r="P216" i="28"/>
  <c r="O216" i="28"/>
  <c r="W215" i="28"/>
  <c r="V215" i="28"/>
  <c r="U215" i="28"/>
  <c r="T215" i="28"/>
  <c r="S215" i="28"/>
  <c r="R215" i="28"/>
  <c r="Q215" i="28"/>
  <c r="P215" i="28"/>
  <c r="O215" i="28"/>
  <c r="W214" i="28"/>
  <c r="V214" i="28"/>
  <c r="U214" i="28"/>
  <c r="T214" i="28"/>
  <c r="S214" i="28"/>
  <c r="R214" i="28"/>
  <c r="Q214" i="28"/>
  <c r="P214" i="28"/>
  <c r="O214" i="28"/>
  <c r="W213" i="28"/>
  <c r="V213" i="28"/>
  <c r="U213" i="28"/>
  <c r="T213" i="28"/>
  <c r="R213" i="28"/>
  <c r="Q213" i="28"/>
  <c r="S213" i="28"/>
  <c r="P213" i="28"/>
  <c r="O213" i="28"/>
  <c r="W212" i="28"/>
  <c r="V212" i="28"/>
  <c r="U212" i="28"/>
  <c r="T212" i="28"/>
  <c r="R212" i="28"/>
  <c r="Q212" i="28"/>
  <c r="S212" i="28"/>
  <c r="P212" i="28"/>
  <c r="O212" i="28"/>
  <c r="W211" i="28"/>
  <c r="V211" i="28"/>
  <c r="U211" i="28"/>
  <c r="T211" i="28"/>
  <c r="R211" i="28"/>
  <c r="Q211" i="28"/>
  <c r="S211" i="28"/>
  <c r="P211" i="28"/>
  <c r="O211" i="28"/>
  <c r="W210" i="28"/>
  <c r="V210" i="28"/>
  <c r="U210" i="28"/>
  <c r="T210" i="28"/>
  <c r="S210" i="28"/>
  <c r="R210" i="28"/>
  <c r="Q210" i="28"/>
  <c r="P210" i="28"/>
  <c r="O210" i="28"/>
  <c r="W209" i="28"/>
  <c r="V209" i="28"/>
  <c r="U209" i="28"/>
  <c r="T209" i="28"/>
  <c r="R209" i="28"/>
  <c r="Q209" i="28"/>
  <c r="S209" i="28"/>
  <c r="P209" i="28"/>
  <c r="O209" i="28"/>
  <c r="W208" i="28"/>
  <c r="V208" i="28"/>
  <c r="U208" i="28"/>
  <c r="T208" i="28"/>
  <c r="R208" i="28"/>
  <c r="Q208" i="28"/>
  <c r="S208" i="28"/>
  <c r="P208" i="28"/>
  <c r="O208" i="28"/>
  <c r="W207" i="28"/>
  <c r="V207" i="28"/>
  <c r="U207" i="28"/>
  <c r="T207" i="28"/>
  <c r="S207" i="28"/>
  <c r="R207" i="28"/>
  <c r="Q207" i="28"/>
  <c r="P207" i="28"/>
  <c r="O207" i="28"/>
  <c r="W206" i="28"/>
  <c r="V206" i="28"/>
  <c r="U206" i="28"/>
  <c r="T206" i="28"/>
  <c r="S206" i="28"/>
  <c r="R206" i="28"/>
  <c r="Q206" i="28"/>
  <c r="P206" i="28"/>
  <c r="O206" i="28"/>
  <c r="W205" i="28"/>
  <c r="V205" i="28"/>
  <c r="U205" i="28"/>
  <c r="T205" i="28"/>
  <c r="R205" i="28"/>
  <c r="Q205" i="28"/>
  <c r="S205" i="28"/>
  <c r="P205" i="28"/>
  <c r="O205" i="28"/>
  <c r="W204" i="28"/>
  <c r="V204" i="28"/>
  <c r="U204" i="28"/>
  <c r="T204" i="28"/>
  <c r="R204" i="28"/>
  <c r="Q204" i="28"/>
  <c r="S204" i="28"/>
  <c r="P204" i="28"/>
  <c r="O204" i="28"/>
  <c r="W203" i="28"/>
  <c r="V203" i="28"/>
  <c r="U203" i="28"/>
  <c r="T203" i="28"/>
  <c r="R203" i="28"/>
  <c r="Q203" i="28"/>
  <c r="S203" i="28"/>
  <c r="P203" i="28"/>
  <c r="O203" i="28"/>
  <c r="W202" i="28"/>
  <c r="V202" i="28"/>
  <c r="U202" i="28"/>
  <c r="T202" i="28"/>
  <c r="S202" i="28"/>
  <c r="R202" i="28"/>
  <c r="Q202" i="28"/>
  <c r="P202" i="28"/>
  <c r="O202" i="28"/>
  <c r="W201" i="28"/>
  <c r="V201" i="28"/>
  <c r="U201" i="28"/>
  <c r="T201" i="28"/>
  <c r="R201" i="28"/>
  <c r="Q201" i="28"/>
  <c r="S201" i="28"/>
  <c r="P201" i="28"/>
  <c r="O201" i="28"/>
  <c r="W200" i="28"/>
  <c r="V200" i="28"/>
  <c r="U200" i="28"/>
  <c r="T200" i="28"/>
  <c r="R200" i="28"/>
  <c r="Q200" i="28"/>
  <c r="S200" i="28"/>
  <c r="P200" i="28"/>
  <c r="O200" i="28"/>
  <c r="W199" i="28"/>
  <c r="V199" i="28"/>
  <c r="U199" i="28"/>
  <c r="T199" i="28"/>
  <c r="S199" i="28"/>
  <c r="R199" i="28"/>
  <c r="Q199" i="28"/>
  <c r="P199" i="28"/>
  <c r="O199" i="28"/>
  <c r="W198" i="28"/>
  <c r="V198" i="28"/>
  <c r="U198" i="28"/>
  <c r="T198" i="28"/>
  <c r="S198" i="28"/>
  <c r="R198" i="28"/>
  <c r="Q198" i="28"/>
  <c r="P198" i="28"/>
  <c r="O198" i="28"/>
  <c r="W197" i="28"/>
  <c r="V197" i="28"/>
  <c r="U197" i="28"/>
  <c r="T197" i="28"/>
  <c r="R197" i="28"/>
  <c r="Q197" i="28"/>
  <c r="S197" i="28"/>
  <c r="P197" i="28"/>
  <c r="O197" i="28"/>
  <c r="W196" i="28"/>
  <c r="V196" i="28"/>
  <c r="U196" i="28"/>
  <c r="T196" i="28"/>
  <c r="R196" i="28"/>
  <c r="Q196" i="28"/>
  <c r="S196" i="28"/>
  <c r="P196" i="28"/>
  <c r="O196" i="28"/>
  <c r="W195" i="28"/>
  <c r="V195" i="28"/>
  <c r="U195" i="28"/>
  <c r="T195" i="28"/>
  <c r="R195" i="28"/>
  <c r="Q195" i="28"/>
  <c r="S195" i="28"/>
  <c r="P195" i="28"/>
  <c r="O195" i="28"/>
  <c r="W194" i="28"/>
  <c r="V194" i="28"/>
  <c r="U194" i="28"/>
  <c r="T194" i="28"/>
  <c r="S194" i="28"/>
  <c r="R194" i="28"/>
  <c r="Q194" i="28"/>
  <c r="P194" i="28"/>
  <c r="O194" i="28"/>
  <c r="W193" i="28"/>
  <c r="V193" i="28"/>
  <c r="U193" i="28"/>
  <c r="T193" i="28"/>
  <c r="R193" i="28"/>
  <c r="Q193" i="28"/>
  <c r="S193" i="28"/>
  <c r="P193" i="28"/>
  <c r="O193" i="28"/>
  <c r="W192" i="28"/>
  <c r="V192" i="28"/>
  <c r="U192" i="28"/>
  <c r="T192" i="28"/>
  <c r="R192" i="28"/>
  <c r="Q192" i="28"/>
  <c r="S192" i="28"/>
  <c r="P192" i="28"/>
  <c r="O192" i="28"/>
  <c r="W191" i="28"/>
  <c r="V191" i="28"/>
  <c r="U191" i="28"/>
  <c r="T191" i="28"/>
  <c r="S191" i="28"/>
  <c r="R191" i="28"/>
  <c r="Q191" i="28"/>
  <c r="P191" i="28"/>
  <c r="O191" i="28"/>
  <c r="W190" i="28"/>
  <c r="V190" i="28"/>
  <c r="U190" i="28"/>
  <c r="T190" i="28"/>
  <c r="R190" i="28"/>
  <c r="Q190" i="28"/>
  <c r="S190" i="28"/>
  <c r="P190" i="28"/>
  <c r="O190" i="28"/>
  <c r="W189" i="28"/>
  <c r="V189" i="28"/>
  <c r="U189" i="28"/>
  <c r="T189" i="28"/>
  <c r="R189" i="28"/>
  <c r="Q189" i="28"/>
  <c r="S189" i="28"/>
  <c r="P189" i="28"/>
  <c r="O189" i="28"/>
  <c r="W188" i="28"/>
  <c r="V188" i="28"/>
  <c r="U188" i="28"/>
  <c r="T188" i="28"/>
  <c r="R188" i="28"/>
  <c r="Q188" i="28"/>
  <c r="S188" i="28"/>
  <c r="P188" i="28"/>
  <c r="O188" i="28"/>
  <c r="W187" i="28"/>
  <c r="V187" i="28"/>
  <c r="U187" i="28"/>
  <c r="T187" i="28"/>
  <c r="R187" i="28"/>
  <c r="Q187" i="28"/>
  <c r="S187" i="28"/>
  <c r="P187" i="28"/>
  <c r="O187" i="28"/>
  <c r="W186" i="28"/>
  <c r="V186" i="28"/>
  <c r="U186" i="28"/>
  <c r="T186" i="28"/>
  <c r="S186" i="28"/>
  <c r="R186" i="28"/>
  <c r="Q186" i="28"/>
  <c r="P186" i="28"/>
  <c r="O186" i="28"/>
  <c r="W185" i="28"/>
  <c r="V185" i="28"/>
  <c r="U185" i="28"/>
  <c r="T185" i="28"/>
  <c r="R185" i="28"/>
  <c r="Q185" i="28"/>
  <c r="S185" i="28"/>
  <c r="P185" i="28"/>
  <c r="O185" i="28"/>
  <c r="W184" i="28"/>
  <c r="V184" i="28"/>
  <c r="U184" i="28"/>
  <c r="T184" i="28"/>
  <c r="R184" i="28"/>
  <c r="Q184" i="28"/>
  <c r="S184" i="28"/>
  <c r="P184" i="28"/>
  <c r="O184" i="28"/>
  <c r="W183" i="28"/>
  <c r="V183" i="28"/>
  <c r="U183" i="28"/>
  <c r="T183" i="28"/>
  <c r="S183" i="28"/>
  <c r="R183" i="28"/>
  <c r="Q183" i="28"/>
  <c r="P183" i="28"/>
  <c r="O183" i="28"/>
  <c r="W182" i="28"/>
  <c r="V182" i="28"/>
  <c r="U182" i="28"/>
  <c r="T182" i="28"/>
  <c r="R182" i="28"/>
  <c r="Q182" i="28"/>
  <c r="S182" i="28"/>
  <c r="P182" i="28"/>
  <c r="O182" i="28"/>
  <c r="W181" i="28"/>
  <c r="V181" i="28"/>
  <c r="U181" i="28"/>
  <c r="T181" i="28"/>
  <c r="R181" i="28"/>
  <c r="Q181" i="28"/>
  <c r="S181" i="28"/>
  <c r="P181" i="28"/>
  <c r="O181" i="28"/>
  <c r="W180" i="28"/>
  <c r="V180" i="28"/>
  <c r="U180" i="28"/>
  <c r="T180" i="28"/>
  <c r="R180" i="28"/>
  <c r="Q180" i="28"/>
  <c r="S180" i="28"/>
  <c r="P180" i="28"/>
  <c r="O180" i="28"/>
  <c r="W179" i="28"/>
  <c r="V179" i="28"/>
  <c r="U179" i="28"/>
  <c r="T179" i="28"/>
  <c r="R179" i="28"/>
  <c r="Q179" i="28"/>
  <c r="S179" i="28"/>
  <c r="P179" i="28"/>
  <c r="O179" i="28"/>
  <c r="W178" i="28"/>
  <c r="V178" i="28"/>
  <c r="U178" i="28"/>
  <c r="T178" i="28"/>
  <c r="S178" i="28"/>
  <c r="R178" i="28"/>
  <c r="Q178" i="28"/>
  <c r="P178" i="28"/>
  <c r="O178" i="28"/>
  <c r="W177" i="28"/>
  <c r="V177" i="28"/>
  <c r="U177" i="28"/>
  <c r="T177" i="28"/>
  <c r="R177" i="28"/>
  <c r="Q177" i="28"/>
  <c r="S177" i="28"/>
  <c r="P177" i="28"/>
  <c r="O177" i="28"/>
  <c r="W176" i="28"/>
  <c r="V176" i="28"/>
  <c r="U176" i="28"/>
  <c r="T176" i="28"/>
  <c r="R176" i="28"/>
  <c r="Q176" i="28"/>
  <c r="S176" i="28"/>
  <c r="P176" i="28"/>
  <c r="O176" i="28"/>
  <c r="W175" i="28"/>
  <c r="V175" i="28"/>
  <c r="U175" i="28"/>
  <c r="T175" i="28"/>
  <c r="S175" i="28"/>
  <c r="R175" i="28"/>
  <c r="Q175" i="28"/>
  <c r="P175" i="28"/>
  <c r="O175" i="28"/>
  <c r="W174" i="28"/>
  <c r="V174" i="28"/>
  <c r="U174" i="28"/>
  <c r="T174" i="28"/>
  <c r="S174" i="28"/>
  <c r="R174" i="28"/>
  <c r="Q174" i="28"/>
  <c r="P174" i="28"/>
  <c r="O174" i="28"/>
  <c r="W173" i="28"/>
  <c r="V173" i="28"/>
  <c r="U173" i="28"/>
  <c r="T173" i="28"/>
  <c r="R173" i="28"/>
  <c r="Q173" i="28"/>
  <c r="S173" i="28"/>
  <c r="P173" i="28"/>
  <c r="O173" i="28"/>
  <c r="W172" i="28"/>
  <c r="V172" i="28"/>
  <c r="U172" i="28"/>
  <c r="T172" i="28"/>
  <c r="R172" i="28"/>
  <c r="Q172" i="28"/>
  <c r="S172" i="28"/>
  <c r="P172" i="28"/>
  <c r="O172" i="28"/>
  <c r="W171" i="28"/>
  <c r="V171" i="28"/>
  <c r="U171" i="28"/>
  <c r="T171" i="28"/>
  <c r="R171" i="28"/>
  <c r="Q171" i="28"/>
  <c r="S171" i="28"/>
  <c r="P171" i="28"/>
  <c r="O171" i="28"/>
  <c r="W170" i="28"/>
  <c r="V170" i="28"/>
  <c r="U170" i="28"/>
  <c r="T170" i="28"/>
  <c r="S170" i="28"/>
  <c r="R170" i="28"/>
  <c r="Q170" i="28"/>
  <c r="P170" i="28"/>
  <c r="O170" i="28"/>
  <c r="W169" i="28"/>
  <c r="V169" i="28"/>
  <c r="U169" i="28"/>
  <c r="T169" i="28"/>
  <c r="R169" i="28"/>
  <c r="Q169" i="28"/>
  <c r="S169" i="28"/>
  <c r="P169" i="28"/>
  <c r="O169" i="28"/>
  <c r="W168" i="28"/>
  <c r="V168" i="28"/>
  <c r="U168" i="28"/>
  <c r="T168" i="28"/>
  <c r="R168" i="28"/>
  <c r="Q168" i="28"/>
  <c r="S168" i="28"/>
  <c r="P168" i="28"/>
  <c r="O168" i="28"/>
  <c r="W167" i="28"/>
  <c r="V167" i="28"/>
  <c r="U167" i="28"/>
  <c r="T167" i="28"/>
  <c r="S167" i="28"/>
  <c r="R167" i="28"/>
  <c r="Q167" i="28"/>
  <c r="P167" i="28"/>
  <c r="O167" i="28"/>
  <c r="W166" i="28"/>
  <c r="V166" i="28"/>
  <c r="U166" i="28"/>
  <c r="T166" i="28"/>
  <c r="S166" i="28"/>
  <c r="R166" i="28"/>
  <c r="Q166" i="28"/>
  <c r="P166" i="28"/>
  <c r="O166" i="28"/>
  <c r="W165" i="28"/>
  <c r="V165" i="28"/>
  <c r="U165" i="28"/>
  <c r="T165" i="28"/>
  <c r="R165" i="28"/>
  <c r="Q165" i="28"/>
  <c r="S165" i="28"/>
  <c r="P165" i="28"/>
  <c r="O165" i="28"/>
  <c r="W164" i="28"/>
  <c r="V164" i="28"/>
  <c r="U164" i="28"/>
  <c r="T164" i="28"/>
  <c r="R164" i="28"/>
  <c r="Q164" i="28"/>
  <c r="S164" i="28"/>
  <c r="P164" i="28"/>
  <c r="O164" i="28"/>
  <c r="W163" i="28"/>
  <c r="V163" i="28"/>
  <c r="U163" i="28"/>
  <c r="T163" i="28"/>
  <c r="R163" i="28"/>
  <c r="Q163" i="28"/>
  <c r="S163" i="28"/>
  <c r="P163" i="28"/>
  <c r="O163" i="28"/>
  <c r="W162" i="28"/>
  <c r="V162" i="28"/>
  <c r="U162" i="28"/>
  <c r="T162" i="28"/>
  <c r="S162" i="28"/>
  <c r="R162" i="28"/>
  <c r="Q162" i="28"/>
  <c r="P162" i="28"/>
  <c r="O162" i="28"/>
  <c r="W161" i="28"/>
  <c r="V161" i="28"/>
  <c r="U161" i="28"/>
  <c r="T161" i="28"/>
  <c r="R161" i="28"/>
  <c r="Q161" i="28"/>
  <c r="S161" i="28"/>
  <c r="P161" i="28"/>
  <c r="O161" i="28"/>
  <c r="W160" i="28"/>
  <c r="V160" i="28"/>
  <c r="U160" i="28"/>
  <c r="T160" i="28"/>
  <c r="R160" i="28"/>
  <c r="Q160" i="28"/>
  <c r="S160" i="28"/>
  <c r="P160" i="28"/>
  <c r="O160" i="28"/>
  <c r="W159" i="28"/>
  <c r="V159" i="28"/>
  <c r="U159" i="28"/>
  <c r="T159" i="28"/>
  <c r="S159" i="28"/>
  <c r="R159" i="28"/>
  <c r="Q159" i="28"/>
  <c r="P159" i="28"/>
  <c r="O159" i="28"/>
  <c r="W158" i="28"/>
  <c r="V158" i="28"/>
  <c r="U158" i="28"/>
  <c r="T158" i="28"/>
  <c r="S158" i="28"/>
  <c r="R158" i="28"/>
  <c r="Q158" i="28"/>
  <c r="P158" i="28"/>
  <c r="O158" i="28"/>
  <c r="W157" i="28"/>
  <c r="V157" i="28"/>
  <c r="U157" i="28"/>
  <c r="T157" i="28"/>
  <c r="R157" i="28"/>
  <c r="Q157" i="28"/>
  <c r="S157" i="28"/>
  <c r="P157" i="28"/>
  <c r="O157" i="28"/>
  <c r="W156" i="28"/>
  <c r="V156" i="28"/>
  <c r="U156" i="28"/>
  <c r="T156" i="28"/>
  <c r="R156" i="28"/>
  <c r="Q156" i="28"/>
  <c r="S156" i="28"/>
  <c r="P156" i="28"/>
  <c r="O156" i="28"/>
  <c r="W155" i="28"/>
  <c r="V155" i="28"/>
  <c r="U155" i="28"/>
  <c r="T155" i="28"/>
  <c r="R155" i="28"/>
  <c r="Q155" i="28"/>
  <c r="S155" i="28"/>
  <c r="P155" i="28"/>
  <c r="O155" i="28"/>
  <c r="W154" i="28"/>
  <c r="V154" i="28"/>
  <c r="U154" i="28"/>
  <c r="T154" i="28"/>
  <c r="S154" i="28"/>
  <c r="R154" i="28"/>
  <c r="Q154" i="28"/>
  <c r="P154" i="28"/>
  <c r="O154" i="28"/>
  <c r="W153" i="28"/>
  <c r="V153" i="28"/>
  <c r="U153" i="28"/>
  <c r="T153" i="28"/>
  <c r="R153" i="28"/>
  <c r="Q153" i="28"/>
  <c r="S153" i="28"/>
  <c r="P153" i="28"/>
  <c r="O153" i="28"/>
  <c r="W152" i="28"/>
  <c r="V152" i="28"/>
  <c r="U152" i="28"/>
  <c r="T152" i="28"/>
  <c r="R152" i="28"/>
  <c r="Q152" i="28"/>
  <c r="S152" i="28"/>
  <c r="P152" i="28"/>
  <c r="O152" i="28"/>
  <c r="W151" i="28"/>
  <c r="V151" i="28"/>
  <c r="U151" i="28"/>
  <c r="T151" i="28"/>
  <c r="S151" i="28"/>
  <c r="R151" i="28"/>
  <c r="Q151" i="28"/>
  <c r="P151" i="28"/>
  <c r="O151" i="28"/>
  <c r="W150" i="28"/>
  <c r="V150" i="28"/>
  <c r="U150" i="28"/>
  <c r="T150" i="28"/>
  <c r="S150" i="28"/>
  <c r="R150" i="28"/>
  <c r="Q150" i="28"/>
  <c r="P150" i="28"/>
  <c r="O150" i="28"/>
  <c r="W149" i="28"/>
  <c r="V149" i="28"/>
  <c r="U149" i="28"/>
  <c r="T149" i="28"/>
  <c r="R149" i="28"/>
  <c r="Q149" i="28"/>
  <c r="S149" i="28"/>
  <c r="P149" i="28"/>
  <c r="O149" i="28"/>
  <c r="W148" i="28"/>
  <c r="V148" i="28"/>
  <c r="U148" i="28"/>
  <c r="T148" i="28"/>
  <c r="R148" i="28"/>
  <c r="Q148" i="28"/>
  <c r="S148" i="28"/>
  <c r="P148" i="28"/>
  <c r="O148" i="28"/>
  <c r="W147" i="28"/>
  <c r="V147" i="28"/>
  <c r="U147" i="28"/>
  <c r="T147" i="28"/>
  <c r="R147" i="28"/>
  <c r="Q147" i="28"/>
  <c r="S147" i="28"/>
  <c r="P147" i="28"/>
  <c r="O147" i="28"/>
  <c r="W146" i="28"/>
  <c r="V146" i="28"/>
  <c r="U146" i="28"/>
  <c r="T146" i="28"/>
  <c r="S146" i="28"/>
  <c r="R146" i="28"/>
  <c r="Q146" i="28"/>
  <c r="P146" i="28"/>
  <c r="O146" i="28"/>
  <c r="W145" i="28"/>
  <c r="V145" i="28"/>
  <c r="U145" i="28"/>
  <c r="T145" i="28"/>
  <c r="R145" i="28"/>
  <c r="Q145" i="28"/>
  <c r="S145" i="28"/>
  <c r="P145" i="28"/>
  <c r="O145" i="28"/>
  <c r="W144" i="28"/>
  <c r="V144" i="28"/>
  <c r="U144" i="28"/>
  <c r="T144" i="28"/>
  <c r="R144" i="28"/>
  <c r="Q144" i="28"/>
  <c r="S144" i="28"/>
  <c r="P144" i="28"/>
  <c r="O144" i="28"/>
  <c r="W143" i="28"/>
  <c r="V143" i="28"/>
  <c r="U143" i="28"/>
  <c r="T143" i="28"/>
  <c r="S143" i="28"/>
  <c r="R143" i="28"/>
  <c r="Q143" i="28"/>
  <c r="P143" i="28"/>
  <c r="O143" i="28"/>
  <c r="W142" i="28"/>
  <c r="V142" i="28"/>
  <c r="U142" i="28"/>
  <c r="T142" i="28"/>
  <c r="S142" i="28"/>
  <c r="R142" i="28"/>
  <c r="Q142" i="28"/>
  <c r="P142" i="28"/>
  <c r="O142" i="28"/>
  <c r="W141" i="28"/>
  <c r="V141" i="28"/>
  <c r="U141" i="28"/>
  <c r="T141" i="28"/>
  <c r="R141" i="28"/>
  <c r="Q141" i="28"/>
  <c r="S141" i="28"/>
  <c r="P141" i="28"/>
  <c r="O141" i="28"/>
  <c r="W140" i="28"/>
  <c r="V140" i="28"/>
  <c r="U140" i="28"/>
  <c r="T140" i="28"/>
  <c r="R140" i="28"/>
  <c r="Q140" i="28"/>
  <c r="S140" i="28"/>
  <c r="P140" i="28"/>
  <c r="O140" i="28"/>
  <c r="W139" i="28"/>
  <c r="V139" i="28"/>
  <c r="U139" i="28"/>
  <c r="T139" i="28"/>
  <c r="R139" i="28"/>
  <c r="Q139" i="28"/>
  <c r="S139" i="28"/>
  <c r="P139" i="28"/>
  <c r="O139" i="28"/>
  <c r="W138" i="28"/>
  <c r="V138" i="28"/>
  <c r="U138" i="28"/>
  <c r="T138" i="28"/>
  <c r="S138" i="28"/>
  <c r="R138" i="28"/>
  <c r="Q138" i="28"/>
  <c r="P138" i="28"/>
  <c r="O138" i="28"/>
  <c r="W137" i="28"/>
  <c r="V137" i="28"/>
  <c r="U137" i="28"/>
  <c r="T137" i="28"/>
  <c r="R137" i="28"/>
  <c r="Q137" i="28"/>
  <c r="S137" i="28"/>
  <c r="P137" i="28"/>
  <c r="O137" i="28"/>
  <c r="W136" i="28"/>
  <c r="V136" i="28"/>
  <c r="U136" i="28"/>
  <c r="T136" i="28"/>
  <c r="R136" i="28"/>
  <c r="Q136" i="28"/>
  <c r="S136" i="28"/>
  <c r="P136" i="28"/>
  <c r="O136" i="28"/>
  <c r="W135" i="28"/>
  <c r="V135" i="28"/>
  <c r="U135" i="28"/>
  <c r="T135" i="28"/>
  <c r="S135" i="28"/>
  <c r="R135" i="28"/>
  <c r="Q135" i="28"/>
  <c r="P135" i="28"/>
  <c r="O135" i="28"/>
  <c r="W134" i="28"/>
  <c r="V134" i="28"/>
  <c r="U134" i="28"/>
  <c r="T134" i="28"/>
  <c r="S134" i="28"/>
  <c r="R134" i="28"/>
  <c r="Q134" i="28"/>
  <c r="P134" i="28"/>
  <c r="O134" i="28"/>
  <c r="W133" i="28"/>
  <c r="V133" i="28"/>
  <c r="U133" i="28"/>
  <c r="T133" i="28"/>
  <c r="R133" i="28"/>
  <c r="Q133" i="28"/>
  <c r="S133" i="28"/>
  <c r="P133" i="28"/>
  <c r="O133" i="28"/>
  <c r="W132" i="28"/>
  <c r="V132" i="28"/>
  <c r="U132" i="28"/>
  <c r="T132" i="28"/>
  <c r="R132" i="28"/>
  <c r="Q132" i="28"/>
  <c r="S132" i="28"/>
  <c r="P132" i="28"/>
  <c r="O132" i="28"/>
  <c r="W131" i="28"/>
  <c r="V131" i="28"/>
  <c r="U131" i="28"/>
  <c r="T131" i="28"/>
  <c r="R131" i="28"/>
  <c r="Q131" i="28"/>
  <c r="S131" i="28"/>
  <c r="P131" i="28"/>
  <c r="O131" i="28"/>
  <c r="W130" i="28"/>
  <c r="V130" i="28"/>
  <c r="U130" i="28"/>
  <c r="T130" i="28"/>
  <c r="S130" i="28"/>
  <c r="R130" i="28"/>
  <c r="Q130" i="28"/>
  <c r="P130" i="28"/>
  <c r="O130" i="28"/>
  <c r="W129" i="28"/>
  <c r="V129" i="28"/>
  <c r="U129" i="28"/>
  <c r="T129" i="28"/>
  <c r="R129" i="28"/>
  <c r="Q129" i="28"/>
  <c r="S129" i="28"/>
  <c r="P129" i="28"/>
  <c r="O129" i="28"/>
  <c r="W128" i="28"/>
  <c r="V128" i="28"/>
  <c r="U128" i="28"/>
  <c r="T128" i="28"/>
  <c r="R128" i="28"/>
  <c r="Q128" i="28"/>
  <c r="S128" i="28"/>
  <c r="P128" i="28"/>
  <c r="O128" i="28"/>
  <c r="W127" i="28"/>
  <c r="V127" i="28"/>
  <c r="U127" i="28"/>
  <c r="T127" i="28"/>
  <c r="S127" i="28"/>
  <c r="R127" i="28"/>
  <c r="Q127" i="28"/>
  <c r="P127" i="28"/>
  <c r="O127" i="28"/>
  <c r="W126" i="28"/>
  <c r="V126" i="28"/>
  <c r="U126" i="28"/>
  <c r="T126" i="28"/>
  <c r="S126" i="28"/>
  <c r="R126" i="28"/>
  <c r="Q126" i="28"/>
  <c r="P126" i="28"/>
  <c r="O126" i="28"/>
  <c r="W125" i="28"/>
  <c r="V125" i="28"/>
  <c r="U125" i="28"/>
  <c r="T125" i="28"/>
  <c r="R125" i="28"/>
  <c r="Q125" i="28"/>
  <c r="S125" i="28"/>
  <c r="P125" i="28"/>
  <c r="O125" i="28"/>
  <c r="W124" i="28"/>
  <c r="V124" i="28"/>
  <c r="U124" i="28"/>
  <c r="T124" i="28"/>
  <c r="R124" i="28"/>
  <c r="Q124" i="28"/>
  <c r="S124" i="28"/>
  <c r="P124" i="28"/>
  <c r="O124" i="28"/>
  <c r="W123" i="28"/>
  <c r="V123" i="28"/>
  <c r="U123" i="28"/>
  <c r="T123" i="28"/>
  <c r="R123" i="28"/>
  <c r="Q123" i="28"/>
  <c r="S123" i="28"/>
  <c r="P123" i="28"/>
  <c r="O123" i="28"/>
  <c r="W122" i="28"/>
  <c r="V122" i="28"/>
  <c r="U122" i="28"/>
  <c r="T122" i="28"/>
  <c r="S122" i="28"/>
  <c r="R122" i="28"/>
  <c r="Q122" i="28"/>
  <c r="P122" i="28"/>
  <c r="O122" i="28"/>
  <c r="W121" i="28"/>
  <c r="V121" i="28"/>
  <c r="U121" i="28"/>
  <c r="T121" i="28"/>
  <c r="R121" i="28"/>
  <c r="Q121" i="28"/>
  <c r="S121" i="28"/>
  <c r="P121" i="28"/>
  <c r="O121" i="28"/>
  <c r="W120" i="28"/>
  <c r="V120" i="28"/>
  <c r="U120" i="28"/>
  <c r="T120" i="28"/>
  <c r="R120" i="28"/>
  <c r="Q120" i="28"/>
  <c r="S120" i="28"/>
  <c r="P120" i="28"/>
  <c r="O120" i="28"/>
  <c r="W119" i="28"/>
  <c r="V119" i="28"/>
  <c r="U119" i="28"/>
  <c r="T119" i="28"/>
  <c r="S119" i="28"/>
  <c r="R119" i="28"/>
  <c r="Q119" i="28"/>
  <c r="P119" i="28"/>
  <c r="O119" i="28"/>
  <c r="W118" i="28"/>
  <c r="V118" i="28"/>
  <c r="U118" i="28"/>
  <c r="T118" i="28"/>
  <c r="S118" i="28"/>
  <c r="R118" i="28"/>
  <c r="Q118" i="28"/>
  <c r="P118" i="28"/>
  <c r="O118" i="28"/>
  <c r="W117" i="28"/>
  <c r="V117" i="28"/>
  <c r="U117" i="28"/>
  <c r="T117" i="28"/>
  <c r="R117" i="28"/>
  <c r="Q117" i="28"/>
  <c r="S117" i="28"/>
  <c r="P117" i="28"/>
  <c r="O117" i="28"/>
  <c r="W116" i="28"/>
  <c r="V116" i="28"/>
  <c r="U116" i="28"/>
  <c r="T116" i="28"/>
  <c r="R116" i="28"/>
  <c r="Q116" i="28"/>
  <c r="S116" i="28"/>
  <c r="P116" i="28"/>
  <c r="O116" i="28"/>
  <c r="W115" i="28"/>
  <c r="V115" i="28"/>
  <c r="U115" i="28"/>
  <c r="T115" i="28"/>
  <c r="R115" i="28"/>
  <c r="Q115" i="28"/>
  <c r="S115" i="28"/>
  <c r="P115" i="28"/>
  <c r="O115" i="28"/>
  <c r="W114" i="28"/>
  <c r="V114" i="28"/>
  <c r="U114" i="28"/>
  <c r="T114" i="28"/>
  <c r="S114" i="28"/>
  <c r="R114" i="28"/>
  <c r="Q114" i="28"/>
  <c r="P114" i="28"/>
  <c r="O114" i="28"/>
  <c r="W113" i="28"/>
  <c r="V113" i="28"/>
  <c r="U113" i="28"/>
  <c r="T113" i="28"/>
  <c r="R113" i="28"/>
  <c r="Q113" i="28"/>
  <c r="S113" i="28"/>
  <c r="P113" i="28"/>
  <c r="O113" i="28"/>
  <c r="W112" i="28"/>
  <c r="V112" i="28"/>
  <c r="U112" i="28"/>
  <c r="T112" i="28"/>
  <c r="R112" i="28"/>
  <c r="Q112" i="28"/>
  <c r="S112" i="28"/>
  <c r="P112" i="28"/>
  <c r="O112" i="28"/>
  <c r="W111" i="28"/>
  <c r="V111" i="28"/>
  <c r="U111" i="28"/>
  <c r="T111" i="28"/>
  <c r="S111" i="28"/>
  <c r="R111" i="28"/>
  <c r="Q111" i="28"/>
  <c r="P111" i="28"/>
  <c r="O111" i="28"/>
  <c r="W110" i="28"/>
  <c r="V110" i="28"/>
  <c r="U110" i="28"/>
  <c r="T110" i="28"/>
  <c r="S110" i="28"/>
  <c r="R110" i="28"/>
  <c r="Q110" i="28"/>
  <c r="P110" i="28"/>
  <c r="O110" i="28"/>
  <c r="W109" i="28"/>
  <c r="V109" i="28"/>
  <c r="U109" i="28"/>
  <c r="T109" i="28"/>
  <c r="R109" i="28"/>
  <c r="Q109" i="28"/>
  <c r="S109" i="28"/>
  <c r="P109" i="28"/>
  <c r="O109" i="28"/>
  <c r="W108" i="28"/>
  <c r="V108" i="28"/>
  <c r="U108" i="28"/>
  <c r="T108" i="28"/>
  <c r="R108" i="28"/>
  <c r="Q108" i="28"/>
  <c r="S108" i="28"/>
  <c r="P108" i="28"/>
  <c r="O108" i="28"/>
  <c r="W107" i="28"/>
  <c r="V107" i="28"/>
  <c r="U107" i="28"/>
  <c r="T107" i="28"/>
  <c r="R107" i="28"/>
  <c r="Q107" i="28"/>
  <c r="S107" i="28"/>
  <c r="P107" i="28"/>
  <c r="O107" i="28"/>
  <c r="W106" i="28"/>
  <c r="V106" i="28"/>
  <c r="U106" i="28"/>
  <c r="T106" i="28"/>
  <c r="S106" i="28"/>
  <c r="R106" i="28"/>
  <c r="Q106" i="28"/>
  <c r="P106" i="28"/>
  <c r="O106" i="28"/>
  <c r="W105" i="28"/>
  <c r="V105" i="28"/>
  <c r="U105" i="28"/>
  <c r="T105" i="28"/>
  <c r="R105" i="28"/>
  <c r="Q105" i="28"/>
  <c r="S105" i="28"/>
  <c r="P105" i="28"/>
  <c r="O105" i="28"/>
  <c r="W104" i="28"/>
  <c r="V104" i="28"/>
  <c r="U104" i="28"/>
  <c r="T104" i="28"/>
  <c r="R104" i="28"/>
  <c r="Q104" i="28"/>
  <c r="S104" i="28"/>
  <c r="P104" i="28"/>
  <c r="O104" i="28"/>
  <c r="W103" i="28"/>
  <c r="V103" i="28"/>
  <c r="U103" i="28"/>
  <c r="T103" i="28"/>
  <c r="S103" i="28"/>
  <c r="R103" i="28"/>
  <c r="Q103" i="28"/>
  <c r="P103" i="28"/>
  <c r="O103" i="28"/>
  <c r="W102" i="28"/>
  <c r="V102" i="28"/>
  <c r="U102" i="28"/>
  <c r="T102" i="28"/>
  <c r="R102" i="28"/>
  <c r="Q102" i="28"/>
  <c r="S102" i="28"/>
  <c r="P102" i="28"/>
  <c r="O102" i="28"/>
  <c r="W101" i="28"/>
  <c r="V101" i="28"/>
  <c r="U101" i="28"/>
  <c r="T101" i="28"/>
  <c r="R101" i="28"/>
  <c r="Q101" i="28"/>
  <c r="S101" i="28"/>
  <c r="P101" i="28"/>
  <c r="O101" i="28"/>
  <c r="W100" i="28"/>
  <c r="V100" i="28"/>
  <c r="U100" i="28"/>
  <c r="T100" i="28"/>
  <c r="R100" i="28"/>
  <c r="Q100" i="28"/>
  <c r="S100" i="28"/>
  <c r="P100" i="28"/>
  <c r="O100" i="28"/>
  <c r="W99" i="28"/>
  <c r="V99" i="28"/>
  <c r="U99" i="28"/>
  <c r="T99" i="28"/>
  <c r="R99" i="28"/>
  <c r="Q99" i="28"/>
  <c r="S99" i="28"/>
  <c r="P99" i="28"/>
  <c r="O99" i="28"/>
  <c r="W98" i="28"/>
  <c r="V98" i="28"/>
  <c r="U98" i="28"/>
  <c r="T98" i="28"/>
  <c r="S98" i="28"/>
  <c r="R98" i="28"/>
  <c r="Q98" i="28"/>
  <c r="P98" i="28"/>
  <c r="O98" i="28"/>
  <c r="W97" i="28"/>
  <c r="V97" i="28"/>
  <c r="U97" i="28"/>
  <c r="T97" i="28"/>
  <c r="R97" i="28"/>
  <c r="Q97" i="28"/>
  <c r="S97" i="28"/>
  <c r="P97" i="28"/>
  <c r="O97" i="28"/>
  <c r="W96" i="28"/>
  <c r="V96" i="28"/>
  <c r="U96" i="28"/>
  <c r="T96" i="28"/>
  <c r="R96" i="28"/>
  <c r="Q96" i="28"/>
  <c r="S96" i="28"/>
  <c r="P96" i="28"/>
  <c r="O96" i="28"/>
  <c r="W95" i="28"/>
  <c r="V95" i="28"/>
  <c r="U95" i="28"/>
  <c r="T95" i="28"/>
  <c r="S95" i="28"/>
  <c r="R95" i="28"/>
  <c r="Q95" i="28"/>
  <c r="P95" i="28"/>
  <c r="O95" i="28"/>
  <c r="W94" i="28"/>
  <c r="V94" i="28"/>
  <c r="U94" i="28"/>
  <c r="T94" i="28"/>
  <c r="R94" i="28"/>
  <c r="Q94" i="28"/>
  <c r="S94" i="28"/>
  <c r="P94" i="28"/>
  <c r="O94" i="28"/>
  <c r="W93" i="28"/>
  <c r="V93" i="28"/>
  <c r="U93" i="28"/>
  <c r="T93" i="28"/>
  <c r="R93" i="28"/>
  <c r="Q93" i="28"/>
  <c r="S93" i="28"/>
  <c r="P93" i="28"/>
  <c r="O93" i="28"/>
  <c r="W92" i="28"/>
  <c r="V92" i="28"/>
  <c r="U92" i="28"/>
  <c r="T92" i="28"/>
  <c r="R92" i="28"/>
  <c r="Q92" i="28"/>
  <c r="S92" i="28"/>
  <c r="P92" i="28"/>
  <c r="O92" i="28"/>
  <c r="W91" i="28"/>
  <c r="V91" i="28"/>
  <c r="U91" i="28"/>
  <c r="T91" i="28"/>
  <c r="R91" i="28"/>
  <c r="Q91" i="28"/>
  <c r="S91" i="28"/>
  <c r="P91" i="28"/>
  <c r="O91" i="28"/>
  <c r="W90" i="28"/>
  <c r="V90" i="28"/>
  <c r="U90" i="28"/>
  <c r="T90" i="28"/>
  <c r="S90" i="28"/>
  <c r="R90" i="28"/>
  <c r="Q90" i="28"/>
  <c r="P90" i="28"/>
  <c r="O90" i="28"/>
  <c r="W89" i="28"/>
  <c r="V89" i="28"/>
  <c r="U89" i="28"/>
  <c r="T89" i="28"/>
  <c r="R89" i="28"/>
  <c r="Q89" i="28"/>
  <c r="S89" i="28"/>
  <c r="P89" i="28"/>
  <c r="O89" i="28"/>
  <c r="W88" i="28"/>
  <c r="V88" i="28"/>
  <c r="U88" i="28"/>
  <c r="T88" i="28"/>
  <c r="R88" i="28"/>
  <c r="Q88" i="28"/>
  <c r="S88" i="28"/>
  <c r="P88" i="28"/>
  <c r="O88" i="28"/>
  <c r="W87" i="28"/>
  <c r="V87" i="28"/>
  <c r="U87" i="28"/>
  <c r="T87" i="28"/>
  <c r="S87" i="28"/>
  <c r="R87" i="28"/>
  <c r="Q87" i="28"/>
  <c r="P87" i="28"/>
  <c r="O87" i="28"/>
  <c r="W86" i="28"/>
  <c r="V86" i="28"/>
  <c r="U86" i="28"/>
  <c r="T86" i="28"/>
  <c r="R86" i="28"/>
  <c r="Q86" i="28"/>
  <c r="S86" i="28"/>
  <c r="P86" i="28"/>
  <c r="O86" i="28"/>
  <c r="W85" i="28"/>
  <c r="V85" i="28"/>
  <c r="U85" i="28"/>
  <c r="T85" i="28"/>
  <c r="R85" i="28"/>
  <c r="Q85" i="28"/>
  <c r="S85" i="28"/>
  <c r="P85" i="28"/>
  <c r="O85" i="28"/>
  <c r="W84" i="28"/>
  <c r="V84" i="28"/>
  <c r="U84" i="28"/>
  <c r="T84" i="28"/>
  <c r="R84" i="28"/>
  <c r="Q84" i="28"/>
  <c r="S84" i="28"/>
  <c r="P84" i="28"/>
  <c r="O84" i="28"/>
  <c r="W83" i="28"/>
  <c r="V83" i="28"/>
  <c r="U83" i="28"/>
  <c r="T83" i="28"/>
  <c r="R83" i="28"/>
  <c r="Q83" i="28"/>
  <c r="S83" i="28"/>
  <c r="P83" i="28"/>
  <c r="O83" i="28"/>
  <c r="W82" i="28"/>
  <c r="V82" i="28"/>
  <c r="U82" i="28"/>
  <c r="T82" i="28"/>
  <c r="S82" i="28"/>
  <c r="R82" i="28"/>
  <c r="Q82" i="28"/>
  <c r="P82" i="28"/>
  <c r="O82" i="28"/>
  <c r="W81" i="28"/>
  <c r="V81" i="28"/>
  <c r="U81" i="28"/>
  <c r="T81" i="28"/>
  <c r="R81" i="28"/>
  <c r="Q81" i="28"/>
  <c r="S81" i="28"/>
  <c r="P81" i="28"/>
  <c r="O81" i="28"/>
  <c r="W80" i="28"/>
  <c r="V80" i="28"/>
  <c r="U80" i="28"/>
  <c r="T80" i="28"/>
  <c r="R80" i="28"/>
  <c r="Q80" i="28"/>
  <c r="S80" i="28"/>
  <c r="P80" i="28"/>
  <c r="O80" i="28"/>
  <c r="W79" i="28"/>
  <c r="V79" i="28"/>
  <c r="U79" i="28"/>
  <c r="T79" i="28"/>
  <c r="S79" i="28"/>
  <c r="R79" i="28"/>
  <c r="Q79" i="28"/>
  <c r="P79" i="28"/>
  <c r="O79" i="28"/>
  <c r="W78" i="28"/>
  <c r="V78" i="28"/>
  <c r="U78" i="28"/>
  <c r="T78" i="28"/>
  <c r="R78" i="28"/>
  <c r="Q78" i="28"/>
  <c r="S78" i="28"/>
  <c r="P78" i="28"/>
  <c r="O78" i="28"/>
  <c r="W77" i="28"/>
  <c r="V77" i="28"/>
  <c r="U77" i="28"/>
  <c r="T77" i="28"/>
  <c r="R77" i="28"/>
  <c r="Q77" i="28"/>
  <c r="S77" i="28"/>
  <c r="P77" i="28"/>
  <c r="O77" i="28"/>
  <c r="W76" i="28"/>
  <c r="V76" i="28"/>
  <c r="U76" i="28"/>
  <c r="T76" i="28"/>
  <c r="R76" i="28"/>
  <c r="Q76" i="28"/>
  <c r="S76" i="28"/>
  <c r="P76" i="28"/>
  <c r="O76" i="28"/>
  <c r="W75" i="28"/>
  <c r="V75" i="28"/>
  <c r="U75" i="28"/>
  <c r="T75" i="28"/>
  <c r="S75" i="28"/>
  <c r="R75" i="28"/>
  <c r="Q75" i="28"/>
  <c r="P75" i="28"/>
  <c r="O75" i="28"/>
  <c r="W74" i="28"/>
  <c r="V74" i="28"/>
  <c r="U74" i="28"/>
  <c r="T74" i="28"/>
  <c r="S74" i="28"/>
  <c r="R74" i="28"/>
  <c r="Q74" i="28"/>
  <c r="P74" i="28"/>
  <c r="O74" i="28"/>
  <c r="W73" i="28"/>
  <c r="V73" i="28"/>
  <c r="U73" i="28"/>
  <c r="T73" i="28"/>
  <c r="R73" i="28"/>
  <c r="Q73" i="28"/>
  <c r="S73" i="28"/>
  <c r="P73" i="28"/>
  <c r="O73" i="28"/>
  <c r="W72" i="28"/>
  <c r="V72" i="28"/>
  <c r="U72" i="28"/>
  <c r="T72" i="28"/>
  <c r="R72" i="28"/>
  <c r="Q72" i="28"/>
  <c r="S72" i="28"/>
  <c r="P72" i="28"/>
  <c r="O72" i="28"/>
  <c r="W71" i="28"/>
  <c r="V71" i="28"/>
  <c r="U71" i="28"/>
  <c r="T71" i="28"/>
  <c r="R71" i="28"/>
  <c r="Q71" i="28"/>
  <c r="S71" i="28"/>
  <c r="P71" i="28"/>
  <c r="O71" i="28"/>
  <c r="W70" i="28"/>
  <c r="V70" i="28"/>
  <c r="U70" i="28"/>
  <c r="T70" i="28"/>
  <c r="R70" i="28"/>
  <c r="Q70" i="28"/>
  <c r="S70" i="28"/>
  <c r="P70" i="28"/>
  <c r="O70" i="28"/>
  <c r="W69" i="28"/>
  <c r="V69" i="28"/>
  <c r="U69" i="28"/>
  <c r="T69" i="28"/>
  <c r="R69" i="28"/>
  <c r="Q69" i="28"/>
  <c r="S69" i="28"/>
  <c r="P69" i="28"/>
  <c r="O69" i="28"/>
  <c r="W68" i="28"/>
  <c r="V68" i="28"/>
  <c r="U68" i="28"/>
  <c r="T68" i="28"/>
  <c r="R68" i="28"/>
  <c r="Q68" i="28"/>
  <c r="S68" i="28"/>
  <c r="P68" i="28"/>
  <c r="O68" i="28"/>
  <c r="W67" i="28"/>
  <c r="V67" i="28"/>
  <c r="U67" i="28"/>
  <c r="T67" i="28"/>
  <c r="S67" i="28"/>
  <c r="R67" i="28"/>
  <c r="Q67" i="28"/>
  <c r="P67" i="28"/>
  <c r="O67" i="28"/>
  <c r="W66" i="28"/>
  <c r="V66" i="28"/>
  <c r="U66" i="28"/>
  <c r="T66" i="28"/>
  <c r="S66" i="28"/>
  <c r="R66" i="28"/>
  <c r="Q66" i="28"/>
  <c r="P66" i="28"/>
  <c r="O66" i="28"/>
  <c r="W65" i="28"/>
  <c r="V65" i="28"/>
  <c r="U65" i="28"/>
  <c r="T65" i="28"/>
  <c r="R65" i="28"/>
  <c r="Q65" i="28"/>
  <c r="S65" i="28"/>
  <c r="P65" i="28"/>
  <c r="O65" i="28"/>
  <c r="W64" i="28"/>
  <c r="V64" i="28"/>
  <c r="U64" i="28"/>
  <c r="T64" i="28"/>
  <c r="R64" i="28"/>
  <c r="Q64" i="28"/>
  <c r="S64" i="28"/>
  <c r="P64" i="28"/>
  <c r="O64" i="28"/>
  <c r="W63" i="28"/>
  <c r="V63" i="28"/>
  <c r="U63" i="28"/>
  <c r="T63" i="28"/>
  <c r="R63" i="28"/>
  <c r="Q63" i="28"/>
  <c r="S63" i="28"/>
  <c r="P63" i="28"/>
  <c r="O63" i="28"/>
  <c r="W62" i="28"/>
  <c r="V62" i="28"/>
  <c r="U62" i="28"/>
  <c r="T62" i="28"/>
  <c r="R62" i="28"/>
  <c r="Q62" i="28"/>
  <c r="S62" i="28"/>
  <c r="P62" i="28"/>
  <c r="O62" i="28"/>
  <c r="W61" i="28"/>
  <c r="V61" i="28"/>
  <c r="U61" i="28"/>
  <c r="T61" i="28"/>
  <c r="R61" i="28"/>
  <c r="Q61" i="28"/>
  <c r="S61" i="28"/>
  <c r="P61" i="28"/>
  <c r="O61" i="28"/>
  <c r="W60" i="28"/>
  <c r="V60" i="28"/>
  <c r="U60" i="28"/>
  <c r="T60" i="28"/>
  <c r="R60" i="28"/>
  <c r="Q60" i="28"/>
  <c r="S60" i="28"/>
  <c r="P60" i="28"/>
  <c r="O60" i="28"/>
  <c r="W59" i="28"/>
  <c r="V59" i="28"/>
  <c r="U59" i="28"/>
  <c r="T59" i="28"/>
  <c r="R59" i="28"/>
  <c r="Q59" i="28"/>
  <c r="S59" i="28"/>
  <c r="P59" i="28"/>
  <c r="O59" i="28"/>
  <c r="W58" i="28"/>
  <c r="V58" i="28"/>
  <c r="U58" i="28"/>
  <c r="T58" i="28"/>
  <c r="S58" i="28"/>
  <c r="R58" i="28"/>
  <c r="Q58" i="28"/>
  <c r="P58" i="28"/>
  <c r="O58" i="28"/>
  <c r="W57" i="28"/>
  <c r="V57" i="28"/>
  <c r="U57" i="28"/>
  <c r="T57" i="28"/>
  <c r="R57" i="28"/>
  <c r="Q57" i="28"/>
  <c r="S57" i="28"/>
  <c r="P57" i="28"/>
  <c r="O57" i="28"/>
  <c r="W56" i="28"/>
  <c r="V56" i="28"/>
  <c r="U56" i="28"/>
  <c r="T56" i="28"/>
  <c r="R56" i="28"/>
  <c r="Q56" i="28"/>
  <c r="S56" i="28"/>
  <c r="P56" i="28"/>
  <c r="O56" i="28"/>
  <c r="W55" i="28"/>
  <c r="V55" i="28"/>
  <c r="U55" i="28"/>
  <c r="T55" i="28"/>
  <c r="S55" i="28"/>
  <c r="R55" i="28"/>
  <c r="Q55" i="28"/>
  <c r="P55" i="28"/>
  <c r="O55" i="28"/>
  <c r="W54" i="28"/>
  <c r="V54" i="28"/>
  <c r="U54" i="28"/>
  <c r="T54" i="28"/>
  <c r="R54" i="28"/>
  <c r="Q54" i="28"/>
  <c r="S54" i="28"/>
  <c r="P54" i="28"/>
  <c r="O54" i="28"/>
  <c r="W53" i="28"/>
  <c r="V53" i="28"/>
  <c r="U53" i="28"/>
  <c r="T53" i="28"/>
  <c r="R53" i="28"/>
  <c r="Q53" i="28"/>
  <c r="S53" i="28"/>
  <c r="P53" i="28"/>
  <c r="O53" i="28"/>
  <c r="W52" i="28"/>
  <c r="V52" i="28"/>
  <c r="U52" i="28"/>
  <c r="T52" i="28"/>
  <c r="R52" i="28"/>
  <c r="Q52" i="28"/>
  <c r="S52" i="28"/>
  <c r="P52" i="28"/>
  <c r="O52" i="28"/>
  <c r="W51" i="28"/>
  <c r="V51" i="28"/>
  <c r="U51" i="28"/>
  <c r="T51" i="28"/>
  <c r="R51" i="28"/>
  <c r="Q51" i="28"/>
  <c r="S51" i="28"/>
  <c r="P51" i="28"/>
  <c r="O51" i="28"/>
  <c r="W50" i="28"/>
  <c r="V50" i="28"/>
  <c r="U50" i="28"/>
  <c r="T50" i="28"/>
  <c r="S50" i="28"/>
  <c r="R50" i="28"/>
  <c r="Q50" i="28"/>
  <c r="P50" i="28"/>
  <c r="O50" i="28"/>
  <c r="W49" i="28"/>
  <c r="V49" i="28"/>
  <c r="U49" i="28"/>
  <c r="T49" i="28"/>
  <c r="R49" i="28"/>
  <c r="Q49" i="28"/>
  <c r="S49" i="28"/>
  <c r="P49" i="28"/>
  <c r="O49" i="28"/>
  <c r="W48" i="28"/>
  <c r="V48" i="28"/>
  <c r="U48" i="28"/>
  <c r="T48" i="28"/>
  <c r="R48" i="28"/>
  <c r="Q48" i="28"/>
  <c r="S48" i="28"/>
  <c r="P48" i="28"/>
  <c r="O48" i="28"/>
  <c r="W47" i="28"/>
  <c r="V47" i="28"/>
  <c r="U47" i="28"/>
  <c r="T47" i="28"/>
  <c r="S47" i="28"/>
  <c r="R47" i="28"/>
  <c r="Q47" i="28"/>
  <c r="P47" i="28"/>
  <c r="O47" i="28"/>
  <c r="W46" i="28"/>
  <c r="V46" i="28"/>
  <c r="U46" i="28"/>
  <c r="T46" i="28"/>
  <c r="R46" i="28"/>
  <c r="Q46" i="28"/>
  <c r="S46" i="28"/>
  <c r="P46" i="28"/>
  <c r="O46" i="28"/>
  <c r="W45" i="28"/>
  <c r="V45" i="28"/>
  <c r="U45" i="28"/>
  <c r="T45" i="28"/>
  <c r="R45" i="28"/>
  <c r="Q45" i="28"/>
  <c r="S45" i="28"/>
  <c r="P45" i="28"/>
  <c r="O45" i="28"/>
  <c r="W44" i="28"/>
  <c r="V44" i="28"/>
  <c r="U44" i="28"/>
  <c r="T44" i="28"/>
  <c r="R44" i="28"/>
  <c r="Q44" i="28"/>
  <c r="S44" i="28"/>
  <c r="P44" i="28"/>
  <c r="O44" i="28"/>
  <c r="W43" i="28"/>
  <c r="V43" i="28"/>
  <c r="U43" i="28"/>
  <c r="T43" i="28"/>
  <c r="S43" i="28"/>
  <c r="R43" i="28"/>
  <c r="Q43" i="28"/>
  <c r="P43" i="28"/>
  <c r="O43" i="28"/>
  <c r="W42" i="28"/>
  <c r="V42" i="28"/>
  <c r="U42" i="28"/>
  <c r="T42" i="28"/>
  <c r="S42" i="28"/>
  <c r="R42" i="28"/>
  <c r="Q42" i="28"/>
  <c r="P42" i="28"/>
  <c r="O42" i="28"/>
  <c r="W41" i="28"/>
  <c r="V41" i="28"/>
  <c r="U41" i="28"/>
  <c r="T41" i="28"/>
  <c r="R41" i="28"/>
  <c r="Q41" i="28"/>
  <c r="S41" i="28"/>
  <c r="P41" i="28"/>
  <c r="O41" i="28"/>
  <c r="W40" i="28"/>
  <c r="V40" i="28"/>
  <c r="U40" i="28"/>
  <c r="T40" i="28"/>
  <c r="R40" i="28"/>
  <c r="Q40" i="28"/>
  <c r="S40" i="28"/>
  <c r="P40" i="28"/>
  <c r="O40" i="28"/>
  <c r="W39" i="28"/>
  <c r="V39" i="28"/>
  <c r="U39" i="28"/>
  <c r="T39" i="28"/>
  <c r="R39" i="28"/>
  <c r="Q39" i="28"/>
  <c r="S39" i="28"/>
  <c r="P39" i="28"/>
  <c r="O39" i="28"/>
  <c r="W38" i="28"/>
  <c r="V38" i="28"/>
  <c r="U38" i="28"/>
  <c r="T38" i="28"/>
  <c r="R38" i="28"/>
  <c r="Q38" i="28"/>
  <c r="S38" i="28"/>
  <c r="P38" i="28"/>
  <c r="O38" i="28"/>
  <c r="W37" i="28"/>
  <c r="V37" i="28"/>
  <c r="U37" i="28"/>
  <c r="T37" i="28"/>
  <c r="R37" i="28"/>
  <c r="Q37" i="28"/>
  <c r="S37" i="28"/>
  <c r="P37" i="28"/>
  <c r="O37" i="28"/>
  <c r="W36" i="28"/>
  <c r="V36" i="28"/>
  <c r="U36" i="28"/>
  <c r="T36" i="28"/>
  <c r="R36" i="28"/>
  <c r="Q36" i="28"/>
  <c r="S36" i="28"/>
  <c r="P36" i="28"/>
  <c r="O36" i="28"/>
  <c r="W35" i="28"/>
  <c r="V35" i="28"/>
  <c r="U35" i="28"/>
  <c r="T35" i="28"/>
  <c r="R35" i="28"/>
  <c r="Q35" i="28"/>
  <c r="S35" i="28"/>
  <c r="P35" i="28"/>
  <c r="O35" i="28"/>
  <c r="W34" i="28"/>
  <c r="V34" i="28"/>
  <c r="U34" i="28"/>
  <c r="T34" i="28"/>
  <c r="S34" i="28"/>
  <c r="R34" i="28"/>
  <c r="Q34" i="28"/>
  <c r="P34" i="28"/>
  <c r="O34" i="28"/>
  <c r="W33" i="28"/>
  <c r="V33" i="28"/>
  <c r="U33" i="28"/>
  <c r="T33" i="28"/>
  <c r="S33" i="28"/>
  <c r="R33" i="28"/>
  <c r="Q33" i="28"/>
  <c r="P33" i="28"/>
  <c r="O33" i="28"/>
  <c r="W32" i="28"/>
  <c r="V32" i="28"/>
  <c r="U32" i="28"/>
  <c r="T32" i="28"/>
  <c r="R32" i="28"/>
  <c r="Q32" i="28"/>
  <c r="S32" i="28"/>
  <c r="P32" i="28"/>
  <c r="O32" i="28"/>
  <c r="W31" i="28"/>
  <c r="V31" i="28"/>
  <c r="U31" i="28"/>
  <c r="T31" i="28"/>
  <c r="R31" i="28"/>
  <c r="Q31" i="28"/>
  <c r="S31" i="28"/>
  <c r="P31" i="28"/>
  <c r="O31" i="28"/>
  <c r="W30" i="28"/>
  <c r="V30" i="28"/>
  <c r="U30" i="28"/>
  <c r="T30" i="28"/>
  <c r="R30" i="28"/>
  <c r="Q30" i="28"/>
  <c r="S30" i="28"/>
  <c r="P30" i="28"/>
  <c r="O30" i="28"/>
  <c r="W29" i="28"/>
  <c r="V29" i="28"/>
  <c r="U29" i="28"/>
  <c r="T29" i="28"/>
  <c r="R29" i="28"/>
  <c r="Q29" i="28"/>
  <c r="S29" i="28"/>
  <c r="P29" i="28"/>
  <c r="O29" i="28"/>
  <c r="W28" i="28"/>
  <c r="V28" i="28"/>
  <c r="U28" i="28"/>
  <c r="T28" i="28"/>
  <c r="R28" i="28"/>
  <c r="Q28" i="28"/>
  <c r="S28" i="28"/>
  <c r="P28" i="28"/>
  <c r="O28" i="28"/>
  <c r="W27" i="28"/>
  <c r="V27" i="28"/>
  <c r="U27" i="28"/>
  <c r="T27" i="28"/>
  <c r="R27" i="28"/>
  <c r="Q27" i="28"/>
  <c r="S27" i="28"/>
  <c r="P27" i="28"/>
  <c r="O27" i="28"/>
  <c r="W26" i="28"/>
  <c r="V26" i="28"/>
  <c r="U26" i="28"/>
  <c r="T26" i="28"/>
  <c r="R26" i="28"/>
  <c r="Q26" i="28"/>
  <c r="S26" i="28"/>
  <c r="P26" i="28"/>
  <c r="O26" i="28"/>
  <c r="W25" i="28"/>
  <c r="V25" i="28"/>
  <c r="U25" i="28"/>
  <c r="T25" i="28"/>
  <c r="S25" i="28"/>
  <c r="R25" i="28"/>
  <c r="Q25" i="28"/>
  <c r="P25" i="28"/>
  <c r="O25" i="28"/>
  <c r="W24" i="28"/>
  <c r="V24" i="28"/>
  <c r="U24" i="28"/>
  <c r="T24" i="28"/>
  <c r="R24" i="28"/>
  <c r="Q24" i="28"/>
  <c r="S24" i="28"/>
  <c r="P24" i="28"/>
  <c r="O24" i="28"/>
  <c r="W23" i="28"/>
  <c r="V23" i="28"/>
  <c r="U23" i="28"/>
  <c r="T23" i="28"/>
  <c r="R23" i="28"/>
  <c r="Q23" i="28"/>
  <c r="S23" i="28"/>
  <c r="P23" i="28"/>
  <c r="O23" i="28"/>
  <c r="W22" i="28"/>
  <c r="V22" i="28"/>
  <c r="U22" i="28"/>
  <c r="T22" i="28"/>
  <c r="S22" i="28"/>
  <c r="R22" i="28"/>
  <c r="Q22" i="28"/>
  <c r="P22" i="28"/>
  <c r="O22" i="28"/>
  <c r="W21" i="28"/>
  <c r="V21" i="28"/>
  <c r="U21" i="28"/>
  <c r="T21" i="28"/>
  <c r="R21" i="28"/>
  <c r="Q21" i="28"/>
  <c r="S21" i="28"/>
  <c r="P21" i="28"/>
  <c r="O21" i="28"/>
  <c r="W20" i="28"/>
  <c r="V20" i="28"/>
  <c r="U20" i="28"/>
  <c r="T20" i="28"/>
  <c r="R20" i="28"/>
  <c r="Q20" i="28"/>
  <c r="S20" i="28"/>
  <c r="P20" i="28"/>
  <c r="O20" i="28"/>
  <c r="W19" i="28"/>
  <c r="V19" i="28"/>
  <c r="U19" i="28"/>
  <c r="T19" i="28"/>
  <c r="R19" i="28"/>
  <c r="Q19" i="28"/>
  <c r="S19" i="28"/>
  <c r="P19" i="28"/>
  <c r="O19" i="28"/>
  <c r="W18" i="28"/>
  <c r="V18" i="28"/>
  <c r="U18" i="28"/>
  <c r="T18" i="28"/>
  <c r="R18" i="28"/>
  <c r="Q18" i="28"/>
  <c r="S18" i="28"/>
  <c r="P18" i="28"/>
  <c r="O18" i="28"/>
  <c r="W17" i="28"/>
  <c r="V17" i="28"/>
  <c r="U17" i="28"/>
  <c r="T17" i="28"/>
  <c r="S17" i="28"/>
  <c r="R17" i="28"/>
  <c r="Q17" i="28"/>
  <c r="P17" i="28"/>
  <c r="O17" i="28"/>
  <c r="W16" i="28"/>
  <c r="V16" i="28"/>
  <c r="U16" i="28"/>
  <c r="T16" i="28"/>
  <c r="R16" i="28"/>
  <c r="Q16" i="28"/>
  <c r="S16" i="28"/>
  <c r="P16" i="28"/>
  <c r="O16" i="28"/>
  <c r="W15" i="28"/>
  <c r="V15" i="28"/>
  <c r="U15" i="28"/>
  <c r="T15" i="28"/>
  <c r="R15" i="28"/>
  <c r="Q15" i="28"/>
  <c r="S15" i="28"/>
  <c r="P15" i="28"/>
  <c r="O15" i="28"/>
  <c r="W14" i="28"/>
  <c r="V14" i="28"/>
  <c r="U14" i="28"/>
  <c r="T14" i="28"/>
  <c r="S14" i="28"/>
  <c r="R14" i="28"/>
  <c r="Q14" i="28"/>
  <c r="P14" i="28"/>
  <c r="O14" i="28"/>
  <c r="W13" i="28"/>
  <c r="V13" i="28"/>
  <c r="U13" i="28"/>
  <c r="T13" i="28"/>
  <c r="R13" i="28"/>
  <c r="Q13" i="28"/>
  <c r="S13" i="28"/>
  <c r="P13" i="28"/>
  <c r="O13" i="28"/>
  <c r="W12" i="28"/>
  <c r="V12" i="28"/>
  <c r="U12" i="28"/>
  <c r="T12" i="28"/>
  <c r="R12" i="28"/>
  <c r="Q12" i="28"/>
  <c r="S12" i="28"/>
  <c r="P12" i="28"/>
  <c r="O12" i="28"/>
  <c r="W11" i="28"/>
  <c r="V11" i="28"/>
  <c r="U11" i="28"/>
  <c r="T11" i="28"/>
  <c r="R11" i="28"/>
  <c r="Q11" i="28"/>
  <c r="S11" i="28"/>
  <c r="P11" i="28"/>
  <c r="O11" i="28"/>
  <c r="W10" i="28"/>
  <c r="V10" i="28"/>
  <c r="U10" i="28"/>
  <c r="T10" i="28"/>
  <c r="S10" i="28"/>
  <c r="R10" i="28"/>
  <c r="Q10" i="28"/>
  <c r="P10" i="28"/>
  <c r="O10" i="28"/>
  <c r="W9" i="28"/>
  <c r="V9" i="28"/>
  <c r="U9" i="28"/>
  <c r="T9" i="28"/>
  <c r="S9" i="28"/>
  <c r="R9" i="28"/>
  <c r="Q9" i="28"/>
  <c r="P9" i="28"/>
  <c r="O9" i="28"/>
  <c r="W8" i="28"/>
  <c r="V8" i="28"/>
  <c r="U8" i="28"/>
  <c r="T8" i="28"/>
  <c r="R8" i="28"/>
  <c r="Q8" i="28"/>
  <c r="S8" i="28"/>
  <c r="P8" i="28"/>
  <c r="O8" i="28"/>
  <c r="W7" i="28"/>
  <c r="V7" i="28"/>
  <c r="U7" i="28"/>
  <c r="T7" i="28"/>
  <c r="R7" i="28"/>
  <c r="Q7" i="28"/>
  <c r="S7" i="28"/>
  <c r="P7" i="28"/>
  <c r="O7" i="28"/>
  <c r="W6" i="28"/>
  <c r="V6" i="28"/>
  <c r="U6" i="28"/>
  <c r="T6" i="28"/>
  <c r="R6" i="28"/>
  <c r="Q6" i="28"/>
  <c r="S6" i="28"/>
  <c r="P6" i="28"/>
  <c r="O6" i="28"/>
  <c r="O1" i="28"/>
  <c r="W5" i="28"/>
  <c r="V5" i="28"/>
  <c r="U5" i="28"/>
  <c r="T5" i="28"/>
  <c r="R5" i="28"/>
  <c r="Q5" i="28"/>
  <c r="S5" i="28"/>
  <c r="P5" i="28"/>
  <c r="O5" i="28"/>
  <c r="W4" i="28"/>
  <c r="V4" i="28"/>
  <c r="U4" i="28"/>
  <c r="T4" i="28"/>
  <c r="R4" i="28"/>
  <c r="Q4" i="28"/>
  <c r="S4" i="28"/>
  <c r="P4" i="28"/>
  <c r="O4" i="28"/>
  <c r="W3" i="28"/>
  <c r="V3" i="28"/>
  <c r="U3" i="28"/>
  <c r="T3" i="28"/>
  <c r="R3" i="28"/>
  <c r="Q3" i="28"/>
  <c r="S3" i="28"/>
  <c r="P3" i="28"/>
  <c r="O3" i="28"/>
  <c r="N1" i="28"/>
  <c r="M1" i="28"/>
  <c r="L1" i="28"/>
  <c r="K1" i="28"/>
  <c r="J1" i="28"/>
  <c r="I1" i="28"/>
  <c r="X630" i="27"/>
  <c r="X629" i="27"/>
  <c r="X628" i="27"/>
  <c r="X627" i="27"/>
  <c r="X626" i="27"/>
  <c r="X625" i="27"/>
  <c r="X624" i="27"/>
  <c r="X623" i="27"/>
  <c r="X622" i="27"/>
  <c r="X621" i="27"/>
  <c r="X620" i="27"/>
  <c r="X619" i="27"/>
  <c r="X618" i="27"/>
  <c r="X617" i="27"/>
  <c r="X616" i="27"/>
  <c r="X615" i="27"/>
  <c r="X614" i="27"/>
  <c r="X613" i="27"/>
  <c r="X612" i="27"/>
  <c r="X611" i="27"/>
  <c r="X610" i="27"/>
  <c r="X609" i="27"/>
  <c r="X608" i="27"/>
  <c r="X607" i="27"/>
  <c r="X606" i="27"/>
  <c r="X605" i="27"/>
  <c r="X604" i="27"/>
  <c r="X603" i="27"/>
  <c r="X602" i="27"/>
  <c r="X601" i="27"/>
  <c r="X600" i="27"/>
  <c r="X599" i="27"/>
  <c r="X598" i="27"/>
  <c r="X597" i="27"/>
  <c r="X596" i="27"/>
  <c r="X595" i="27"/>
  <c r="X594" i="27"/>
  <c r="X593" i="27"/>
  <c r="X592" i="27"/>
  <c r="X591" i="27"/>
  <c r="X590" i="27"/>
  <c r="X589" i="27"/>
  <c r="X588" i="27"/>
  <c r="X587" i="27"/>
  <c r="X586" i="27"/>
  <c r="X585" i="27"/>
  <c r="X584" i="27"/>
  <c r="X583" i="27"/>
  <c r="X582" i="27"/>
  <c r="X581" i="27"/>
  <c r="X580" i="27"/>
  <c r="X579" i="27"/>
  <c r="X578" i="27"/>
  <c r="X577" i="27"/>
  <c r="X576" i="27"/>
  <c r="X575" i="27"/>
  <c r="X574" i="27"/>
  <c r="X573" i="27"/>
  <c r="X572" i="27"/>
  <c r="X571" i="27"/>
  <c r="X570" i="27"/>
  <c r="X569" i="27"/>
  <c r="X568" i="27"/>
  <c r="X567" i="27"/>
  <c r="X566" i="27"/>
  <c r="X565" i="27"/>
  <c r="X564" i="27"/>
  <c r="X563" i="27"/>
  <c r="X562" i="27"/>
  <c r="X561" i="27"/>
  <c r="X560" i="27"/>
  <c r="X559" i="27"/>
  <c r="X558" i="27"/>
  <c r="X557" i="27"/>
  <c r="X556" i="27"/>
  <c r="X555" i="27"/>
  <c r="X554" i="27"/>
  <c r="X553" i="27"/>
  <c r="X552" i="27"/>
  <c r="X551" i="27"/>
  <c r="X550" i="27"/>
  <c r="X549" i="27"/>
  <c r="X548" i="27"/>
  <c r="X547" i="27"/>
  <c r="X546" i="27"/>
  <c r="X545" i="27"/>
  <c r="X544" i="27"/>
  <c r="X543" i="27"/>
  <c r="X542" i="27"/>
  <c r="X541" i="27"/>
  <c r="X540" i="27"/>
  <c r="X539" i="27"/>
  <c r="X538" i="27"/>
  <c r="X537" i="27"/>
  <c r="X536" i="27"/>
  <c r="X535" i="27"/>
  <c r="X534" i="27"/>
  <c r="X533" i="27"/>
  <c r="X532" i="27"/>
  <c r="X531" i="27"/>
  <c r="X530" i="27"/>
  <c r="X529" i="27"/>
  <c r="X528" i="27"/>
  <c r="X527" i="27"/>
  <c r="X526" i="27"/>
  <c r="X525" i="27"/>
  <c r="X524" i="27"/>
  <c r="X523" i="27"/>
  <c r="X522" i="27"/>
  <c r="X521" i="27"/>
  <c r="X520" i="27"/>
  <c r="X519" i="27"/>
  <c r="X518" i="27"/>
  <c r="X517" i="27"/>
  <c r="X516" i="27"/>
  <c r="X515" i="27"/>
  <c r="X514" i="27"/>
  <c r="X513" i="27"/>
  <c r="X512" i="27"/>
  <c r="X511" i="27"/>
  <c r="X510" i="27"/>
  <c r="X509" i="27"/>
  <c r="X508" i="27"/>
  <c r="X507" i="27"/>
  <c r="X506" i="27"/>
  <c r="X505" i="27"/>
  <c r="X504" i="27"/>
  <c r="X503" i="27"/>
  <c r="X502" i="27"/>
  <c r="X501" i="27"/>
  <c r="X500" i="27"/>
  <c r="X499" i="27"/>
  <c r="X498" i="27"/>
  <c r="X497" i="27"/>
  <c r="X496" i="27"/>
  <c r="X495" i="27"/>
  <c r="X494" i="27"/>
  <c r="X493" i="27"/>
  <c r="X492" i="27"/>
  <c r="X491" i="27"/>
  <c r="X490" i="27"/>
  <c r="X489" i="27"/>
  <c r="X488" i="27"/>
  <c r="X487" i="27"/>
  <c r="X486" i="27"/>
  <c r="X485" i="27"/>
  <c r="X484" i="27"/>
  <c r="X483" i="27"/>
  <c r="X482" i="27"/>
  <c r="X481" i="27"/>
  <c r="X480" i="27"/>
  <c r="X479" i="27"/>
  <c r="X478" i="27"/>
  <c r="X477" i="27"/>
  <c r="X476" i="27"/>
  <c r="X475" i="27"/>
  <c r="X474" i="27"/>
  <c r="X473" i="27"/>
  <c r="X472" i="27"/>
  <c r="X471" i="27"/>
  <c r="X470" i="27"/>
  <c r="X469" i="27"/>
  <c r="X468" i="27"/>
  <c r="X467" i="27"/>
  <c r="X466" i="27"/>
  <c r="X465" i="27"/>
  <c r="X464" i="27"/>
  <c r="X463" i="27"/>
  <c r="X462" i="27"/>
  <c r="X461" i="27"/>
  <c r="X460" i="27"/>
  <c r="X459" i="27"/>
  <c r="X458" i="27"/>
  <c r="X457" i="27"/>
  <c r="X456" i="27"/>
  <c r="X455" i="27"/>
  <c r="X454" i="27"/>
  <c r="X453" i="27"/>
  <c r="X452" i="27"/>
  <c r="X451" i="27"/>
  <c r="X450" i="27"/>
  <c r="X449" i="27"/>
  <c r="X448" i="27"/>
  <c r="X447" i="27"/>
  <c r="X446" i="27"/>
  <c r="X445" i="27"/>
  <c r="X444" i="27"/>
  <c r="X443" i="27"/>
  <c r="X442" i="27"/>
  <c r="X441" i="27"/>
  <c r="X440" i="27"/>
  <c r="X439" i="27"/>
  <c r="X438" i="27"/>
  <c r="X437" i="27"/>
  <c r="X436" i="27"/>
  <c r="X435" i="27"/>
  <c r="X434" i="27"/>
  <c r="X433" i="27"/>
  <c r="X432" i="27"/>
  <c r="X431" i="27"/>
  <c r="X430" i="27"/>
  <c r="X429" i="27"/>
  <c r="X428" i="27"/>
  <c r="X427" i="27"/>
  <c r="X426" i="27"/>
  <c r="X425" i="27"/>
  <c r="X424" i="27"/>
  <c r="X423" i="27"/>
  <c r="X422" i="27"/>
  <c r="X421" i="27"/>
  <c r="X420" i="27"/>
  <c r="X419" i="27"/>
  <c r="X418" i="27"/>
  <c r="X417" i="27"/>
  <c r="X416" i="27"/>
  <c r="X415" i="27"/>
  <c r="X414" i="27"/>
  <c r="X413" i="27"/>
  <c r="X412" i="27"/>
  <c r="X411" i="27"/>
  <c r="X410" i="27"/>
  <c r="X409" i="27"/>
  <c r="X408" i="27"/>
  <c r="X407" i="27"/>
  <c r="X406" i="27"/>
  <c r="X405" i="27"/>
  <c r="X404" i="27"/>
  <c r="X403" i="27"/>
  <c r="X402" i="27"/>
  <c r="X401" i="27"/>
  <c r="X400" i="27"/>
  <c r="X399" i="27"/>
  <c r="X398" i="27"/>
  <c r="X397" i="27"/>
  <c r="X396" i="27"/>
  <c r="X395" i="27"/>
  <c r="X394" i="27"/>
  <c r="X393" i="27"/>
  <c r="X392" i="27"/>
  <c r="X391" i="27"/>
  <c r="X390" i="27"/>
  <c r="X389" i="27"/>
  <c r="X388" i="27"/>
  <c r="X387" i="27"/>
  <c r="X386" i="27"/>
  <c r="X385" i="27"/>
  <c r="X384" i="27"/>
  <c r="X383" i="27"/>
  <c r="X382" i="27"/>
  <c r="X381" i="27"/>
  <c r="X380" i="27"/>
  <c r="X379" i="27"/>
  <c r="X378" i="27"/>
  <c r="X377" i="27"/>
  <c r="X376" i="27"/>
  <c r="X375" i="27"/>
  <c r="X374" i="27"/>
  <c r="X373" i="27"/>
  <c r="X372" i="27"/>
  <c r="X371" i="27"/>
  <c r="X370" i="27"/>
  <c r="X369" i="27"/>
  <c r="X368" i="27"/>
  <c r="X367" i="27"/>
  <c r="X366" i="27"/>
  <c r="X365" i="27"/>
  <c r="X364" i="27"/>
  <c r="X363" i="27"/>
  <c r="X362" i="27"/>
  <c r="X361" i="27"/>
  <c r="X360" i="27"/>
  <c r="X359" i="27"/>
  <c r="X358" i="27"/>
  <c r="X357" i="27"/>
  <c r="X356" i="27"/>
  <c r="X355" i="27"/>
  <c r="X354" i="27"/>
  <c r="X353" i="27"/>
  <c r="X352" i="27"/>
  <c r="X351" i="27"/>
  <c r="X350" i="27"/>
  <c r="X349" i="27"/>
  <c r="X348" i="27"/>
  <c r="X347" i="27"/>
  <c r="X346" i="27"/>
  <c r="X345" i="27"/>
  <c r="X344" i="27"/>
  <c r="X343" i="27"/>
  <c r="X342" i="27"/>
  <c r="X341" i="27"/>
  <c r="X340" i="27"/>
  <c r="X339" i="27"/>
  <c r="X338" i="27"/>
  <c r="X337" i="27"/>
  <c r="X336" i="27"/>
  <c r="X335" i="27"/>
  <c r="X334" i="27"/>
  <c r="X333" i="27"/>
  <c r="X332" i="27"/>
  <c r="X331" i="27"/>
  <c r="X330" i="27"/>
  <c r="X329" i="27"/>
  <c r="X328" i="27"/>
  <c r="X327" i="27"/>
  <c r="X326" i="27"/>
  <c r="X325" i="27"/>
  <c r="X324" i="27"/>
  <c r="X323" i="27"/>
  <c r="X322" i="27"/>
  <c r="X321" i="27"/>
  <c r="X320" i="27"/>
  <c r="X319" i="27"/>
  <c r="X318" i="27"/>
  <c r="X317" i="27"/>
  <c r="X316" i="27"/>
  <c r="X315" i="27"/>
  <c r="X314" i="27"/>
  <c r="X313" i="27"/>
  <c r="X312" i="27"/>
  <c r="X311" i="27"/>
  <c r="X310" i="27"/>
  <c r="X309" i="27"/>
  <c r="X308" i="27"/>
  <c r="X307" i="27"/>
  <c r="X306" i="27"/>
  <c r="X305" i="27"/>
  <c r="X304" i="27"/>
  <c r="X303" i="27"/>
  <c r="X302" i="27"/>
  <c r="X301" i="27"/>
  <c r="X300" i="27"/>
  <c r="X299" i="27"/>
  <c r="X298" i="27"/>
  <c r="X297" i="27"/>
  <c r="X296" i="27"/>
  <c r="X295" i="27"/>
  <c r="X294" i="27"/>
  <c r="X293" i="27"/>
  <c r="X292" i="27"/>
  <c r="X291" i="27"/>
  <c r="X290" i="27"/>
  <c r="X289" i="27"/>
  <c r="X288" i="27"/>
  <c r="X287" i="27"/>
  <c r="X286" i="27"/>
  <c r="X285" i="27"/>
  <c r="X284" i="27"/>
  <c r="X283" i="27"/>
  <c r="X282" i="27"/>
  <c r="X281" i="27"/>
  <c r="X280" i="27"/>
  <c r="X279" i="27"/>
  <c r="X278" i="27"/>
  <c r="X277" i="27"/>
  <c r="X276" i="27"/>
  <c r="X275" i="27"/>
  <c r="X274" i="27"/>
  <c r="X273" i="27"/>
  <c r="X272" i="27"/>
  <c r="X271" i="27"/>
  <c r="X270" i="27"/>
  <c r="X269" i="27"/>
  <c r="X268" i="27"/>
  <c r="X267" i="27"/>
  <c r="X266" i="27"/>
  <c r="X265" i="27"/>
  <c r="X264" i="27"/>
  <c r="X263" i="27"/>
  <c r="X262" i="27"/>
  <c r="X261" i="27"/>
  <c r="X260" i="27"/>
  <c r="X259" i="27"/>
  <c r="X258" i="27"/>
  <c r="X257" i="27"/>
  <c r="X256" i="27"/>
  <c r="X255" i="27"/>
  <c r="X254" i="27"/>
  <c r="X253" i="27"/>
  <c r="X252" i="27"/>
  <c r="X251" i="27"/>
  <c r="X250" i="27"/>
  <c r="X249" i="27"/>
  <c r="X248" i="27"/>
  <c r="X247" i="27"/>
  <c r="X246" i="27"/>
  <c r="X245" i="27"/>
  <c r="X244" i="27"/>
  <c r="X243" i="27"/>
  <c r="X242" i="27"/>
  <c r="X241" i="27"/>
  <c r="X240" i="27"/>
  <c r="X239" i="27"/>
  <c r="X238" i="27"/>
  <c r="X237" i="27"/>
  <c r="X236" i="27"/>
  <c r="X235" i="27"/>
  <c r="X234" i="27"/>
  <c r="X233" i="27"/>
  <c r="X232" i="27"/>
  <c r="X231" i="27"/>
  <c r="X230" i="27"/>
  <c r="X229" i="27"/>
  <c r="X228" i="27"/>
  <c r="X227" i="27"/>
  <c r="X226" i="27"/>
  <c r="X225" i="27"/>
  <c r="X224" i="27"/>
  <c r="X223" i="27"/>
  <c r="X222" i="27"/>
  <c r="X221" i="27"/>
  <c r="X220" i="27"/>
  <c r="X219" i="27"/>
  <c r="X218" i="27"/>
  <c r="X217" i="27"/>
  <c r="X216" i="27"/>
  <c r="X215" i="27"/>
  <c r="X214" i="27"/>
  <c r="X213" i="27"/>
  <c r="X212" i="27"/>
  <c r="X211" i="27"/>
  <c r="X210" i="27"/>
  <c r="X209" i="27"/>
  <c r="X208" i="27"/>
  <c r="X207" i="27"/>
  <c r="X206" i="27"/>
  <c r="X205" i="27"/>
  <c r="X204" i="27"/>
  <c r="X203" i="27"/>
  <c r="X202" i="27"/>
  <c r="X201" i="27"/>
  <c r="X200" i="27"/>
  <c r="X199" i="27"/>
  <c r="X198" i="27"/>
  <c r="X197" i="27"/>
  <c r="X196" i="27"/>
  <c r="X195" i="27"/>
  <c r="X194" i="27"/>
  <c r="X193" i="27"/>
  <c r="X192" i="27"/>
  <c r="X191" i="27"/>
  <c r="X190" i="27"/>
  <c r="X189" i="27"/>
  <c r="X188" i="27"/>
  <c r="X187" i="27"/>
  <c r="X186" i="27"/>
  <c r="X185" i="27"/>
  <c r="X184" i="27"/>
  <c r="X183" i="27"/>
  <c r="X182" i="27"/>
  <c r="X181" i="27"/>
  <c r="X180" i="27"/>
  <c r="X179" i="27"/>
  <c r="X178" i="27"/>
  <c r="X177" i="27"/>
  <c r="X176" i="27"/>
  <c r="X175" i="27"/>
  <c r="X174" i="27"/>
  <c r="X173" i="27"/>
  <c r="X172" i="27"/>
  <c r="X171" i="27"/>
  <c r="X170" i="27"/>
  <c r="X169" i="27"/>
  <c r="X168" i="27"/>
  <c r="X167" i="27"/>
  <c r="X166" i="27"/>
  <c r="X165" i="27"/>
  <c r="X164" i="27"/>
  <c r="X163" i="27"/>
  <c r="X162" i="27"/>
  <c r="X161" i="27"/>
  <c r="X160" i="27"/>
  <c r="X159" i="27"/>
  <c r="X158" i="27"/>
  <c r="X157" i="27"/>
  <c r="X156" i="27"/>
  <c r="X155" i="27"/>
  <c r="X154" i="27"/>
  <c r="X153" i="27"/>
  <c r="X152" i="27"/>
  <c r="X151" i="27"/>
  <c r="X150" i="27"/>
  <c r="X149" i="27"/>
  <c r="X148" i="27"/>
  <c r="X147" i="27"/>
  <c r="X146" i="27"/>
  <c r="X145" i="27"/>
  <c r="X144" i="27"/>
  <c r="X143" i="27"/>
  <c r="X142" i="27"/>
  <c r="X141" i="27"/>
  <c r="X140" i="27"/>
  <c r="X139" i="27"/>
  <c r="X138" i="27"/>
  <c r="X137" i="27"/>
  <c r="X136" i="27"/>
  <c r="X135" i="27"/>
  <c r="X134" i="27"/>
  <c r="X133" i="27"/>
  <c r="X132" i="27"/>
  <c r="X131" i="27"/>
  <c r="X130" i="27"/>
  <c r="X129" i="27"/>
  <c r="X128" i="27"/>
  <c r="X127" i="27"/>
  <c r="X126" i="27"/>
  <c r="X125" i="27"/>
  <c r="X124" i="27"/>
  <c r="X123" i="27"/>
  <c r="X122" i="27"/>
  <c r="X121" i="27"/>
  <c r="X120" i="27"/>
  <c r="X119" i="27"/>
  <c r="X118" i="27"/>
  <c r="X117" i="27"/>
  <c r="X116" i="27"/>
  <c r="X115" i="27"/>
  <c r="X114" i="27"/>
  <c r="X113" i="27"/>
  <c r="X112" i="27"/>
  <c r="X111" i="27"/>
  <c r="X110" i="27"/>
  <c r="X109" i="27"/>
  <c r="X108" i="27"/>
  <c r="X107" i="27"/>
  <c r="X106" i="27"/>
  <c r="X105" i="27"/>
  <c r="X104" i="27"/>
  <c r="X103" i="27"/>
  <c r="X102" i="27"/>
  <c r="X101" i="27"/>
  <c r="X100" i="27"/>
  <c r="X99" i="27"/>
  <c r="X98" i="27"/>
  <c r="X97" i="27"/>
  <c r="X96" i="27"/>
  <c r="X95" i="27"/>
  <c r="X94" i="27"/>
  <c r="X93" i="27"/>
  <c r="X92" i="27"/>
  <c r="X91" i="27"/>
  <c r="X90" i="27"/>
  <c r="X89" i="27"/>
  <c r="X88" i="27"/>
  <c r="X87" i="27"/>
  <c r="X86" i="27"/>
  <c r="X85" i="27"/>
  <c r="X84" i="27"/>
  <c r="X83" i="27"/>
  <c r="X82" i="27"/>
  <c r="X81" i="27"/>
  <c r="X80" i="27"/>
  <c r="X79" i="27"/>
  <c r="X78" i="27"/>
  <c r="X77" i="27"/>
  <c r="X76" i="27"/>
  <c r="X75" i="27"/>
  <c r="X74" i="27"/>
  <c r="X73" i="27"/>
  <c r="X72" i="27"/>
  <c r="X71" i="27"/>
  <c r="X70" i="27"/>
  <c r="X69" i="27"/>
  <c r="X68" i="27"/>
  <c r="X67" i="27"/>
  <c r="X66" i="27"/>
  <c r="X65" i="27"/>
  <c r="X64" i="27"/>
  <c r="X63" i="27"/>
  <c r="X62" i="27"/>
  <c r="X61" i="27"/>
  <c r="X60" i="27"/>
  <c r="X59" i="27"/>
  <c r="X58" i="27"/>
  <c r="X57" i="27"/>
  <c r="X56" i="27"/>
  <c r="X55" i="27"/>
  <c r="X54" i="27"/>
  <c r="X53" i="27"/>
  <c r="X52" i="27"/>
  <c r="X51" i="27"/>
  <c r="X50" i="27"/>
  <c r="X49" i="27"/>
  <c r="X48" i="27"/>
  <c r="X47" i="27"/>
  <c r="X46" i="27"/>
  <c r="X45" i="27"/>
  <c r="X44" i="27"/>
  <c r="X43" i="27"/>
  <c r="X42" i="27"/>
  <c r="X41" i="27"/>
  <c r="X40" i="27"/>
  <c r="X39" i="27"/>
  <c r="X38" i="27"/>
  <c r="X37" i="27"/>
  <c r="X36" i="27"/>
  <c r="X35" i="27"/>
  <c r="X34" i="27"/>
  <c r="X33" i="27"/>
  <c r="X32" i="27"/>
  <c r="X31" i="27"/>
  <c r="X30" i="27"/>
  <c r="X29" i="27"/>
  <c r="X28" i="27"/>
  <c r="X27" i="27"/>
  <c r="X26" i="27"/>
  <c r="X25" i="27"/>
  <c r="X24" i="27"/>
  <c r="X23" i="27"/>
  <c r="X22" i="27"/>
  <c r="X21" i="27"/>
  <c r="X20" i="27"/>
  <c r="X19" i="27"/>
  <c r="X18" i="27"/>
  <c r="X17" i="27"/>
  <c r="X16" i="27"/>
  <c r="X15" i="27"/>
  <c r="X14" i="27"/>
  <c r="X13" i="27"/>
  <c r="X12" i="27"/>
  <c r="X11" i="27"/>
  <c r="X10" i="27"/>
  <c r="X9" i="27"/>
  <c r="X8" i="27"/>
  <c r="X7" i="27"/>
  <c r="AS2" i="27"/>
  <c r="AR2" i="27"/>
  <c r="AQ2" i="27"/>
  <c r="AP2" i="27"/>
  <c r="AO2" i="27"/>
  <c r="AN2" i="27"/>
  <c r="AM2" i="27"/>
  <c r="V2" i="27"/>
  <c r="T2" i="27"/>
  <c r="S2" i="27"/>
  <c r="R2" i="27"/>
  <c r="Q2" i="27"/>
  <c r="P2" i="27"/>
  <c r="O2" i="27"/>
  <c r="N2" i="27"/>
  <c r="M2" i="27"/>
  <c r="L2" i="27"/>
  <c r="K2" i="27"/>
  <c r="J2" i="27"/>
  <c r="I2" i="27"/>
  <c r="R1" i="28"/>
  <c r="W1" i="28"/>
  <c r="P1" i="28"/>
  <c r="U1" i="28"/>
  <c r="S1" i="28"/>
  <c r="V1" i="28"/>
  <c r="T1" i="28"/>
  <c r="Q1" i="28"/>
  <c r="AJ17" i="5"/>
  <c r="W602" i="25"/>
  <c r="V602" i="25"/>
  <c r="U602" i="25"/>
  <c r="T602" i="25"/>
  <c r="R602" i="25"/>
  <c r="Q602" i="25"/>
  <c r="S602" i="25"/>
  <c r="P602" i="25"/>
  <c r="O602" i="25"/>
  <c r="W601" i="25"/>
  <c r="V601" i="25"/>
  <c r="U601" i="25"/>
  <c r="T601" i="25"/>
  <c r="R601" i="25"/>
  <c r="Q601" i="25"/>
  <c r="S601" i="25"/>
  <c r="P601" i="25"/>
  <c r="O601" i="25"/>
  <c r="W600" i="25"/>
  <c r="V600" i="25"/>
  <c r="U600" i="25"/>
  <c r="T600" i="25"/>
  <c r="R600" i="25"/>
  <c r="Q600" i="25"/>
  <c r="S600" i="25"/>
  <c r="P600" i="25"/>
  <c r="O600" i="25"/>
  <c r="W599" i="25"/>
  <c r="V599" i="25"/>
  <c r="U599" i="25"/>
  <c r="T599" i="25"/>
  <c r="R599" i="25"/>
  <c r="Q599" i="25"/>
  <c r="S599" i="25"/>
  <c r="P599" i="25"/>
  <c r="O599" i="25"/>
  <c r="W598" i="25"/>
  <c r="V598" i="25"/>
  <c r="U598" i="25"/>
  <c r="T598" i="25"/>
  <c r="S598" i="25"/>
  <c r="R598" i="25"/>
  <c r="Q598" i="25"/>
  <c r="P598" i="25"/>
  <c r="O598" i="25"/>
  <c r="W597" i="25"/>
  <c r="V597" i="25"/>
  <c r="U597" i="25"/>
  <c r="T597" i="25"/>
  <c r="S597" i="25"/>
  <c r="R597" i="25"/>
  <c r="Q597" i="25"/>
  <c r="P597" i="25"/>
  <c r="O597" i="25"/>
  <c r="W596" i="25"/>
  <c r="V596" i="25"/>
  <c r="U596" i="25"/>
  <c r="T596" i="25"/>
  <c r="R596" i="25"/>
  <c r="Q596" i="25"/>
  <c r="S596" i="25"/>
  <c r="P596" i="25"/>
  <c r="O596" i="25"/>
  <c r="W595" i="25"/>
  <c r="V595" i="25"/>
  <c r="U595" i="25"/>
  <c r="T595" i="25"/>
  <c r="R595" i="25"/>
  <c r="Q595" i="25"/>
  <c r="S595" i="25"/>
  <c r="P595" i="25"/>
  <c r="O595" i="25"/>
  <c r="W594" i="25"/>
  <c r="V594" i="25"/>
  <c r="U594" i="25"/>
  <c r="T594" i="25"/>
  <c r="S594" i="25"/>
  <c r="R594" i="25"/>
  <c r="Q594" i="25"/>
  <c r="P594" i="25"/>
  <c r="O594" i="25"/>
  <c r="W593" i="25"/>
  <c r="V593" i="25"/>
  <c r="U593" i="25"/>
  <c r="T593" i="25"/>
  <c r="S593" i="25"/>
  <c r="R593" i="25"/>
  <c r="Q593" i="25"/>
  <c r="P593" i="25"/>
  <c r="O593" i="25"/>
  <c r="W592" i="25"/>
  <c r="V592" i="25"/>
  <c r="U592" i="25"/>
  <c r="T592" i="25"/>
  <c r="R592" i="25"/>
  <c r="Q592" i="25"/>
  <c r="S592" i="25"/>
  <c r="P592" i="25"/>
  <c r="O592" i="25"/>
  <c r="W591" i="25"/>
  <c r="V591" i="25"/>
  <c r="U591" i="25"/>
  <c r="T591" i="25"/>
  <c r="R591" i="25"/>
  <c r="Q591" i="25"/>
  <c r="S591" i="25"/>
  <c r="P591" i="25"/>
  <c r="O591" i="25"/>
  <c r="W590" i="25"/>
  <c r="V590" i="25"/>
  <c r="U590" i="25"/>
  <c r="T590" i="25"/>
  <c r="S590" i="25"/>
  <c r="R590" i="25"/>
  <c r="Q590" i="25"/>
  <c r="P590" i="25"/>
  <c r="O590" i="25"/>
  <c r="W589" i="25"/>
  <c r="V589" i="25"/>
  <c r="U589" i="25"/>
  <c r="T589" i="25"/>
  <c r="S589" i="25"/>
  <c r="R589" i="25"/>
  <c r="Q589" i="25"/>
  <c r="P589" i="25"/>
  <c r="O589" i="25"/>
  <c r="W588" i="25"/>
  <c r="V588" i="25"/>
  <c r="U588" i="25"/>
  <c r="T588" i="25"/>
  <c r="R588" i="25"/>
  <c r="Q588" i="25"/>
  <c r="S588" i="25"/>
  <c r="P588" i="25"/>
  <c r="O588" i="25"/>
  <c r="W587" i="25"/>
  <c r="V587" i="25"/>
  <c r="U587" i="25"/>
  <c r="T587" i="25"/>
  <c r="R587" i="25"/>
  <c r="Q587" i="25"/>
  <c r="S587" i="25"/>
  <c r="P587" i="25"/>
  <c r="O587" i="25"/>
  <c r="W586" i="25"/>
  <c r="V586" i="25"/>
  <c r="U586" i="25"/>
  <c r="T586" i="25"/>
  <c r="S586" i="25"/>
  <c r="R586" i="25"/>
  <c r="Q586" i="25"/>
  <c r="P586" i="25"/>
  <c r="O586" i="25"/>
  <c r="W585" i="25"/>
  <c r="V585" i="25"/>
  <c r="U585" i="25"/>
  <c r="T585" i="25"/>
  <c r="S585" i="25"/>
  <c r="R585" i="25"/>
  <c r="Q585" i="25"/>
  <c r="P585" i="25"/>
  <c r="O585" i="25"/>
  <c r="W584" i="25"/>
  <c r="V584" i="25"/>
  <c r="U584" i="25"/>
  <c r="T584" i="25"/>
  <c r="R584" i="25"/>
  <c r="Q584" i="25"/>
  <c r="S584" i="25"/>
  <c r="P584" i="25"/>
  <c r="O584" i="25"/>
  <c r="W583" i="25"/>
  <c r="V583" i="25"/>
  <c r="U583" i="25"/>
  <c r="T583" i="25"/>
  <c r="R583" i="25"/>
  <c r="Q583" i="25"/>
  <c r="S583" i="25"/>
  <c r="P583" i="25"/>
  <c r="O583" i="25"/>
  <c r="W582" i="25"/>
  <c r="V582" i="25"/>
  <c r="U582" i="25"/>
  <c r="T582" i="25"/>
  <c r="S582" i="25"/>
  <c r="R582" i="25"/>
  <c r="Q582" i="25"/>
  <c r="P582" i="25"/>
  <c r="O582" i="25"/>
  <c r="W581" i="25"/>
  <c r="V581" i="25"/>
  <c r="U581" i="25"/>
  <c r="T581" i="25"/>
  <c r="S581" i="25"/>
  <c r="R581" i="25"/>
  <c r="Q581" i="25"/>
  <c r="P581" i="25"/>
  <c r="O581" i="25"/>
  <c r="W580" i="25"/>
  <c r="V580" i="25"/>
  <c r="U580" i="25"/>
  <c r="T580" i="25"/>
  <c r="R580" i="25"/>
  <c r="Q580" i="25"/>
  <c r="S580" i="25"/>
  <c r="P580" i="25"/>
  <c r="O580" i="25"/>
  <c r="W579" i="25"/>
  <c r="V579" i="25"/>
  <c r="U579" i="25"/>
  <c r="T579" i="25"/>
  <c r="R579" i="25"/>
  <c r="Q579" i="25"/>
  <c r="S579" i="25"/>
  <c r="P579" i="25"/>
  <c r="O579" i="25"/>
  <c r="W578" i="25"/>
  <c r="V578" i="25"/>
  <c r="U578" i="25"/>
  <c r="T578" i="25"/>
  <c r="S578" i="25"/>
  <c r="R578" i="25"/>
  <c r="Q578" i="25"/>
  <c r="P578" i="25"/>
  <c r="O578" i="25"/>
  <c r="W577" i="25"/>
  <c r="V577" i="25"/>
  <c r="U577" i="25"/>
  <c r="T577" i="25"/>
  <c r="S577" i="25"/>
  <c r="R577" i="25"/>
  <c r="Q577" i="25"/>
  <c r="P577" i="25"/>
  <c r="O577" i="25"/>
  <c r="W576" i="25"/>
  <c r="V576" i="25"/>
  <c r="U576" i="25"/>
  <c r="T576" i="25"/>
  <c r="R576" i="25"/>
  <c r="Q576" i="25"/>
  <c r="S576" i="25"/>
  <c r="P576" i="25"/>
  <c r="O576" i="25"/>
  <c r="W575" i="25"/>
  <c r="V575" i="25"/>
  <c r="U575" i="25"/>
  <c r="T575" i="25"/>
  <c r="R575" i="25"/>
  <c r="Q575" i="25"/>
  <c r="S575" i="25"/>
  <c r="P575" i="25"/>
  <c r="O575" i="25"/>
  <c r="W574" i="25"/>
  <c r="V574" i="25"/>
  <c r="U574" i="25"/>
  <c r="T574" i="25"/>
  <c r="S574" i="25"/>
  <c r="R574" i="25"/>
  <c r="Q574" i="25"/>
  <c r="P574" i="25"/>
  <c r="O574" i="25"/>
  <c r="W573" i="25"/>
  <c r="V573" i="25"/>
  <c r="U573" i="25"/>
  <c r="T573" i="25"/>
  <c r="S573" i="25"/>
  <c r="R573" i="25"/>
  <c r="Q573" i="25"/>
  <c r="P573" i="25"/>
  <c r="O573" i="25"/>
  <c r="W572" i="25"/>
  <c r="V572" i="25"/>
  <c r="U572" i="25"/>
  <c r="T572" i="25"/>
  <c r="R572" i="25"/>
  <c r="Q572" i="25"/>
  <c r="S572" i="25"/>
  <c r="P572" i="25"/>
  <c r="O572" i="25"/>
  <c r="W571" i="25"/>
  <c r="V571" i="25"/>
  <c r="U571" i="25"/>
  <c r="T571" i="25"/>
  <c r="R571" i="25"/>
  <c r="Q571" i="25"/>
  <c r="S571" i="25"/>
  <c r="P571" i="25"/>
  <c r="O571" i="25"/>
  <c r="W570" i="25"/>
  <c r="V570" i="25"/>
  <c r="U570" i="25"/>
  <c r="T570" i="25"/>
  <c r="S570" i="25"/>
  <c r="R570" i="25"/>
  <c r="Q570" i="25"/>
  <c r="P570" i="25"/>
  <c r="O570" i="25"/>
  <c r="W569" i="25"/>
  <c r="V569" i="25"/>
  <c r="U569" i="25"/>
  <c r="T569" i="25"/>
  <c r="S569" i="25"/>
  <c r="R569" i="25"/>
  <c r="Q569" i="25"/>
  <c r="P569" i="25"/>
  <c r="O569" i="25"/>
  <c r="W568" i="25"/>
  <c r="V568" i="25"/>
  <c r="U568" i="25"/>
  <c r="T568" i="25"/>
  <c r="R568" i="25"/>
  <c r="Q568" i="25"/>
  <c r="S568" i="25"/>
  <c r="P568" i="25"/>
  <c r="O568" i="25"/>
  <c r="W567" i="25"/>
  <c r="V567" i="25"/>
  <c r="U567" i="25"/>
  <c r="T567" i="25"/>
  <c r="R567" i="25"/>
  <c r="Q567" i="25"/>
  <c r="S567" i="25"/>
  <c r="P567" i="25"/>
  <c r="O567" i="25"/>
  <c r="W566" i="25"/>
  <c r="V566" i="25"/>
  <c r="U566" i="25"/>
  <c r="T566" i="25"/>
  <c r="S566" i="25"/>
  <c r="R566" i="25"/>
  <c r="Q566" i="25"/>
  <c r="P566" i="25"/>
  <c r="O566" i="25"/>
  <c r="W565" i="25"/>
  <c r="V565" i="25"/>
  <c r="U565" i="25"/>
  <c r="T565" i="25"/>
  <c r="S565" i="25"/>
  <c r="R565" i="25"/>
  <c r="Q565" i="25"/>
  <c r="P565" i="25"/>
  <c r="O565" i="25"/>
  <c r="W564" i="25"/>
  <c r="V564" i="25"/>
  <c r="U564" i="25"/>
  <c r="T564" i="25"/>
  <c r="R564" i="25"/>
  <c r="Q564" i="25"/>
  <c r="S564" i="25"/>
  <c r="P564" i="25"/>
  <c r="O564" i="25"/>
  <c r="W563" i="25"/>
  <c r="V563" i="25"/>
  <c r="U563" i="25"/>
  <c r="T563" i="25"/>
  <c r="R563" i="25"/>
  <c r="Q563" i="25"/>
  <c r="S563" i="25"/>
  <c r="P563" i="25"/>
  <c r="O563" i="25"/>
  <c r="W562" i="25"/>
  <c r="V562" i="25"/>
  <c r="U562" i="25"/>
  <c r="T562" i="25"/>
  <c r="S562" i="25"/>
  <c r="R562" i="25"/>
  <c r="Q562" i="25"/>
  <c r="P562" i="25"/>
  <c r="O562" i="25"/>
  <c r="W561" i="25"/>
  <c r="V561" i="25"/>
  <c r="U561" i="25"/>
  <c r="T561" i="25"/>
  <c r="S561" i="25"/>
  <c r="R561" i="25"/>
  <c r="Q561" i="25"/>
  <c r="P561" i="25"/>
  <c r="O561" i="25"/>
  <c r="W560" i="25"/>
  <c r="V560" i="25"/>
  <c r="U560" i="25"/>
  <c r="T560" i="25"/>
  <c r="R560" i="25"/>
  <c r="Q560" i="25"/>
  <c r="S560" i="25"/>
  <c r="P560" i="25"/>
  <c r="O560" i="25"/>
  <c r="W559" i="25"/>
  <c r="V559" i="25"/>
  <c r="U559" i="25"/>
  <c r="T559" i="25"/>
  <c r="R559" i="25"/>
  <c r="Q559" i="25"/>
  <c r="S559" i="25"/>
  <c r="P559" i="25"/>
  <c r="O559" i="25"/>
  <c r="W558" i="25"/>
  <c r="V558" i="25"/>
  <c r="U558" i="25"/>
  <c r="T558" i="25"/>
  <c r="S558" i="25"/>
  <c r="R558" i="25"/>
  <c r="Q558" i="25"/>
  <c r="P558" i="25"/>
  <c r="O558" i="25"/>
  <c r="W557" i="25"/>
  <c r="V557" i="25"/>
  <c r="U557" i="25"/>
  <c r="T557" i="25"/>
  <c r="S557" i="25"/>
  <c r="R557" i="25"/>
  <c r="Q557" i="25"/>
  <c r="P557" i="25"/>
  <c r="O557" i="25"/>
  <c r="W556" i="25"/>
  <c r="V556" i="25"/>
  <c r="U556" i="25"/>
  <c r="T556" i="25"/>
  <c r="R556" i="25"/>
  <c r="Q556" i="25"/>
  <c r="S556" i="25"/>
  <c r="P556" i="25"/>
  <c r="O556" i="25"/>
  <c r="W555" i="25"/>
  <c r="V555" i="25"/>
  <c r="U555" i="25"/>
  <c r="T555" i="25"/>
  <c r="R555" i="25"/>
  <c r="Q555" i="25"/>
  <c r="S555" i="25"/>
  <c r="P555" i="25"/>
  <c r="O555" i="25"/>
  <c r="W554" i="25"/>
  <c r="V554" i="25"/>
  <c r="U554" i="25"/>
  <c r="T554" i="25"/>
  <c r="S554" i="25"/>
  <c r="R554" i="25"/>
  <c r="Q554" i="25"/>
  <c r="P554" i="25"/>
  <c r="O554" i="25"/>
  <c r="W553" i="25"/>
  <c r="V553" i="25"/>
  <c r="U553" i="25"/>
  <c r="T553" i="25"/>
  <c r="S553" i="25"/>
  <c r="R553" i="25"/>
  <c r="Q553" i="25"/>
  <c r="P553" i="25"/>
  <c r="O553" i="25"/>
  <c r="W552" i="25"/>
  <c r="V552" i="25"/>
  <c r="U552" i="25"/>
  <c r="T552" i="25"/>
  <c r="R552" i="25"/>
  <c r="Q552" i="25"/>
  <c r="S552" i="25"/>
  <c r="P552" i="25"/>
  <c r="O552" i="25"/>
  <c r="W551" i="25"/>
  <c r="V551" i="25"/>
  <c r="U551" i="25"/>
  <c r="T551" i="25"/>
  <c r="R551" i="25"/>
  <c r="Q551" i="25"/>
  <c r="S551" i="25"/>
  <c r="P551" i="25"/>
  <c r="O551" i="25"/>
  <c r="W550" i="25"/>
  <c r="V550" i="25"/>
  <c r="U550" i="25"/>
  <c r="T550" i="25"/>
  <c r="S550" i="25"/>
  <c r="R550" i="25"/>
  <c r="Q550" i="25"/>
  <c r="P550" i="25"/>
  <c r="O550" i="25"/>
  <c r="W549" i="25"/>
  <c r="V549" i="25"/>
  <c r="U549" i="25"/>
  <c r="T549" i="25"/>
  <c r="S549" i="25"/>
  <c r="R549" i="25"/>
  <c r="Q549" i="25"/>
  <c r="P549" i="25"/>
  <c r="O549" i="25"/>
  <c r="W548" i="25"/>
  <c r="V548" i="25"/>
  <c r="U548" i="25"/>
  <c r="T548" i="25"/>
  <c r="R548" i="25"/>
  <c r="Q548" i="25"/>
  <c r="S548" i="25"/>
  <c r="P548" i="25"/>
  <c r="O548" i="25"/>
  <c r="W547" i="25"/>
  <c r="V547" i="25"/>
  <c r="U547" i="25"/>
  <c r="T547" i="25"/>
  <c r="R547" i="25"/>
  <c r="Q547" i="25"/>
  <c r="S547" i="25"/>
  <c r="P547" i="25"/>
  <c r="O547" i="25"/>
  <c r="W546" i="25"/>
  <c r="V546" i="25"/>
  <c r="U546" i="25"/>
  <c r="T546" i="25"/>
  <c r="S546" i="25"/>
  <c r="R546" i="25"/>
  <c r="Q546" i="25"/>
  <c r="P546" i="25"/>
  <c r="O546" i="25"/>
  <c r="W545" i="25"/>
  <c r="V545" i="25"/>
  <c r="U545" i="25"/>
  <c r="T545" i="25"/>
  <c r="S545" i="25"/>
  <c r="R545" i="25"/>
  <c r="Q545" i="25"/>
  <c r="P545" i="25"/>
  <c r="O545" i="25"/>
  <c r="W544" i="25"/>
  <c r="V544" i="25"/>
  <c r="U544" i="25"/>
  <c r="T544" i="25"/>
  <c r="R544" i="25"/>
  <c r="Q544" i="25"/>
  <c r="S544" i="25"/>
  <c r="P544" i="25"/>
  <c r="O544" i="25"/>
  <c r="W543" i="25"/>
  <c r="V543" i="25"/>
  <c r="U543" i="25"/>
  <c r="T543" i="25"/>
  <c r="R543" i="25"/>
  <c r="Q543" i="25"/>
  <c r="S543" i="25"/>
  <c r="P543" i="25"/>
  <c r="O543" i="25"/>
  <c r="W542" i="25"/>
  <c r="V542" i="25"/>
  <c r="U542" i="25"/>
  <c r="T542" i="25"/>
  <c r="S542" i="25"/>
  <c r="R542" i="25"/>
  <c r="Q542" i="25"/>
  <c r="P542" i="25"/>
  <c r="O542" i="25"/>
  <c r="W541" i="25"/>
  <c r="V541" i="25"/>
  <c r="U541" i="25"/>
  <c r="T541" i="25"/>
  <c r="S541" i="25"/>
  <c r="R541" i="25"/>
  <c r="Q541" i="25"/>
  <c r="P541" i="25"/>
  <c r="O541" i="25"/>
  <c r="W540" i="25"/>
  <c r="V540" i="25"/>
  <c r="U540" i="25"/>
  <c r="T540" i="25"/>
  <c r="R540" i="25"/>
  <c r="Q540" i="25"/>
  <c r="S540" i="25"/>
  <c r="P540" i="25"/>
  <c r="O540" i="25"/>
  <c r="W539" i="25"/>
  <c r="V539" i="25"/>
  <c r="U539" i="25"/>
  <c r="T539" i="25"/>
  <c r="R539" i="25"/>
  <c r="Q539" i="25"/>
  <c r="S539" i="25"/>
  <c r="P539" i="25"/>
  <c r="O539" i="25"/>
  <c r="W538" i="25"/>
  <c r="V538" i="25"/>
  <c r="U538" i="25"/>
  <c r="T538" i="25"/>
  <c r="S538" i="25"/>
  <c r="R538" i="25"/>
  <c r="Q538" i="25"/>
  <c r="P538" i="25"/>
  <c r="O538" i="25"/>
  <c r="W537" i="25"/>
  <c r="V537" i="25"/>
  <c r="U537" i="25"/>
  <c r="T537" i="25"/>
  <c r="S537" i="25"/>
  <c r="R537" i="25"/>
  <c r="Q537" i="25"/>
  <c r="P537" i="25"/>
  <c r="O537" i="25"/>
  <c r="W536" i="25"/>
  <c r="V536" i="25"/>
  <c r="U536" i="25"/>
  <c r="T536" i="25"/>
  <c r="R536" i="25"/>
  <c r="Q536" i="25"/>
  <c r="S536" i="25"/>
  <c r="P536" i="25"/>
  <c r="O536" i="25"/>
  <c r="W535" i="25"/>
  <c r="V535" i="25"/>
  <c r="U535" i="25"/>
  <c r="T535" i="25"/>
  <c r="R535" i="25"/>
  <c r="Q535" i="25"/>
  <c r="S535" i="25"/>
  <c r="P535" i="25"/>
  <c r="O535" i="25"/>
  <c r="W534" i="25"/>
  <c r="V534" i="25"/>
  <c r="U534" i="25"/>
  <c r="T534" i="25"/>
  <c r="S534" i="25"/>
  <c r="R534" i="25"/>
  <c r="Q534" i="25"/>
  <c r="P534" i="25"/>
  <c r="O534" i="25"/>
  <c r="W533" i="25"/>
  <c r="V533" i="25"/>
  <c r="U533" i="25"/>
  <c r="T533" i="25"/>
  <c r="S533" i="25"/>
  <c r="R533" i="25"/>
  <c r="Q533" i="25"/>
  <c r="P533" i="25"/>
  <c r="O533" i="25"/>
  <c r="W532" i="25"/>
  <c r="V532" i="25"/>
  <c r="U532" i="25"/>
  <c r="T532" i="25"/>
  <c r="R532" i="25"/>
  <c r="Q532" i="25"/>
  <c r="S532" i="25"/>
  <c r="P532" i="25"/>
  <c r="O532" i="25"/>
  <c r="W531" i="25"/>
  <c r="V531" i="25"/>
  <c r="U531" i="25"/>
  <c r="T531" i="25"/>
  <c r="R531" i="25"/>
  <c r="Q531" i="25"/>
  <c r="S531" i="25"/>
  <c r="P531" i="25"/>
  <c r="O531" i="25"/>
  <c r="W530" i="25"/>
  <c r="V530" i="25"/>
  <c r="U530" i="25"/>
  <c r="T530" i="25"/>
  <c r="S530" i="25"/>
  <c r="R530" i="25"/>
  <c r="Q530" i="25"/>
  <c r="P530" i="25"/>
  <c r="O530" i="25"/>
  <c r="W529" i="25"/>
  <c r="V529" i="25"/>
  <c r="U529" i="25"/>
  <c r="T529" i="25"/>
  <c r="S529" i="25"/>
  <c r="R529" i="25"/>
  <c r="Q529" i="25"/>
  <c r="P529" i="25"/>
  <c r="O529" i="25"/>
  <c r="W528" i="25"/>
  <c r="V528" i="25"/>
  <c r="U528" i="25"/>
  <c r="T528" i="25"/>
  <c r="R528" i="25"/>
  <c r="Q528" i="25"/>
  <c r="S528" i="25"/>
  <c r="P528" i="25"/>
  <c r="O528" i="25"/>
  <c r="W527" i="25"/>
  <c r="V527" i="25"/>
  <c r="U527" i="25"/>
  <c r="T527" i="25"/>
  <c r="R527" i="25"/>
  <c r="Q527" i="25"/>
  <c r="S527" i="25"/>
  <c r="P527" i="25"/>
  <c r="O527" i="25"/>
  <c r="W526" i="25"/>
  <c r="V526" i="25"/>
  <c r="U526" i="25"/>
  <c r="T526" i="25"/>
  <c r="S526" i="25"/>
  <c r="R526" i="25"/>
  <c r="Q526" i="25"/>
  <c r="P526" i="25"/>
  <c r="O526" i="25"/>
  <c r="W525" i="25"/>
  <c r="V525" i="25"/>
  <c r="U525" i="25"/>
  <c r="T525" i="25"/>
  <c r="S525" i="25"/>
  <c r="R525" i="25"/>
  <c r="Q525" i="25"/>
  <c r="P525" i="25"/>
  <c r="O525" i="25"/>
  <c r="W524" i="25"/>
  <c r="V524" i="25"/>
  <c r="U524" i="25"/>
  <c r="T524" i="25"/>
  <c r="R524" i="25"/>
  <c r="Q524" i="25"/>
  <c r="S524" i="25"/>
  <c r="P524" i="25"/>
  <c r="O524" i="25"/>
  <c r="W523" i="25"/>
  <c r="V523" i="25"/>
  <c r="U523" i="25"/>
  <c r="T523" i="25"/>
  <c r="R523" i="25"/>
  <c r="Q523" i="25"/>
  <c r="S523" i="25"/>
  <c r="P523" i="25"/>
  <c r="O523" i="25"/>
  <c r="W522" i="25"/>
  <c r="V522" i="25"/>
  <c r="U522" i="25"/>
  <c r="T522" i="25"/>
  <c r="S522" i="25"/>
  <c r="R522" i="25"/>
  <c r="Q522" i="25"/>
  <c r="P522" i="25"/>
  <c r="O522" i="25"/>
  <c r="W521" i="25"/>
  <c r="V521" i="25"/>
  <c r="U521" i="25"/>
  <c r="T521" i="25"/>
  <c r="S521" i="25"/>
  <c r="R521" i="25"/>
  <c r="Q521" i="25"/>
  <c r="P521" i="25"/>
  <c r="O521" i="25"/>
  <c r="W520" i="25"/>
  <c r="V520" i="25"/>
  <c r="U520" i="25"/>
  <c r="T520" i="25"/>
  <c r="R520" i="25"/>
  <c r="Q520" i="25"/>
  <c r="S520" i="25"/>
  <c r="P520" i="25"/>
  <c r="O520" i="25"/>
  <c r="W519" i="25"/>
  <c r="V519" i="25"/>
  <c r="U519" i="25"/>
  <c r="T519" i="25"/>
  <c r="R519" i="25"/>
  <c r="Q519" i="25"/>
  <c r="S519" i="25"/>
  <c r="P519" i="25"/>
  <c r="O519" i="25"/>
  <c r="W518" i="25"/>
  <c r="V518" i="25"/>
  <c r="U518" i="25"/>
  <c r="T518" i="25"/>
  <c r="S518" i="25"/>
  <c r="R518" i="25"/>
  <c r="Q518" i="25"/>
  <c r="P518" i="25"/>
  <c r="O518" i="25"/>
  <c r="W517" i="25"/>
  <c r="V517" i="25"/>
  <c r="U517" i="25"/>
  <c r="T517" i="25"/>
  <c r="S517" i="25"/>
  <c r="R517" i="25"/>
  <c r="Q517" i="25"/>
  <c r="P517" i="25"/>
  <c r="O517" i="25"/>
  <c r="W516" i="25"/>
  <c r="V516" i="25"/>
  <c r="U516" i="25"/>
  <c r="T516" i="25"/>
  <c r="R516" i="25"/>
  <c r="Q516" i="25"/>
  <c r="S516" i="25"/>
  <c r="P516" i="25"/>
  <c r="O516" i="25"/>
  <c r="W515" i="25"/>
  <c r="V515" i="25"/>
  <c r="U515" i="25"/>
  <c r="T515" i="25"/>
  <c r="R515" i="25"/>
  <c r="Q515" i="25"/>
  <c r="S515" i="25"/>
  <c r="P515" i="25"/>
  <c r="O515" i="25"/>
  <c r="W514" i="25"/>
  <c r="V514" i="25"/>
  <c r="U514" i="25"/>
  <c r="T514" i="25"/>
  <c r="S514" i="25"/>
  <c r="R514" i="25"/>
  <c r="Q514" i="25"/>
  <c r="P514" i="25"/>
  <c r="O514" i="25"/>
  <c r="W513" i="25"/>
  <c r="V513" i="25"/>
  <c r="U513" i="25"/>
  <c r="T513" i="25"/>
  <c r="S513" i="25"/>
  <c r="R513" i="25"/>
  <c r="Q513" i="25"/>
  <c r="P513" i="25"/>
  <c r="O513" i="25"/>
  <c r="W512" i="25"/>
  <c r="V512" i="25"/>
  <c r="U512" i="25"/>
  <c r="T512" i="25"/>
  <c r="R512" i="25"/>
  <c r="Q512" i="25"/>
  <c r="S512" i="25"/>
  <c r="P512" i="25"/>
  <c r="O512" i="25"/>
  <c r="W511" i="25"/>
  <c r="V511" i="25"/>
  <c r="U511" i="25"/>
  <c r="T511" i="25"/>
  <c r="R511" i="25"/>
  <c r="Q511" i="25"/>
  <c r="S511" i="25"/>
  <c r="P511" i="25"/>
  <c r="O511" i="25"/>
  <c r="W510" i="25"/>
  <c r="V510" i="25"/>
  <c r="U510" i="25"/>
  <c r="T510" i="25"/>
  <c r="S510" i="25"/>
  <c r="R510" i="25"/>
  <c r="Q510" i="25"/>
  <c r="P510" i="25"/>
  <c r="O510" i="25"/>
  <c r="W509" i="25"/>
  <c r="V509" i="25"/>
  <c r="U509" i="25"/>
  <c r="T509" i="25"/>
  <c r="S509" i="25"/>
  <c r="R509" i="25"/>
  <c r="Q509" i="25"/>
  <c r="P509" i="25"/>
  <c r="O509" i="25"/>
  <c r="W508" i="25"/>
  <c r="V508" i="25"/>
  <c r="U508" i="25"/>
  <c r="T508" i="25"/>
  <c r="R508" i="25"/>
  <c r="Q508" i="25"/>
  <c r="S508" i="25"/>
  <c r="P508" i="25"/>
  <c r="O508" i="25"/>
  <c r="W507" i="25"/>
  <c r="V507" i="25"/>
  <c r="U507" i="25"/>
  <c r="T507" i="25"/>
  <c r="R507" i="25"/>
  <c r="Q507" i="25"/>
  <c r="S507" i="25"/>
  <c r="P507" i="25"/>
  <c r="O507" i="25"/>
  <c r="W506" i="25"/>
  <c r="V506" i="25"/>
  <c r="U506" i="25"/>
  <c r="T506" i="25"/>
  <c r="S506" i="25"/>
  <c r="R506" i="25"/>
  <c r="Q506" i="25"/>
  <c r="P506" i="25"/>
  <c r="O506" i="25"/>
  <c r="W505" i="25"/>
  <c r="V505" i="25"/>
  <c r="U505" i="25"/>
  <c r="T505" i="25"/>
  <c r="S505" i="25"/>
  <c r="R505" i="25"/>
  <c r="Q505" i="25"/>
  <c r="P505" i="25"/>
  <c r="O505" i="25"/>
  <c r="W504" i="25"/>
  <c r="V504" i="25"/>
  <c r="U504" i="25"/>
  <c r="T504" i="25"/>
  <c r="R504" i="25"/>
  <c r="Q504" i="25"/>
  <c r="S504" i="25"/>
  <c r="P504" i="25"/>
  <c r="O504" i="25"/>
  <c r="W503" i="25"/>
  <c r="V503" i="25"/>
  <c r="U503" i="25"/>
  <c r="T503" i="25"/>
  <c r="R503" i="25"/>
  <c r="Q503" i="25"/>
  <c r="S503" i="25"/>
  <c r="P503" i="25"/>
  <c r="O503" i="25"/>
  <c r="W502" i="25"/>
  <c r="V502" i="25"/>
  <c r="U502" i="25"/>
  <c r="T502" i="25"/>
  <c r="S502" i="25"/>
  <c r="R502" i="25"/>
  <c r="Q502" i="25"/>
  <c r="P502" i="25"/>
  <c r="O502" i="25"/>
  <c r="W501" i="25"/>
  <c r="V501" i="25"/>
  <c r="U501" i="25"/>
  <c r="T501" i="25"/>
  <c r="S501" i="25"/>
  <c r="R501" i="25"/>
  <c r="Q501" i="25"/>
  <c r="P501" i="25"/>
  <c r="O501" i="25"/>
  <c r="W500" i="25"/>
  <c r="V500" i="25"/>
  <c r="U500" i="25"/>
  <c r="T500" i="25"/>
  <c r="R500" i="25"/>
  <c r="Q500" i="25"/>
  <c r="S500" i="25"/>
  <c r="P500" i="25"/>
  <c r="O500" i="25"/>
  <c r="W499" i="25"/>
  <c r="V499" i="25"/>
  <c r="U499" i="25"/>
  <c r="T499" i="25"/>
  <c r="R499" i="25"/>
  <c r="Q499" i="25"/>
  <c r="S499" i="25"/>
  <c r="P499" i="25"/>
  <c r="O499" i="25"/>
  <c r="W498" i="25"/>
  <c r="V498" i="25"/>
  <c r="U498" i="25"/>
  <c r="T498" i="25"/>
  <c r="S498" i="25"/>
  <c r="R498" i="25"/>
  <c r="Q498" i="25"/>
  <c r="P498" i="25"/>
  <c r="O498" i="25"/>
  <c r="W497" i="25"/>
  <c r="V497" i="25"/>
  <c r="U497" i="25"/>
  <c r="T497" i="25"/>
  <c r="S497" i="25"/>
  <c r="R497" i="25"/>
  <c r="Q497" i="25"/>
  <c r="P497" i="25"/>
  <c r="O497" i="25"/>
  <c r="W496" i="25"/>
  <c r="V496" i="25"/>
  <c r="U496" i="25"/>
  <c r="T496" i="25"/>
  <c r="R496" i="25"/>
  <c r="Q496" i="25"/>
  <c r="S496" i="25"/>
  <c r="P496" i="25"/>
  <c r="O496" i="25"/>
  <c r="W495" i="25"/>
  <c r="V495" i="25"/>
  <c r="U495" i="25"/>
  <c r="T495" i="25"/>
  <c r="R495" i="25"/>
  <c r="Q495" i="25"/>
  <c r="S495" i="25"/>
  <c r="P495" i="25"/>
  <c r="O495" i="25"/>
  <c r="W494" i="25"/>
  <c r="V494" i="25"/>
  <c r="U494" i="25"/>
  <c r="T494" i="25"/>
  <c r="S494" i="25"/>
  <c r="R494" i="25"/>
  <c r="Q494" i="25"/>
  <c r="P494" i="25"/>
  <c r="O494" i="25"/>
  <c r="W493" i="25"/>
  <c r="V493" i="25"/>
  <c r="U493" i="25"/>
  <c r="T493" i="25"/>
  <c r="S493" i="25"/>
  <c r="R493" i="25"/>
  <c r="Q493" i="25"/>
  <c r="P493" i="25"/>
  <c r="O493" i="25"/>
  <c r="W492" i="25"/>
  <c r="V492" i="25"/>
  <c r="U492" i="25"/>
  <c r="T492" i="25"/>
  <c r="R492" i="25"/>
  <c r="Q492" i="25"/>
  <c r="S492" i="25"/>
  <c r="P492" i="25"/>
  <c r="O492" i="25"/>
  <c r="W491" i="25"/>
  <c r="V491" i="25"/>
  <c r="U491" i="25"/>
  <c r="T491" i="25"/>
  <c r="R491" i="25"/>
  <c r="Q491" i="25"/>
  <c r="S491" i="25"/>
  <c r="P491" i="25"/>
  <c r="O491" i="25"/>
  <c r="W490" i="25"/>
  <c r="V490" i="25"/>
  <c r="U490" i="25"/>
  <c r="T490" i="25"/>
  <c r="S490" i="25"/>
  <c r="R490" i="25"/>
  <c r="Q490" i="25"/>
  <c r="P490" i="25"/>
  <c r="O490" i="25"/>
  <c r="W489" i="25"/>
  <c r="V489" i="25"/>
  <c r="U489" i="25"/>
  <c r="T489" i="25"/>
  <c r="S489" i="25"/>
  <c r="R489" i="25"/>
  <c r="Q489" i="25"/>
  <c r="P489" i="25"/>
  <c r="O489" i="25"/>
  <c r="W488" i="25"/>
  <c r="V488" i="25"/>
  <c r="U488" i="25"/>
  <c r="T488" i="25"/>
  <c r="R488" i="25"/>
  <c r="Q488" i="25"/>
  <c r="S488" i="25"/>
  <c r="P488" i="25"/>
  <c r="O488" i="25"/>
  <c r="W487" i="25"/>
  <c r="V487" i="25"/>
  <c r="U487" i="25"/>
  <c r="T487" i="25"/>
  <c r="R487" i="25"/>
  <c r="Q487" i="25"/>
  <c r="S487" i="25"/>
  <c r="P487" i="25"/>
  <c r="O487" i="25"/>
  <c r="W486" i="25"/>
  <c r="V486" i="25"/>
  <c r="U486" i="25"/>
  <c r="T486" i="25"/>
  <c r="S486" i="25"/>
  <c r="R486" i="25"/>
  <c r="Q486" i="25"/>
  <c r="P486" i="25"/>
  <c r="O486" i="25"/>
  <c r="W485" i="25"/>
  <c r="V485" i="25"/>
  <c r="U485" i="25"/>
  <c r="T485" i="25"/>
  <c r="S485" i="25"/>
  <c r="R485" i="25"/>
  <c r="Q485" i="25"/>
  <c r="P485" i="25"/>
  <c r="O485" i="25"/>
  <c r="W484" i="25"/>
  <c r="V484" i="25"/>
  <c r="U484" i="25"/>
  <c r="T484" i="25"/>
  <c r="R484" i="25"/>
  <c r="Q484" i="25"/>
  <c r="S484" i="25"/>
  <c r="P484" i="25"/>
  <c r="O484" i="25"/>
  <c r="W483" i="25"/>
  <c r="V483" i="25"/>
  <c r="U483" i="25"/>
  <c r="T483" i="25"/>
  <c r="R483" i="25"/>
  <c r="Q483" i="25"/>
  <c r="S483" i="25"/>
  <c r="P483" i="25"/>
  <c r="O483" i="25"/>
  <c r="W482" i="25"/>
  <c r="V482" i="25"/>
  <c r="U482" i="25"/>
  <c r="T482" i="25"/>
  <c r="S482" i="25"/>
  <c r="R482" i="25"/>
  <c r="Q482" i="25"/>
  <c r="P482" i="25"/>
  <c r="O482" i="25"/>
  <c r="W481" i="25"/>
  <c r="V481" i="25"/>
  <c r="U481" i="25"/>
  <c r="T481" i="25"/>
  <c r="S481" i="25"/>
  <c r="R481" i="25"/>
  <c r="Q481" i="25"/>
  <c r="P481" i="25"/>
  <c r="O481" i="25"/>
  <c r="W480" i="25"/>
  <c r="V480" i="25"/>
  <c r="U480" i="25"/>
  <c r="T480" i="25"/>
  <c r="R480" i="25"/>
  <c r="Q480" i="25"/>
  <c r="S480" i="25"/>
  <c r="P480" i="25"/>
  <c r="O480" i="25"/>
  <c r="W479" i="25"/>
  <c r="V479" i="25"/>
  <c r="U479" i="25"/>
  <c r="T479" i="25"/>
  <c r="R479" i="25"/>
  <c r="Q479" i="25"/>
  <c r="S479" i="25"/>
  <c r="P479" i="25"/>
  <c r="O479" i="25"/>
  <c r="W478" i="25"/>
  <c r="V478" i="25"/>
  <c r="U478" i="25"/>
  <c r="T478" i="25"/>
  <c r="S478" i="25"/>
  <c r="R478" i="25"/>
  <c r="Q478" i="25"/>
  <c r="P478" i="25"/>
  <c r="O478" i="25"/>
  <c r="W477" i="25"/>
  <c r="V477" i="25"/>
  <c r="U477" i="25"/>
  <c r="T477" i="25"/>
  <c r="S477" i="25"/>
  <c r="R477" i="25"/>
  <c r="Q477" i="25"/>
  <c r="P477" i="25"/>
  <c r="O477" i="25"/>
  <c r="W476" i="25"/>
  <c r="V476" i="25"/>
  <c r="U476" i="25"/>
  <c r="T476" i="25"/>
  <c r="R476" i="25"/>
  <c r="Q476" i="25"/>
  <c r="S476" i="25"/>
  <c r="P476" i="25"/>
  <c r="O476" i="25"/>
  <c r="W475" i="25"/>
  <c r="V475" i="25"/>
  <c r="U475" i="25"/>
  <c r="T475" i="25"/>
  <c r="R475" i="25"/>
  <c r="Q475" i="25"/>
  <c r="S475" i="25"/>
  <c r="P475" i="25"/>
  <c r="O475" i="25"/>
  <c r="W474" i="25"/>
  <c r="V474" i="25"/>
  <c r="U474" i="25"/>
  <c r="T474" i="25"/>
  <c r="S474" i="25"/>
  <c r="R474" i="25"/>
  <c r="Q474" i="25"/>
  <c r="P474" i="25"/>
  <c r="O474" i="25"/>
  <c r="W473" i="25"/>
  <c r="V473" i="25"/>
  <c r="U473" i="25"/>
  <c r="T473" i="25"/>
  <c r="S473" i="25"/>
  <c r="R473" i="25"/>
  <c r="Q473" i="25"/>
  <c r="P473" i="25"/>
  <c r="O473" i="25"/>
  <c r="W472" i="25"/>
  <c r="V472" i="25"/>
  <c r="U472" i="25"/>
  <c r="T472" i="25"/>
  <c r="R472" i="25"/>
  <c r="Q472" i="25"/>
  <c r="S472" i="25"/>
  <c r="P472" i="25"/>
  <c r="O472" i="25"/>
  <c r="W471" i="25"/>
  <c r="V471" i="25"/>
  <c r="U471" i="25"/>
  <c r="T471" i="25"/>
  <c r="R471" i="25"/>
  <c r="Q471" i="25"/>
  <c r="S471" i="25"/>
  <c r="P471" i="25"/>
  <c r="O471" i="25"/>
  <c r="W470" i="25"/>
  <c r="V470" i="25"/>
  <c r="U470" i="25"/>
  <c r="T470" i="25"/>
  <c r="S470" i="25"/>
  <c r="R470" i="25"/>
  <c r="Q470" i="25"/>
  <c r="P470" i="25"/>
  <c r="O470" i="25"/>
  <c r="W469" i="25"/>
  <c r="V469" i="25"/>
  <c r="U469" i="25"/>
  <c r="T469" i="25"/>
  <c r="S469" i="25"/>
  <c r="R469" i="25"/>
  <c r="Q469" i="25"/>
  <c r="P469" i="25"/>
  <c r="O469" i="25"/>
  <c r="W468" i="25"/>
  <c r="V468" i="25"/>
  <c r="U468" i="25"/>
  <c r="T468" i="25"/>
  <c r="R468" i="25"/>
  <c r="Q468" i="25"/>
  <c r="S468" i="25"/>
  <c r="P468" i="25"/>
  <c r="O468" i="25"/>
  <c r="W467" i="25"/>
  <c r="V467" i="25"/>
  <c r="U467" i="25"/>
  <c r="T467" i="25"/>
  <c r="R467" i="25"/>
  <c r="Q467" i="25"/>
  <c r="S467" i="25"/>
  <c r="P467" i="25"/>
  <c r="O467" i="25"/>
  <c r="W466" i="25"/>
  <c r="V466" i="25"/>
  <c r="U466" i="25"/>
  <c r="T466" i="25"/>
  <c r="S466" i="25"/>
  <c r="R466" i="25"/>
  <c r="Q466" i="25"/>
  <c r="P466" i="25"/>
  <c r="O466" i="25"/>
  <c r="W465" i="25"/>
  <c r="V465" i="25"/>
  <c r="U465" i="25"/>
  <c r="T465" i="25"/>
  <c r="S465" i="25"/>
  <c r="R465" i="25"/>
  <c r="Q465" i="25"/>
  <c r="P465" i="25"/>
  <c r="O465" i="25"/>
  <c r="W464" i="25"/>
  <c r="V464" i="25"/>
  <c r="U464" i="25"/>
  <c r="T464" i="25"/>
  <c r="R464" i="25"/>
  <c r="Q464" i="25"/>
  <c r="S464" i="25"/>
  <c r="P464" i="25"/>
  <c r="O464" i="25"/>
  <c r="W463" i="25"/>
  <c r="V463" i="25"/>
  <c r="U463" i="25"/>
  <c r="T463" i="25"/>
  <c r="R463" i="25"/>
  <c r="Q463" i="25"/>
  <c r="S463" i="25"/>
  <c r="P463" i="25"/>
  <c r="O463" i="25"/>
  <c r="W462" i="25"/>
  <c r="V462" i="25"/>
  <c r="U462" i="25"/>
  <c r="T462" i="25"/>
  <c r="S462" i="25"/>
  <c r="R462" i="25"/>
  <c r="Q462" i="25"/>
  <c r="P462" i="25"/>
  <c r="O462" i="25"/>
  <c r="W461" i="25"/>
  <c r="V461" i="25"/>
  <c r="U461" i="25"/>
  <c r="T461" i="25"/>
  <c r="S461" i="25"/>
  <c r="R461" i="25"/>
  <c r="Q461" i="25"/>
  <c r="P461" i="25"/>
  <c r="O461" i="25"/>
  <c r="W460" i="25"/>
  <c r="V460" i="25"/>
  <c r="U460" i="25"/>
  <c r="T460" i="25"/>
  <c r="R460" i="25"/>
  <c r="Q460" i="25"/>
  <c r="S460" i="25"/>
  <c r="P460" i="25"/>
  <c r="O460" i="25"/>
  <c r="W459" i="25"/>
  <c r="V459" i="25"/>
  <c r="U459" i="25"/>
  <c r="T459" i="25"/>
  <c r="R459" i="25"/>
  <c r="Q459" i="25"/>
  <c r="S459" i="25"/>
  <c r="P459" i="25"/>
  <c r="O459" i="25"/>
  <c r="W458" i="25"/>
  <c r="V458" i="25"/>
  <c r="U458" i="25"/>
  <c r="T458" i="25"/>
  <c r="S458" i="25"/>
  <c r="R458" i="25"/>
  <c r="Q458" i="25"/>
  <c r="P458" i="25"/>
  <c r="O458" i="25"/>
  <c r="W457" i="25"/>
  <c r="V457" i="25"/>
  <c r="U457" i="25"/>
  <c r="T457" i="25"/>
  <c r="S457" i="25"/>
  <c r="R457" i="25"/>
  <c r="Q457" i="25"/>
  <c r="P457" i="25"/>
  <c r="O457" i="25"/>
  <c r="W456" i="25"/>
  <c r="V456" i="25"/>
  <c r="U456" i="25"/>
  <c r="T456" i="25"/>
  <c r="R456" i="25"/>
  <c r="Q456" i="25"/>
  <c r="S456" i="25"/>
  <c r="P456" i="25"/>
  <c r="O456" i="25"/>
  <c r="W455" i="25"/>
  <c r="V455" i="25"/>
  <c r="U455" i="25"/>
  <c r="T455" i="25"/>
  <c r="R455" i="25"/>
  <c r="Q455" i="25"/>
  <c r="S455" i="25"/>
  <c r="P455" i="25"/>
  <c r="O455" i="25"/>
  <c r="W454" i="25"/>
  <c r="V454" i="25"/>
  <c r="U454" i="25"/>
  <c r="T454" i="25"/>
  <c r="S454" i="25"/>
  <c r="R454" i="25"/>
  <c r="Q454" i="25"/>
  <c r="P454" i="25"/>
  <c r="O454" i="25"/>
  <c r="W453" i="25"/>
  <c r="V453" i="25"/>
  <c r="U453" i="25"/>
  <c r="T453" i="25"/>
  <c r="S453" i="25"/>
  <c r="R453" i="25"/>
  <c r="Q453" i="25"/>
  <c r="P453" i="25"/>
  <c r="O453" i="25"/>
  <c r="W452" i="25"/>
  <c r="V452" i="25"/>
  <c r="U452" i="25"/>
  <c r="T452" i="25"/>
  <c r="R452" i="25"/>
  <c r="Q452" i="25"/>
  <c r="S452" i="25"/>
  <c r="P452" i="25"/>
  <c r="O452" i="25"/>
  <c r="W451" i="25"/>
  <c r="V451" i="25"/>
  <c r="U451" i="25"/>
  <c r="T451" i="25"/>
  <c r="R451" i="25"/>
  <c r="Q451" i="25"/>
  <c r="S451" i="25"/>
  <c r="P451" i="25"/>
  <c r="O451" i="25"/>
  <c r="W450" i="25"/>
  <c r="V450" i="25"/>
  <c r="U450" i="25"/>
  <c r="T450" i="25"/>
  <c r="S450" i="25"/>
  <c r="R450" i="25"/>
  <c r="Q450" i="25"/>
  <c r="P450" i="25"/>
  <c r="O450" i="25"/>
  <c r="W449" i="25"/>
  <c r="V449" i="25"/>
  <c r="U449" i="25"/>
  <c r="T449" i="25"/>
  <c r="S449" i="25"/>
  <c r="R449" i="25"/>
  <c r="Q449" i="25"/>
  <c r="P449" i="25"/>
  <c r="O449" i="25"/>
  <c r="W448" i="25"/>
  <c r="V448" i="25"/>
  <c r="U448" i="25"/>
  <c r="T448" i="25"/>
  <c r="R448" i="25"/>
  <c r="Q448" i="25"/>
  <c r="S448" i="25"/>
  <c r="P448" i="25"/>
  <c r="O448" i="25"/>
  <c r="W447" i="25"/>
  <c r="V447" i="25"/>
  <c r="U447" i="25"/>
  <c r="T447" i="25"/>
  <c r="R447" i="25"/>
  <c r="Q447" i="25"/>
  <c r="S447" i="25"/>
  <c r="P447" i="25"/>
  <c r="O447" i="25"/>
  <c r="W446" i="25"/>
  <c r="V446" i="25"/>
  <c r="U446" i="25"/>
  <c r="T446" i="25"/>
  <c r="S446" i="25"/>
  <c r="R446" i="25"/>
  <c r="Q446" i="25"/>
  <c r="P446" i="25"/>
  <c r="O446" i="25"/>
  <c r="W445" i="25"/>
  <c r="V445" i="25"/>
  <c r="U445" i="25"/>
  <c r="T445" i="25"/>
  <c r="S445" i="25"/>
  <c r="R445" i="25"/>
  <c r="Q445" i="25"/>
  <c r="P445" i="25"/>
  <c r="O445" i="25"/>
  <c r="W444" i="25"/>
  <c r="V444" i="25"/>
  <c r="U444" i="25"/>
  <c r="T444" i="25"/>
  <c r="R444" i="25"/>
  <c r="Q444" i="25"/>
  <c r="S444" i="25"/>
  <c r="P444" i="25"/>
  <c r="O444" i="25"/>
  <c r="W443" i="25"/>
  <c r="V443" i="25"/>
  <c r="U443" i="25"/>
  <c r="T443" i="25"/>
  <c r="R443" i="25"/>
  <c r="Q443" i="25"/>
  <c r="S443" i="25"/>
  <c r="P443" i="25"/>
  <c r="O443" i="25"/>
  <c r="W442" i="25"/>
  <c r="V442" i="25"/>
  <c r="U442" i="25"/>
  <c r="T442" i="25"/>
  <c r="S442" i="25"/>
  <c r="R442" i="25"/>
  <c r="Q442" i="25"/>
  <c r="P442" i="25"/>
  <c r="O442" i="25"/>
  <c r="W441" i="25"/>
  <c r="V441" i="25"/>
  <c r="U441" i="25"/>
  <c r="T441" i="25"/>
  <c r="S441" i="25"/>
  <c r="R441" i="25"/>
  <c r="Q441" i="25"/>
  <c r="P441" i="25"/>
  <c r="O441" i="25"/>
  <c r="W440" i="25"/>
  <c r="V440" i="25"/>
  <c r="U440" i="25"/>
  <c r="T440" i="25"/>
  <c r="R440" i="25"/>
  <c r="Q440" i="25"/>
  <c r="S440" i="25"/>
  <c r="P440" i="25"/>
  <c r="O440" i="25"/>
  <c r="W439" i="25"/>
  <c r="V439" i="25"/>
  <c r="U439" i="25"/>
  <c r="T439" i="25"/>
  <c r="R439" i="25"/>
  <c r="Q439" i="25"/>
  <c r="S439" i="25"/>
  <c r="P439" i="25"/>
  <c r="O439" i="25"/>
  <c r="W438" i="25"/>
  <c r="V438" i="25"/>
  <c r="U438" i="25"/>
  <c r="T438" i="25"/>
  <c r="S438" i="25"/>
  <c r="R438" i="25"/>
  <c r="Q438" i="25"/>
  <c r="P438" i="25"/>
  <c r="O438" i="25"/>
  <c r="W437" i="25"/>
  <c r="V437" i="25"/>
  <c r="U437" i="25"/>
  <c r="T437" i="25"/>
  <c r="S437" i="25"/>
  <c r="R437" i="25"/>
  <c r="Q437" i="25"/>
  <c r="P437" i="25"/>
  <c r="O437" i="25"/>
  <c r="W436" i="25"/>
  <c r="V436" i="25"/>
  <c r="U436" i="25"/>
  <c r="T436" i="25"/>
  <c r="R436" i="25"/>
  <c r="Q436" i="25"/>
  <c r="S436" i="25"/>
  <c r="P436" i="25"/>
  <c r="O436" i="25"/>
  <c r="W435" i="25"/>
  <c r="V435" i="25"/>
  <c r="U435" i="25"/>
  <c r="T435" i="25"/>
  <c r="R435" i="25"/>
  <c r="Q435" i="25"/>
  <c r="S435" i="25"/>
  <c r="P435" i="25"/>
  <c r="O435" i="25"/>
  <c r="W434" i="25"/>
  <c r="V434" i="25"/>
  <c r="U434" i="25"/>
  <c r="T434" i="25"/>
  <c r="S434" i="25"/>
  <c r="R434" i="25"/>
  <c r="Q434" i="25"/>
  <c r="P434" i="25"/>
  <c r="O434" i="25"/>
  <c r="W433" i="25"/>
  <c r="V433" i="25"/>
  <c r="U433" i="25"/>
  <c r="T433" i="25"/>
  <c r="S433" i="25"/>
  <c r="R433" i="25"/>
  <c r="Q433" i="25"/>
  <c r="P433" i="25"/>
  <c r="O433" i="25"/>
  <c r="W432" i="25"/>
  <c r="V432" i="25"/>
  <c r="U432" i="25"/>
  <c r="T432" i="25"/>
  <c r="R432" i="25"/>
  <c r="Q432" i="25"/>
  <c r="S432" i="25"/>
  <c r="P432" i="25"/>
  <c r="O432" i="25"/>
  <c r="W431" i="25"/>
  <c r="V431" i="25"/>
  <c r="U431" i="25"/>
  <c r="T431" i="25"/>
  <c r="R431" i="25"/>
  <c r="Q431" i="25"/>
  <c r="S431" i="25"/>
  <c r="P431" i="25"/>
  <c r="O431" i="25"/>
  <c r="W430" i="25"/>
  <c r="V430" i="25"/>
  <c r="U430" i="25"/>
  <c r="T430" i="25"/>
  <c r="S430" i="25"/>
  <c r="R430" i="25"/>
  <c r="Q430" i="25"/>
  <c r="P430" i="25"/>
  <c r="O430" i="25"/>
  <c r="W429" i="25"/>
  <c r="V429" i="25"/>
  <c r="U429" i="25"/>
  <c r="T429" i="25"/>
  <c r="S429" i="25"/>
  <c r="R429" i="25"/>
  <c r="Q429" i="25"/>
  <c r="P429" i="25"/>
  <c r="O429" i="25"/>
  <c r="W428" i="25"/>
  <c r="V428" i="25"/>
  <c r="U428" i="25"/>
  <c r="T428" i="25"/>
  <c r="R428" i="25"/>
  <c r="Q428" i="25"/>
  <c r="S428" i="25"/>
  <c r="P428" i="25"/>
  <c r="O428" i="25"/>
  <c r="W427" i="25"/>
  <c r="V427" i="25"/>
  <c r="U427" i="25"/>
  <c r="T427" i="25"/>
  <c r="R427" i="25"/>
  <c r="Q427" i="25"/>
  <c r="S427" i="25"/>
  <c r="P427" i="25"/>
  <c r="O427" i="25"/>
  <c r="W426" i="25"/>
  <c r="V426" i="25"/>
  <c r="U426" i="25"/>
  <c r="T426" i="25"/>
  <c r="S426" i="25"/>
  <c r="R426" i="25"/>
  <c r="Q426" i="25"/>
  <c r="P426" i="25"/>
  <c r="O426" i="25"/>
  <c r="W425" i="25"/>
  <c r="V425" i="25"/>
  <c r="U425" i="25"/>
  <c r="T425" i="25"/>
  <c r="S425" i="25"/>
  <c r="R425" i="25"/>
  <c r="Q425" i="25"/>
  <c r="P425" i="25"/>
  <c r="O425" i="25"/>
  <c r="W424" i="25"/>
  <c r="V424" i="25"/>
  <c r="U424" i="25"/>
  <c r="T424" i="25"/>
  <c r="R424" i="25"/>
  <c r="Q424" i="25"/>
  <c r="S424" i="25"/>
  <c r="P424" i="25"/>
  <c r="O424" i="25"/>
  <c r="W423" i="25"/>
  <c r="V423" i="25"/>
  <c r="U423" i="25"/>
  <c r="T423" i="25"/>
  <c r="R423" i="25"/>
  <c r="Q423" i="25"/>
  <c r="S423" i="25"/>
  <c r="P423" i="25"/>
  <c r="O423" i="25"/>
  <c r="W422" i="25"/>
  <c r="V422" i="25"/>
  <c r="U422" i="25"/>
  <c r="T422" i="25"/>
  <c r="S422" i="25"/>
  <c r="R422" i="25"/>
  <c r="Q422" i="25"/>
  <c r="P422" i="25"/>
  <c r="O422" i="25"/>
  <c r="W421" i="25"/>
  <c r="V421" i="25"/>
  <c r="U421" i="25"/>
  <c r="T421" i="25"/>
  <c r="S421" i="25"/>
  <c r="R421" i="25"/>
  <c r="Q421" i="25"/>
  <c r="P421" i="25"/>
  <c r="O421" i="25"/>
  <c r="W420" i="25"/>
  <c r="V420" i="25"/>
  <c r="U420" i="25"/>
  <c r="T420" i="25"/>
  <c r="R420" i="25"/>
  <c r="Q420" i="25"/>
  <c r="S420" i="25"/>
  <c r="P420" i="25"/>
  <c r="O420" i="25"/>
  <c r="W419" i="25"/>
  <c r="V419" i="25"/>
  <c r="U419" i="25"/>
  <c r="T419" i="25"/>
  <c r="R419" i="25"/>
  <c r="Q419" i="25"/>
  <c r="S419" i="25"/>
  <c r="P419" i="25"/>
  <c r="O419" i="25"/>
  <c r="W418" i="25"/>
  <c r="V418" i="25"/>
  <c r="U418" i="25"/>
  <c r="T418" i="25"/>
  <c r="S418" i="25"/>
  <c r="R418" i="25"/>
  <c r="Q418" i="25"/>
  <c r="P418" i="25"/>
  <c r="O418" i="25"/>
  <c r="W417" i="25"/>
  <c r="V417" i="25"/>
  <c r="U417" i="25"/>
  <c r="T417" i="25"/>
  <c r="S417" i="25"/>
  <c r="R417" i="25"/>
  <c r="Q417" i="25"/>
  <c r="P417" i="25"/>
  <c r="O417" i="25"/>
  <c r="W416" i="25"/>
  <c r="V416" i="25"/>
  <c r="U416" i="25"/>
  <c r="T416" i="25"/>
  <c r="R416" i="25"/>
  <c r="Q416" i="25"/>
  <c r="S416" i="25"/>
  <c r="P416" i="25"/>
  <c r="O416" i="25"/>
  <c r="W415" i="25"/>
  <c r="V415" i="25"/>
  <c r="U415" i="25"/>
  <c r="T415" i="25"/>
  <c r="R415" i="25"/>
  <c r="Q415" i="25"/>
  <c r="S415" i="25"/>
  <c r="P415" i="25"/>
  <c r="O415" i="25"/>
  <c r="W414" i="25"/>
  <c r="V414" i="25"/>
  <c r="U414" i="25"/>
  <c r="T414" i="25"/>
  <c r="S414" i="25"/>
  <c r="R414" i="25"/>
  <c r="Q414" i="25"/>
  <c r="P414" i="25"/>
  <c r="O414" i="25"/>
  <c r="W413" i="25"/>
  <c r="V413" i="25"/>
  <c r="U413" i="25"/>
  <c r="T413" i="25"/>
  <c r="S413" i="25"/>
  <c r="R413" i="25"/>
  <c r="Q413" i="25"/>
  <c r="P413" i="25"/>
  <c r="O413" i="25"/>
  <c r="W412" i="25"/>
  <c r="V412" i="25"/>
  <c r="U412" i="25"/>
  <c r="T412" i="25"/>
  <c r="R412" i="25"/>
  <c r="Q412" i="25"/>
  <c r="S412" i="25"/>
  <c r="P412" i="25"/>
  <c r="O412" i="25"/>
  <c r="W411" i="25"/>
  <c r="V411" i="25"/>
  <c r="U411" i="25"/>
  <c r="T411" i="25"/>
  <c r="R411" i="25"/>
  <c r="Q411" i="25"/>
  <c r="S411" i="25"/>
  <c r="P411" i="25"/>
  <c r="O411" i="25"/>
  <c r="W410" i="25"/>
  <c r="V410" i="25"/>
  <c r="U410" i="25"/>
  <c r="T410" i="25"/>
  <c r="S410" i="25"/>
  <c r="R410" i="25"/>
  <c r="Q410" i="25"/>
  <c r="P410" i="25"/>
  <c r="O410" i="25"/>
  <c r="W409" i="25"/>
  <c r="V409" i="25"/>
  <c r="U409" i="25"/>
  <c r="T409" i="25"/>
  <c r="S409" i="25"/>
  <c r="R409" i="25"/>
  <c r="Q409" i="25"/>
  <c r="P409" i="25"/>
  <c r="O409" i="25"/>
  <c r="W408" i="25"/>
  <c r="V408" i="25"/>
  <c r="U408" i="25"/>
  <c r="T408" i="25"/>
  <c r="R408" i="25"/>
  <c r="Q408" i="25"/>
  <c r="S408" i="25"/>
  <c r="P408" i="25"/>
  <c r="O408" i="25"/>
  <c r="W407" i="25"/>
  <c r="V407" i="25"/>
  <c r="U407" i="25"/>
  <c r="T407" i="25"/>
  <c r="R407" i="25"/>
  <c r="Q407" i="25"/>
  <c r="S407" i="25"/>
  <c r="P407" i="25"/>
  <c r="O407" i="25"/>
  <c r="W406" i="25"/>
  <c r="V406" i="25"/>
  <c r="U406" i="25"/>
  <c r="T406" i="25"/>
  <c r="S406" i="25"/>
  <c r="R406" i="25"/>
  <c r="Q406" i="25"/>
  <c r="P406" i="25"/>
  <c r="O406" i="25"/>
  <c r="W405" i="25"/>
  <c r="V405" i="25"/>
  <c r="U405" i="25"/>
  <c r="T405" i="25"/>
  <c r="S405" i="25"/>
  <c r="R405" i="25"/>
  <c r="Q405" i="25"/>
  <c r="P405" i="25"/>
  <c r="O405" i="25"/>
  <c r="W404" i="25"/>
  <c r="V404" i="25"/>
  <c r="U404" i="25"/>
  <c r="T404" i="25"/>
  <c r="R404" i="25"/>
  <c r="Q404" i="25"/>
  <c r="S404" i="25"/>
  <c r="P404" i="25"/>
  <c r="O404" i="25"/>
  <c r="W403" i="25"/>
  <c r="V403" i="25"/>
  <c r="U403" i="25"/>
  <c r="T403" i="25"/>
  <c r="R403" i="25"/>
  <c r="Q403" i="25"/>
  <c r="S403" i="25"/>
  <c r="P403" i="25"/>
  <c r="O403" i="25"/>
  <c r="W402" i="25"/>
  <c r="V402" i="25"/>
  <c r="U402" i="25"/>
  <c r="T402" i="25"/>
  <c r="S402" i="25"/>
  <c r="R402" i="25"/>
  <c r="Q402" i="25"/>
  <c r="P402" i="25"/>
  <c r="O402" i="25"/>
  <c r="W401" i="25"/>
  <c r="V401" i="25"/>
  <c r="U401" i="25"/>
  <c r="T401" i="25"/>
  <c r="S401" i="25"/>
  <c r="R401" i="25"/>
  <c r="Q401" i="25"/>
  <c r="P401" i="25"/>
  <c r="O401" i="25"/>
  <c r="W400" i="25"/>
  <c r="V400" i="25"/>
  <c r="U400" i="25"/>
  <c r="T400" i="25"/>
  <c r="R400" i="25"/>
  <c r="Q400" i="25"/>
  <c r="S400" i="25"/>
  <c r="P400" i="25"/>
  <c r="O400" i="25"/>
  <c r="W399" i="25"/>
  <c r="V399" i="25"/>
  <c r="U399" i="25"/>
  <c r="T399" i="25"/>
  <c r="R399" i="25"/>
  <c r="Q399" i="25"/>
  <c r="S399" i="25"/>
  <c r="P399" i="25"/>
  <c r="O399" i="25"/>
  <c r="W398" i="25"/>
  <c r="V398" i="25"/>
  <c r="U398" i="25"/>
  <c r="T398" i="25"/>
  <c r="S398" i="25"/>
  <c r="R398" i="25"/>
  <c r="Q398" i="25"/>
  <c r="P398" i="25"/>
  <c r="O398" i="25"/>
  <c r="W397" i="25"/>
  <c r="V397" i="25"/>
  <c r="U397" i="25"/>
  <c r="T397" i="25"/>
  <c r="S397" i="25"/>
  <c r="R397" i="25"/>
  <c r="Q397" i="25"/>
  <c r="P397" i="25"/>
  <c r="O397" i="25"/>
  <c r="W396" i="25"/>
  <c r="V396" i="25"/>
  <c r="U396" i="25"/>
  <c r="T396" i="25"/>
  <c r="R396" i="25"/>
  <c r="Q396" i="25"/>
  <c r="S396" i="25"/>
  <c r="P396" i="25"/>
  <c r="O396" i="25"/>
  <c r="W395" i="25"/>
  <c r="V395" i="25"/>
  <c r="U395" i="25"/>
  <c r="T395" i="25"/>
  <c r="R395" i="25"/>
  <c r="Q395" i="25"/>
  <c r="S395" i="25"/>
  <c r="P395" i="25"/>
  <c r="O395" i="25"/>
  <c r="W394" i="25"/>
  <c r="V394" i="25"/>
  <c r="U394" i="25"/>
  <c r="T394" i="25"/>
  <c r="S394" i="25"/>
  <c r="R394" i="25"/>
  <c r="Q394" i="25"/>
  <c r="P394" i="25"/>
  <c r="O394" i="25"/>
  <c r="W393" i="25"/>
  <c r="V393" i="25"/>
  <c r="U393" i="25"/>
  <c r="T393" i="25"/>
  <c r="S393" i="25"/>
  <c r="R393" i="25"/>
  <c r="Q393" i="25"/>
  <c r="P393" i="25"/>
  <c r="O393" i="25"/>
  <c r="W392" i="25"/>
  <c r="V392" i="25"/>
  <c r="U392" i="25"/>
  <c r="T392" i="25"/>
  <c r="R392" i="25"/>
  <c r="Q392" i="25"/>
  <c r="S392" i="25"/>
  <c r="P392" i="25"/>
  <c r="O392" i="25"/>
  <c r="W391" i="25"/>
  <c r="V391" i="25"/>
  <c r="U391" i="25"/>
  <c r="T391" i="25"/>
  <c r="R391" i="25"/>
  <c r="Q391" i="25"/>
  <c r="S391" i="25"/>
  <c r="P391" i="25"/>
  <c r="O391" i="25"/>
  <c r="W390" i="25"/>
  <c r="V390" i="25"/>
  <c r="U390" i="25"/>
  <c r="T390" i="25"/>
  <c r="S390" i="25"/>
  <c r="R390" i="25"/>
  <c r="Q390" i="25"/>
  <c r="P390" i="25"/>
  <c r="O390" i="25"/>
  <c r="W389" i="25"/>
  <c r="V389" i="25"/>
  <c r="U389" i="25"/>
  <c r="T389" i="25"/>
  <c r="S389" i="25"/>
  <c r="R389" i="25"/>
  <c r="Q389" i="25"/>
  <c r="P389" i="25"/>
  <c r="O389" i="25"/>
  <c r="W388" i="25"/>
  <c r="V388" i="25"/>
  <c r="U388" i="25"/>
  <c r="T388" i="25"/>
  <c r="R388" i="25"/>
  <c r="Q388" i="25"/>
  <c r="S388" i="25"/>
  <c r="P388" i="25"/>
  <c r="O388" i="25"/>
  <c r="W387" i="25"/>
  <c r="V387" i="25"/>
  <c r="U387" i="25"/>
  <c r="T387" i="25"/>
  <c r="R387" i="25"/>
  <c r="Q387" i="25"/>
  <c r="S387" i="25"/>
  <c r="P387" i="25"/>
  <c r="O387" i="25"/>
  <c r="W386" i="25"/>
  <c r="V386" i="25"/>
  <c r="U386" i="25"/>
  <c r="T386" i="25"/>
  <c r="S386" i="25"/>
  <c r="R386" i="25"/>
  <c r="Q386" i="25"/>
  <c r="P386" i="25"/>
  <c r="O386" i="25"/>
  <c r="W385" i="25"/>
  <c r="V385" i="25"/>
  <c r="U385" i="25"/>
  <c r="T385" i="25"/>
  <c r="S385" i="25"/>
  <c r="R385" i="25"/>
  <c r="Q385" i="25"/>
  <c r="P385" i="25"/>
  <c r="O385" i="25"/>
  <c r="W384" i="25"/>
  <c r="V384" i="25"/>
  <c r="U384" i="25"/>
  <c r="T384" i="25"/>
  <c r="R384" i="25"/>
  <c r="Q384" i="25"/>
  <c r="S384" i="25"/>
  <c r="P384" i="25"/>
  <c r="O384" i="25"/>
  <c r="W383" i="25"/>
  <c r="V383" i="25"/>
  <c r="U383" i="25"/>
  <c r="T383" i="25"/>
  <c r="R383" i="25"/>
  <c r="Q383" i="25"/>
  <c r="S383" i="25"/>
  <c r="P383" i="25"/>
  <c r="O383" i="25"/>
  <c r="W382" i="25"/>
  <c r="V382" i="25"/>
  <c r="U382" i="25"/>
  <c r="T382" i="25"/>
  <c r="S382" i="25"/>
  <c r="R382" i="25"/>
  <c r="Q382" i="25"/>
  <c r="P382" i="25"/>
  <c r="O382" i="25"/>
  <c r="W381" i="25"/>
  <c r="V381" i="25"/>
  <c r="U381" i="25"/>
  <c r="T381" i="25"/>
  <c r="S381" i="25"/>
  <c r="R381" i="25"/>
  <c r="Q381" i="25"/>
  <c r="P381" i="25"/>
  <c r="O381" i="25"/>
  <c r="W380" i="25"/>
  <c r="V380" i="25"/>
  <c r="U380" i="25"/>
  <c r="T380" i="25"/>
  <c r="R380" i="25"/>
  <c r="Q380" i="25"/>
  <c r="S380" i="25"/>
  <c r="P380" i="25"/>
  <c r="O380" i="25"/>
  <c r="W379" i="25"/>
  <c r="V379" i="25"/>
  <c r="U379" i="25"/>
  <c r="T379" i="25"/>
  <c r="R379" i="25"/>
  <c r="Q379" i="25"/>
  <c r="S379" i="25"/>
  <c r="P379" i="25"/>
  <c r="O379" i="25"/>
  <c r="W378" i="25"/>
  <c r="V378" i="25"/>
  <c r="U378" i="25"/>
  <c r="T378" i="25"/>
  <c r="S378" i="25"/>
  <c r="R378" i="25"/>
  <c r="Q378" i="25"/>
  <c r="P378" i="25"/>
  <c r="O378" i="25"/>
  <c r="W377" i="25"/>
  <c r="V377" i="25"/>
  <c r="U377" i="25"/>
  <c r="T377" i="25"/>
  <c r="S377" i="25"/>
  <c r="R377" i="25"/>
  <c r="Q377" i="25"/>
  <c r="P377" i="25"/>
  <c r="O377" i="25"/>
  <c r="W376" i="25"/>
  <c r="V376" i="25"/>
  <c r="U376" i="25"/>
  <c r="T376" i="25"/>
  <c r="R376" i="25"/>
  <c r="Q376" i="25"/>
  <c r="S376" i="25"/>
  <c r="P376" i="25"/>
  <c r="O376" i="25"/>
  <c r="W375" i="25"/>
  <c r="V375" i="25"/>
  <c r="U375" i="25"/>
  <c r="T375" i="25"/>
  <c r="R375" i="25"/>
  <c r="Q375" i="25"/>
  <c r="S375" i="25"/>
  <c r="P375" i="25"/>
  <c r="O375" i="25"/>
  <c r="W374" i="25"/>
  <c r="V374" i="25"/>
  <c r="U374" i="25"/>
  <c r="T374" i="25"/>
  <c r="S374" i="25"/>
  <c r="R374" i="25"/>
  <c r="Q374" i="25"/>
  <c r="P374" i="25"/>
  <c r="O374" i="25"/>
  <c r="W373" i="25"/>
  <c r="V373" i="25"/>
  <c r="U373" i="25"/>
  <c r="T373" i="25"/>
  <c r="S373" i="25"/>
  <c r="R373" i="25"/>
  <c r="Q373" i="25"/>
  <c r="P373" i="25"/>
  <c r="O373" i="25"/>
  <c r="W372" i="25"/>
  <c r="V372" i="25"/>
  <c r="U372" i="25"/>
  <c r="T372" i="25"/>
  <c r="R372" i="25"/>
  <c r="Q372" i="25"/>
  <c r="S372" i="25"/>
  <c r="P372" i="25"/>
  <c r="O372" i="25"/>
  <c r="W371" i="25"/>
  <c r="V371" i="25"/>
  <c r="U371" i="25"/>
  <c r="T371" i="25"/>
  <c r="R371" i="25"/>
  <c r="Q371" i="25"/>
  <c r="S371" i="25"/>
  <c r="P371" i="25"/>
  <c r="O371" i="25"/>
  <c r="W370" i="25"/>
  <c r="V370" i="25"/>
  <c r="U370" i="25"/>
  <c r="T370" i="25"/>
  <c r="S370" i="25"/>
  <c r="R370" i="25"/>
  <c r="Q370" i="25"/>
  <c r="P370" i="25"/>
  <c r="O370" i="25"/>
  <c r="W369" i="25"/>
  <c r="V369" i="25"/>
  <c r="U369" i="25"/>
  <c r="T369" i="25"/>
  <c r="S369" i="25"/>
  <c r="R369" i="25"/>
  <c r="Q369" i="25"/>
  <c r="P369" i="25"/>
  <c r="O369" i="25"/>
  <c r="W368" i="25"/>
  <c r="V368" i="25"/>
  <c r="U368" i="25"/>
  <c r="T368" i="25"/>
  <c r="R368" i="25"/>
  <c r="Q368" i="25"/>
  <c r="S368" i="25"/>
  <c r="P368" i="25"/>
  <c r="O368" i="25"/>
  <c r="W367" i="25"/>
  <c r="V367" i="25"/>
  <c r="U367" i="25"/>
  <c r="T367" i="25"/>
  <c r="R367" i="25"/>
  <c r="Q367" i="25"/>
  <c r="S367" i="25"/>
  <c r="P367" i="25"/>
  <c r="O367" i="25"/>
  <c r="W366" i="25"/>
  <c r="V366" i="25"/>
  <c r="U366" i="25"/>
  <c r="T366" i="25"/>
  <c r="S366" i="25"/>
  <c r="R366" i="25"/>
  <c r="Q366" i="25"/>
  <c r="P366" i="25"/>
  <c r="O366" i="25"/>
  <c r="W365" i="25"/>
  <c r="V365" i="25"/>
  <c r="U365" i="25"/>
  <c r="T365" i="25"/>
  <c r="S365" i="25"/>
  <c r="R365" i="25"/>
  <c r="Q365" i="25"/>
  <c r="P365" i="25"/>
  <c r="O365" i="25"/>
  <c r="W364" i="25"/>
  <c r="V364" i="25"/>
  <c r="U364" i="25"/>
  <c r="T364" i="25"/>
  <c r="R364" i="25"/>
  <c r="Q364" i="25"/>
  <c r="S364" i="25"/>
  <c r="P364" i="25"/>
  <c r="O364" i="25"/>
  <c r="W363" i="25"/>
  <c r="V363" i="25"/>
  <c r="U363" i="25"/>
  <c r="T363" i="25"/>
  <c r="R363" i="25"/>
  <c r="Q363" i="25"/>
  <c r="S363" i="25"/>
  <c r="P363" i="25"/>
  <c r="O363" i="25"/>
  <c r="W362" i="25"/>
  <c r="V362" i="25"/>
  <c r="U362" i="25"/>
  <c r="T362" i="25"/>
  <c r="S362" i="25"/>
  <c r="R362" i="25"/>
  <c r="Q362" i="25"/>
  <c r="P362" i="25"/>
  <c r="O362" i="25"/>
  <c r="W361" i="25"/>
  <c r="V361" i="25"/>
  <c r="U361" i="25"/>
  <c r="T361" i="25"/>
  <c r="S361" i="25"/>
  <c r="R361" i="25"/>
  <c r="Q361" i="25"/>
  <c r="P361" i="25"/>
  <c r="O361" i="25"/>
  <c r="W360" i="25"/>
  <c r="V360" i="25"/>
  <c r="U360" i="25"/>
  <c r="T360" i="25"/>
  <c r="R360" i="25"/>
  <c r="Q360" i="25"/>
  <c r="S360" i="25"/>
  <c r="P360" i="25"/>
  <c r="O360" i="25"/>
  <c r="W359" i="25"/>
  <c r="V359" i="25"/>
  <c r="U359" i="25"/>
  <c r="T359" i="25"/>
  <c r="R359" i="25"/>
  <c r="Q359" i="25"/>
  <c r="S359" i="25"/>
  <c r="P359" i="25"/>
  <c r="O359" i="25"/>
  <c r="W358" i="25"/>
  <c r="V358" i="25"/>
  <c r="U358" i="25"/>
  <c r="T358" i="25"/>
  <c r="S358" i="25"/>
  <c r="R358" i="25"/>
  <c r="Q358" i="25"/>
  <c r="P358" i="25"/>
  <c r="O358" i="25"/>
  <c r="W357" i="25"/>
  <c r="V357" i="25"/>
  <c r="U357" i="25"/>
  <c r="T357" i="25"/>
  <c r="S357" i="25"/>
  <c r="R357" i="25"/>
  <c r="Q357" i="25"/>
  <c r="P357" i="25"/>
  <c r="O357" i="25"/>
  <c r="W356" i="25"/>
  <c r="V356" i="25"/>
  <c r="U356" i="25"/>
  <c r="T356" i="25"/>
  <c r="R356" i="25"/>
  <c r="Q356" i="25"/>
  <c r="S356" i="25"/>
  <c r="P356" i="25"/>
  <c r="O356" i="25"/>
  <c r="W355" i="25"/>
  <c r="V355" i="25"/>
  <c r="U355" i="25"/>
  <c r="T355" i="25"/>
  <c r="R355" i="25"/>
  <c r="Q355" i="25"/>
  <c r="S355" i="25"/>
  <c r="P355" i="25"/>
  <c r="O355" i="25"/>
  <c r="W354" i="25"/>
  <c r="V354" i="25"/>
  <c r="U354" i="25"/>
  <c r="T354" i="25"/>
  <c r="S354" i="25"/>
  <c r="R354" i="25"/>
  <c r="Q354" i="25"/>
  <c r="P354" i="25"/>
  <c r="O354" i="25"/>
  <c r="W353" i="25"/>
  <c r="V353" i="25"/>
  <c r="U353" i="25"/>
  <c r="T353" i="25"/>
  <c r="S353" i="25"/>
  <c r="R353" i="25"/>
  <c r="Q353" i="25"/>
  <c r="P353" i="25"/>
  <c r="O353" i="25"/>
  <c r="W352" i="25"/>
  <c r="V352" i="25"/>
  <c r="U352" i="25"/>
  <c r="T352" i="25"/>
  <c r="R352" i="25"/>
  <c r="Q352" i="25"/>
  <c r="S352" i="25"/>
  <c r="P352" i="25"/>
  <c r="O352" i="25"/>
  <c r="W351" i="25"/>
  <c r="V351" i="25"/>
  <c r="U351" i="25"/>
  <c r="T351" i="25"/>
  <c r="R351" i="25"/>
  <c r="Q351" i="25"/>
  <c r="S351" i="25"/>
  <c r="P351" i="25"/>
  <c r="O351" i="25"/>
  <c r="W350" i="25"/>
  <c r="V350" i="25"/>
  <c r="U350" i="25"/>
  <c r="T350" i="25"/>
  <c r="S350" i="25"/>
  <c r="R350" i="25"/>
  <c r="Q350" i="25"/>
  <c r="P350" i="25"/>
  <c r="O350" i="25"/>
  <c r="W349" i="25"/>
  <c r="V349" i="25"/>
  <c r="U349" i="25"/>
  <c r="T349" i="25"/>
  <c r="S349" i="25"/>
  <c r="R349" i="25"/>
  <c r="Q349" i="25"/>
  <c r="P349" i="25"/>
  <c r="O349" i="25"/>
  <c r="W348" i="25"/>
  <c r="V348" i="25"/>
  <c r="U348" i="25"/>
  <c r="T348" i="25"/>
  <c r="R348" i="25"/>
  <c r="Q348" i="25"/>
  <c r="S348" i="25"/>
  <c r="P348" i="25"/>
  <c r="O348" i="25"/>
  <c r="W347" i="25"/>
  <c r="V347" i="25"/>
  <c r="U347" i="25"/>
  <c r="T347" i="25"/>
  <c r="R347" i="25"/>
  <c r="Q347" i="25"/>
  <c r="S347" i="25"/>
  <c r="P347" i="25"/>
  <c r="O347" i="25"/>
  <c r="W346" i="25"/>
  <c r="V346" i="25"/>
  <c r="U346" i="25"/>
  <c r="T346" i="25"/>
  <c r="S346" i="25"/>
  <c r="R346" i="25"/>
  <c r="Q346" i="25"/>
  <c r="P346" i="25"/>
  <c r="O346" i="25"/>
  <c r="W345" i="25"/>
  <c r="V345" i="25"/>
  <c r="U345" i="25"/>
  <c r="T345" i="25"/>
  <c r="S345" i="25"/>
  <c r="R345" i="25"/>
  <c r="Q345" i="25"/>
  <c r="P345" i="25"/>
  <c r="O345" i="25"/>
  <c r="W344" i="25"/>
  <c r="V344" i="25"/>
  <c r="U344" i="25"/>
  <c r="T344" i="25"/>
  <c r="R344" i="25"/>
  <c r="Q344" i="25"/>
  <c r="S344" i="25"/>
  <c r="P344" i="25"/>
  <c r="O344" i="25"/>
  <c r="W343" i="25"/>
  <c r="V343" i="25"/>
  <c r="U343" i="25"/>
  <c r="T343" i="25"/>
  <c r="R343" i="25"/>
  <c r="Q343" i="25"/>
  <c r="S343" i="25"/>
  <c r="P343" i="25"/>
  <c r="O343" i="25"/>
  <c r="W342" i="25"/>
  <c r="V342" i="25"/>
  <c r="U342" i="25"/>
  <c r="T342" i="25"/>
  <c r="S342" i="25"/>
  <c r="R342" i="25"/>
  <c r="Q342" i="25"/>
  <c r="P342" i="25"/>
  <c r="O342" i="25"/>
  <c r="W341" i="25"/>
  <c r="V341" i="25"/>
  <c r="U341" i="25"/>
  <c r="T341" i="25"/>
  <c r="S341" i="25"/>
  <c r="R341" i="25"/>
  <c r="Q341" i="25"/>
  <c r="P341" i="25"/>
  <c r="O341" i="25"/>
  <c r="W340" i="25"/>
  <c r="V340" i="25"/>
  <c r="U340" i="25"/>
  <c r="T340" i="25"/>
  <c r="R340" i="25"/>
  <c r="Q340" i="25"/>
  <c r="S340" i="25"/>
  <c r="P340" i="25"/>
  <c r="O340" i="25"/>
  <c r="W339" i="25"/>
  <c r="V339" i="25"/>
  <c r="U339" i="25"/>
  <c r="T339" i="25"/>
  <c r="R339" i="25"/>
  <c r="Q339" i="25"/>
  <c r="S339" i="25"/>
  <c r="P339" i="25"/>
  <c r="O339" i="25"/>
  <c r="W338" i="25"/>
  <c r="V338" i="25"/>
  <c r="U338" i="25"/>
  <c r="T338" i="25"/>
  <c r="S338" i="25"/>
  <c r="R338" i="25"/>
  <c r="Q338" i="25"/>
  <c r="P338" i="25"/>
  <c r="O338" i="25"/>
  <c r="W337" i="25"/>
  <c r="V337" i="25"/>
  <c r="U337" i="25"/>
  <c r="T337" i="25"/>
  <c r="S337" i="25"/>
  <c r="R337" i="25"/>
  <c r="Q337" i="25"/>
  <c r="P337" i="25"/>
  <c r="O337" i="25"/>
  <c r="W336" i="25"/>
  <c r="V336" i="25"/>
  <c r="U336" i="25"/>
  <c r="T336" i="25"/>
  <c r="R336" i="25"/>
  <c r="Q336" i="25"/>
  <c r="S336" i="25"/>
  <c r="P336" i="25"/>
  <c r="O336" i="25"/>
  <c r="W335" i="25"/>
  <c r="V335" i="25"/>
  <c r="U335" i="25"/>
  <c r="T335" i="25"/>
  <c r="R335" i="25"/>
  <c r="Q335" i="25"/>
  <c r="S335" i="25"/>
  <c r="P335" i="25"/>
  <c r="O335" i="25"/>
  <c r="W334" i="25"/>
  <c r="V334" i="25"/>
  <c r="U334" i="25"/>
  <c r="T334" i="25"/>
  <c r="S334" i="25"/>
  <c r="R334" i="25"/>
  <c r="Q334" i="25"/>
  <c r="P334" i="25"/>
  <c r="O334" i="25"/>
  <c r="W333" i="25"/>
  <c r="V333" i="25"/>
  <c r="U333" i="25"/>
  <c r="T333" i="25"/>
  <c r="S333" i="25"/>
  <c r="R333" i="25"/>
  <c r="Q333" i="25"/>
  <c r="P333" i="25"/>
  <c r="O333" i="25"/>
  <c r="W332" i="25"/>
  <c r="V332" i="25"/>
  <c r="U332" i="25"/>
  <c r="T332" i="25"/>
  <c r="R332" i="25"/>
  <c r="Q332" i="25"/>
  <c r="S332" i="25"/>
  <c r="P332" i="25"/>
  <c r="O332" i="25"/>
  <c r="W331" i="25"/>
  <c r="V331" i="25"/>
  <c r="U331" i="25"/>
  <c r="T331" i="25"/>
  <c r="R331" i="25"/>
  <c r="Q331" i="25"/>
  <c r="S331" i="25"/>
  <c r="P331" i="25"/>
  <c r="O331" i="25"/>
  <c r="W330" i="25"/>
  <c r="V330" i="25"/>
  <c r="U330" i="25"/>
  <c r="T330" i="25"/>
  <c r="S330" i="25"/>
  <c r="R330" i="25"/>
  <c r="Q330" i="25"/>
  <c r="P330" i="25"/>
  <c r="O330" i="25"/>
  <c r="W329" i="25"/>
  <c r="V329" i="25"/>
  <c r="U329" i="25"/>
  <c r="T329" i="25"/>
  <c r="S329" i="25"/>
  <c r="R329" i="25"/>
  <c r="Q329" i="25"/>
  <c r="P329" i="25"/>
  <c r="O329" i="25"/>
  <c r="W328" i="25"/>
  <c r="V328" i="25"/>
  <c r="U328" i="25"/>
  <c r="T328" i="25"/>
  <c r="R328" i="25"/>
  <c r="Q328" i="25"/>
  <c r="S328" i="25"/>
  <c r="P328" i="25"/>
  <c r="O328" i="25"/>
  <c r="W327" i="25"/>
  <c r="V327" i="25"/>
  <c r="U327" i="25"/>
  <c r="T327" i="25"/>
  <c r="R327" i="25"/>
  <c r="Q327" i="25"/>
  <c r="S327" i="25"/>
  <c r="P327" i="25"/>
  <c r="O327" i="25"/>
  <c r="W326" i="25"/>
  <c r="V326" i="25"/>
  <c r="U326" i="25"/>
  <c r="T326" i="25"/>
  <c r="S326" i="25"/>
  <c r="R326" i="25"/>
  <c r="Q326" i="25"/>
  <c r="P326" i="25"/>
  <c r="O326" i="25"/>
  <c r="W325" i="25"/>
  <c r="V325" i="25"/>
  <c r="U325" i="25"/>
  <c r="T325" i="25"/>
  <c r="S325" i="25"/>
  <c r="R325" i="25"/>
  <c r="Q325" i="25"/>
  <c r="P325" i="25"/>
  <c r="O325" i="25"/>
  <c r="W324" i="25"/>
  <c r="V324" i="25"/>
  <c r="U324" i="25"/>
  <c r="T324" i="25"/>
  <c r="R324" i="25"/>
  <c r="Q324" i="25"/>
  <c r="S324" i="25"/>
  <c r="P324" i="25"/>
  <c r="O324" i="25"/>
  <c r="W323" i="25"/>
  <c r="V323" i="25"/>
  <c r="U323" i="25"/>
  <c r="T323" i="25"/>
  <c r="R323" i="25"/>
  <c r="Q323" i="25"/>
  <c r="S323" i="25"/>
  <c r="P323" i="25"/>
  <c r="O323" i="25"/>
  <c r="W322" i="25"/>
  <c r="V322" i="25"/>
  <c r="U322" i="25"/>
  <c r="T322" i="25"/>
  <c r="S322" i="25"/>
  <c r="R322" i="25"/>
  <c r="Q322" i="25"/>
  <c r="P322" i="25"/>
  <c r="O322" i="25"/>
  <c r="W321" i="25"/>
  <c r="V321" i="25"/>
  <c r="U321" i="25"/>
  <c r="T321" i="25"/>
  <c r="S321" i="25"/>
  <c r="R321" i="25"/>
  <c r="Q321" i="25"/>
  <c r="P321" i="25"/>
  <c r="O321" i="25"/>
  <c r="W320" i="25"/>
  <c r="V320" i="25"/>
  <c r="U320" i="25"/>
  <c r="T320" i="25"/>
  <c r="R320" i="25"/>
  <c r="Q320" i="25"/>
  <c r="S320" i="25"/>
  <c r="P320" i="25"/>
  <c r="O320" i="25"/>
  <c r="W319" i="25"/>
  <c r="V319" i="25"/>
  <c r="U319" i="25"/>
  <c r="T319" i="25"/>
  <c r="R319" i="25"/>
  <c r="Q319" i="25"/>
  <c r="S319" i="25"/>
  <c r="P319" i="25"/>
  <c r="O319" i="25"/>
  <c r="W318" i="25"/>
  <c r="V318" i="25"/>
  <c r="U318" i="25"/>
  <c r="T318" i="25"/>
  <c r="S318" i="25"/>
  <c r="R318" i="25"/>
  <c r="Q318" i="25"/>
  <c r="P318" i="25"/>
  <c r="O318" i="25"/>
  <c r="W317" i="25"/>
  <c r="V317" i="25"/>
  <c r="U317" i="25"/>
  <c r="T317" i="25"/>
  <c r="S317" i="25"/>
  <c r="R317" i="25"/>
  <c r="Q317" i="25"/>
  <c r="P317" i="25"/>
  <c r="O317" i="25"/>
  <c r="W316" i="25"/>
  <c r="V316" i="25"/>
  <c r="U316" i="25"/>
  <c r="T316" i="25"/>
  <c r="R316" i="25"/>
  <c r="Q316" i="25"/>
  <c r="S316" i="25"/>
  <c r="P316" i="25"/>
  <c r="O316" i="25"/>
  <c r="W315" i="25"/>
  <c r="V315" i="25"/>
  <c r="U315" i="25"/>
  <c r="T315" i="25"/>
  <c r="R315" i="25"/>
  <c r="Q315" i="25"/>
  <c r="S315" i="25"/>
  <c r="P315" i="25"/>
  <c r="O315" i="25"/>
  <c r="W314" i="25"/>
  <c r="V314" i="25"/>
  <c r="U314" i="25"/>
  <c r="T314" i="25"/>
  <c r="S314" i="25"/>
  <c r="R314" i="25"/>
  <c r="Q314" i="25"/>
  <c r="P314" i="25"/>
  <c r="O314" i="25"/>
  <c r="W313" i="25"/>
  <c r="V313" i="25"/>
  <c r="U313" i="25"/>
  <c r="T313" i="25"/>
  <c r="S313" i="25"/>
  <c r="R313" i="25"/>
  <c r="Q313" i="25"/>
  <c r="P313" i="25"/>
  <c r="O313" i="25"/>
  <c r="W312" i="25"/>
  <c r="V312" i="25"/>
  <c r="U312" i="25"/>
  <c r="T312" i="25"/>
  <c r="R312" i="25"/>
  <c r="Q312" i="25"/>
  <c r="S312" i="25"/>
  <c r="P312" i="25"/>
  <c r="O312" i="25"/>
  <c r="W311" i="25"/>
  <c r="V311" i="25"/>
  <c r="U311" i="25"/>
  <c r="T311" i="25"/>
  <c r="R311" i="25"/>
  <c r="Q311" i="25"/>
  <c r="S311" i="25"/>
  <c r="P311" i="25"/>
  <c r="O311" i="25"/>
  <c r="W310" i="25"/>
  <c r="V310" i="25"/>
  <c r="U310" i="25"/>
  <c r="T310" i="25"/>
  <c r="S310" i="25"/>
  <c r="R310" i="25"/>
  <c r="Q310" i="25"/>
  <c r="P310" i="25"/>
  <c r="O310" i="25"/>
  <c r="W309" i="25"/>
  <c r="V309" i="25"/>
  <c r="U309" i="25"/>
  <c r="T309" i="25"/>
  <c r="S309" i="25"/>
  <c r="R309" i="25"/>
  <c r="Q309" i="25"/>
  <c r="P309" i="25"/>
  <c r="O309" i="25"/>
  <c r="W308" i="25"/>
  <c r="V308" i="25"/>
  <c r="U308" i="25"/>
  <c r="T308" i="25"/>
  <c r="R308" i="25"/>
  <c r="Q308" i="25"/>
  <c r="S308" i="25"/>
  <c r="P308" i="25"/>
  <c r="O308" i="25"/>
  <c r="W307" i="25"/>
  <c r="V307" i="25"/>
  <c r="U307" i="25"/>
  <c r="T307" i="25"/>
  <c r="R307" i="25"/>
  <c r="Q307" i="25"/>
  <c r="S307" i="25"/>
  <c r="P307" i="25"/>
  <c r="O307" i="25"/>
  <c r="W306" i="25"/>
  <c r="V306" i="25"/>
  <c r="U306" i="25"/>
  <c r="T306" i="25"/>
  <c r="S306" i="25"/>
  <c r="R306" i="25"/>
  <c r="Q306" i="25"/>
  <c r="P306" i="25"/>
  <c r="O306" i="25"/>
  <c r="W305" i="25"/>
  <c r="V305" i="25"/>
  <c r="U305" i="25"/>
  <c r="T305" i="25"/>
  <c r="S305" i="25"/>
  <c r="R305" i="25"/>
  <c r="Q305" i="25"/>
  <c r="P305" i="25"/>
  <c r="O305" i="25"/>
  <c r="W304" i="25"/>
  <c r="V304" i="25"/>
  <c r="U304" i="25"/>
  <c r="T304" i="25"/>
  <c r="R304" i="25"/>
  <c r="Q304" i="25"/>
  <c r="S304" i="25"/>
  <c r="P304" i="25"/>
  <c r="O304" i="25"/>
  <c r="W303" i="25"/>
  <c r="V303" i="25"/>
  <c r="U303" i="25"/>
  <c r="T303" i="25"/>
  <c r="R303" i="25"/>
  <c r="Q303" i="25"/>
  <c r="S303" i="25"/>
  <c r="P303" i="25"/>
  <c r="O303" i="25"/>
  <c r="W302" i="25"/>
  <c r="V302" i="25"/>
  <c r="U302" i="25"/>
  <c r="T302" i="25"/>
  <c r="S302" i="25"/>
  <c r="R302" i="25"/>
  <c r="Q302" i="25"/>
  <c r="P302" i="25"/>
  <c r="O302" i="25"/>
  <c r="W301" i="25"/>
  <c r="V301" i="25"/>
  <c r="U301" i="25"/>
  <c r="T301" i="25"/>
  <c r="S301" i="25"/>
  <c r="R301" i="25"/>
  <c r="Q301" i="25"/>
  <c r="P301" i="25"/>
  <c r="O301" i="25"/>
  <c r="W300" i="25"/>
  <c r="V300" i="25"/>
  <c r="U300" i="25"/>
  <c r="T300" i="25"/>
  <c r="R300" i="25"/>
  <c r="Q300" i="25"/>
  <c r="S300" i="25"/>
  <c r="P300" i="25"/>
  <c r="O300" i="25"/>
  <c r="W299" i="25"/>
  <c r="V299" i="25"/>
  <c r="U299" i="25"/>
  <c r="T299" i="25"/>
  <c r="R299" i="25"/>
  <c r="Q299" i="25"/>
  <c r="S299" i="25"/>
  <c r="P299" i="25"/>
  <c r="O299" i="25"/>
  <c r="W298" i="25"/>
  <c r="V298" i="25"/>
  <c r="U298" i="25"/>
  <c r="T298" i="25"/>
  <c r="S298" i="25"/>
  <c r="R298" i="25"/>
  <c r="Q298" i="25"/>
  <c r="P298" i="25"/>
  <c r="O298" i="25"/>
  <c r="W297" i="25"/>
  <c r="V297" i="25"/>
  <c r="U297" i="25"/>
  <c r="T297" i="25"/>
  <c r="S297" i="25"/>
  <c r="R297" i="25"/>
  <c r="Q297" i="25"/>
  <c r="P297" i="25"/>
  <c r="O297" i="25"/>
  <c r="W296" i="25"/>
  <c r="V296" i="25"/>
  <c r="U296" i="25"/>
  <c r="T296" i="25"/>
  <c r="R296" i="25"/>
  <c r="Q296" i="25"/>
  <c r="S296" i="25"/>
  <c r="P296" i="25"/>
  <c r="O296" i="25"/>
  <c r="W295" i="25"/>
  <c r="V295" i="25"/>
  <c r="U295" i="25"/>
  <c r="T295" i="25"/>
  <c r="R295" i="25"/>
  <c r="Q295" i="25"/>
  <c r="S295" i="25"/>
  <c r="P295" i="25"/>
  <c r="O295" i="25"/>
  <c r="W294" i="25"/>
  <c r="V294" i="25"/>
  <c r="U294" i="25"/>
  <c r="T294" i="25"/>
  <c r="S294" i="25"/>
  <c r="R294" i="25"/>
  <c r="Q294" i="25"/>
  <c r="P294" i="25"/>
  <c r="O294" i="25"/>
  <c r="W293" i="25"/>
  <c r="V293" i="25"/>
  <c r="U293" i="25"/>
  <c r="T293" i="25"/>
  <c r="S293" i="25"/>
  <c r="R293" i="25"/>
  <c r="Q293" i="25"/>
  <c r="P293" i="25"/>
  <c r="O293" i="25"/>
  <c r="W292" i="25"/>
  <c r="V292" i="25"/>
  <c r="U292" i="25"/>
  <c r="T292" i="25"/>
  <c r="R292" i="25"/>
  <c r="Q292" i="25"/>
  <c r="S292" i="25"/>
  <c r="P292" i="25"/>
  <c r="O292" i="25"/>
  <c r="W291" i="25"/>
  <c r="V291" i="25"/>
  <c r="U291" i="25"/>
  <c r="T291" i="25"/>
  <c r="R291" i="25"/>
  <c r="Q291" i="25"/>
  <c r="S291" i="25"/>
  <c r="P291" i="25"/>
  <c r="O291" i="25"/>
  <c r="W290" i="25"/>
  <c r="V290" i="25"/>
  <c r="U290" i="25"/>
  <c r="T290" i="25"/>
  <c r="S290" i="25"/>
  <c r="R290" i="25"/>
  <c r="Q290" i="25"/>
  <c r="P290" i="25"/>
  <c r="O290" i="25"/>
  <c r="W289" i="25"/>
  <c r="V289" i="25"/>
  <c r="U289" i="25"/>
  <c r="T289" i="25"/>
  <c r="S289" i="25"/>
  <c r="R289" i="25"/>
  <c r="Q289" i="25"/>
  <c r="P289" i="25"/>
  <c r="O289" i="25"/>
  <c r="W288" i="25"/>
  <c r="V288" i="25"/>
  <c r="U288" i="25"/>
  <c r="T288" i="25"/>
  <c r="R288" i="25"/>
  <c r="Q288" i="25"/>
  <c r="S288" i="25"/>
  <c r="P288" i="25"/>
  <c r="O288" i="25"/>
  <c r="W287" i="25"/>
  <c r="V287" i="25"/>
  <c r="U287" i="25"/>
  <c r="T287" i="25"/>
  <c r="R287" i="25"/>
  <c r="Q287" i="25"/>
  <c r="S287" i="25"/>
  <c r="P287" i="25"/>
  <c r="O287" i="25"/>
  <c r="W286" i="25"/>
  <c r="V286" i="25"/>
  <c r="U286" i="25"/>
  <c r="T286" i="25"/>
  <c r="S286" i="25"/>
  <c r="R286" i="25"/>
  <c r="Q286" i="25"/>
  <c r="P286" i="25"/>
  <c r="O286" i="25"/>
  <c r="W285" i="25"/>
  <c r="V285" i="25"/>
  <c r="U285" i="25"/>
  <c r="T285" i="25"/>
  <c r="S285" i="25"/>
  <c r="R285" i="25"/>
  <c r="Q285" i="25"/>
  <c r="P285" i="25"/>
  <c r="O285" i="25"/>
  <c r="W284" i="25"/>
  <c r="V284" i="25"/>
  <c r="U284" i="25"/>
  <c r="T284" i="25"/>
  <c r="R284" i="25"/>
  <c r="Q284" i="25"/>
  <c r="S284" i="25"/>
  <c r="P284" i="25"/>
  <c r="O284" i="25"/>
  <c r="W283" i="25"/>
  <c r="V283" i="25"/>
  <c r="U283" i="25"/>
  <c r="T283" i="25"/>
  <c r="R283" i="25"/>
  <c r="Q283" i="25"/>
  <c r="S283" i="25"/>
  <c r="P283" i="25"/>
  <c r="O283" i="25"/>
  <c r="W282" i="25"/>
  <c r="V282" i="25"/>
  <c r="U282" i="25"/>
  <c r="T282" i="25"/>
  <c r="S282" i="25"/>
  <c r="R282" i="25"/>
  <c r="Q282" i="25"/>
  <c r="P282" i="25"/>
  <c r="O282" i="25"/>
  <c r="W281" i="25"/>
  <c r="V281" i="25"/>
  <c r="U281" i="25"/>
  <c r="T281" i="25"/>
  <c r="S281" i="25"/>
  <c r="R281" i="25"/>
  <c r="Q281" i="25"/>
  <c r="P281" i="25"/>
  <c r="O281" i="25"/>
  <c r="W280" i="25"/>
  <c r="V280" i="25"/>
  <c r="U280" i="25"/>
  <c r="T280" i="25"/>
  <c r="R280" i="25"/>
  <c r="Q280" i="25"/>
  <c r="S280" i="25"/>
  <c r="P280" i="25"/>
  <c r="O280" i="25"/>
  <c r="W279" i="25"/>
  <c r="V279" i="25"/>
  <c r="U279" i="25"/>
  <c r="T279" i="25"/>
  <c r="R279" i="25"/>
  <c r="Q279" i="25"/>
  <c r="S279" i="25"/>
  <c r="P279" i="25"/>
  <c r="O279" i="25"/>
  <c r="W278" i="25"/>
  <c r="V278" i="25"/>
  <c r="U278" i="25"/>
  <c r="T278" i="25"/>
  <c r="S278" i="25"/>
  <c r="R278" i="25"/>
  <c r="Q278" i="25"/>
  <c r="P278" i="25"/>
  <c r="O278" i="25"/>
  <c r="W277" i="25"/>
  <c r="V277" i="25"/>
  <c r="U277" i="25"/>
  <c r="T277" i="25"/>
  <c r="S277" i="25"/>
  <c r="R277" i="25"/>
  <c r="Q277" i="25"/>
  <c r="P277" i="25"/>
  <c r="O277" i="25"/>
  <c r="W276" i="25"/>
  <c r="V276" i="25"/>
  <c r="U276" i="25"/>
  <c r="T276" i="25"/>
  <c r="R276" i="25"/>
  <c r="Q276" i="25"/>
  <c r="S276" i="25"/>
  <c r="P276" i="25"/>
  <c r="O276" i="25"/>
  <c r="W275" i="25"/>
  <c r="V275" i="25"/>
  <c r="U275" i="25"/>
  <c r="T275" i="25"/>
  <c r="R275" i="25"/>
  <c r="Q275" i="25"/>
  <c r="S275" i="25"/>
  <c r="P275" i="25"/>
  <c r="O275" i="25"/>
  <c r="W274" i="25"/>
  <c r="V274" i="25"/>
  <c r="U274" i="25"/>
  <c r="T274" i="25"/>
  <c r="S274" i="25"/>
  <c r="R274" i="25"/>
  <c r="Q274" i="25"/>
  <c r="P274" i="25"/>
  <c r="O274" i="25"/>
  <c r="W273" i="25"/>
  <c r="V273" i="25"/>
  <c r="U273" i="25"/>
  <c r="T273" i="25"/>
  <c r="S273" i="25"/>
  <c r="R273" i="25"/>
  <c r="Q273" i="25"/>
  <c r="P273" i="25"/>
  <c r="O273" i="25"/>
  <c r="W272" i="25"/>
  <c r="V272" i="25"/>
  <c r="U272" i="25"/>
  <c r="T272" i="25"/>
  <c r="R272" i="25"/>
  <c r="Q272" i="25"/>
  <c r="S272" i="25"/>
  <c r="P272" i="25"/>
  <c r="O272" i="25"/>
  <c r="W271" i="25"/>
  <c r="V271" i="25"/>
  <c r="U271" i="25"/>
  <c r="T271" i="25"/>
  <c r="R271" i="25"/>
  <c r="Q271" i="25"/>
  <c r="S271" i="25"/>
  <c r="P271" i="25"/>
  <c r="O271" i="25"/>
  <c r="W270" i="25"/>
  <c r="V270" i="25"/>
  <c r="U270" i="25"/>
  <c r="T270" i="25"/>
  <c r="S270" i="25"/>
  <c r="R270" i="25"/>
  <c r="Q270" i="25"/>
  <c r="P270" i="25"/>
  <c r="O270" i="25"/>
  <c r="W269" i="25"/>
  <c r="V269" i="25"/>
  <c r="U269" i="25"/>
  <c r="T269" i="25"/>
  <c r="S269" i="25"/>
  <c r="R269" i="25"/>
  <c r="Q269" i="25"/>
  <c r="P269" i="25"/>
  <c r="O269" i="25"/>
  <c r="W268" i="25"/>
  <c r="V268" i="25"/>
  <c r="U268" i="25"/>
  <c r="T268" i="25"/>
  <c r="R268" i="25"/>
  <c r="Q268" i="25"/>
  <c r="S268" i="25"/>
  <c r="P268" i="25"/>
  <c r="O268" i="25"/>
  <c r="W267" i="25"/>
  <c r="V267" i="25"/>
  <c r="U267" i="25"/>
  <c r="T267" i="25"/>
  <c r="R267" i="25"/>
  <c r="Q267" i="25"/>
  <c r="S267" i="25"/>
  <c r="P267" i="25"/>
  <c r="O267" i="25"/>
  <c r="W266" i="25"/>
  <c r="V266" i="25"/>
  <c r="U266" i="25"/>
  <c r="T266" i="25"/>
  <c r="R266" i="25"/>
  <c r="Q266" i="25"/>
  <c r="S266" i="25"/>
  <c r="P266" i="25"/>
  <c r="O266" i="25"/>
  <c r="W265" i="25"/>
  <c r="V265" i="25"/>
  <c r="U265" i="25"/>
  <c r="T265" i="25"/>
  <c r="S265" i="25"/>
  <c r="R265" i="25"/>
  <c r="Q265" i="25"/>
  <c r="P265" i="25"/>
  <c r="O265" i="25"/>
  <c r="W264" i="25"/>
  <c r="V264" i="25"/>
  <c r="U264" i="25"/>
  <c r="T264" i="25"/>
  <c r="S264" i="25"/>
  <c r="R264" i="25"/>
  <c r="Q264" i="25"/>
  <c r="P264" i="25"/>
  <c r="O264" i="25"/>
  <c r="W263" i="25"/>
  <c r="V263" i="25"/>
  <c r="U263" i="25"/>
  <c r="T263" i="25"/>
  <c r="R263" i="25"/>
  <c r="Q263" i="25"/>
  <c r="S263" i="25"/>
  <c r="P263" i="25"/>
  <c r="O263" i="25"/>
  <c r="W262" i="25"/>
  <c r="V262" i="25"/>
  <c r="U262" i="25"/>
  <c r="T262" i="25"/>
  <c r="R262" i="25"/>
  <c r="Q262" i="25"/>
  <c r="S262" i="25"/>
  <c r="P262" i="25"/>
  <c r="O262" i="25"/>
  <c r="W261" i="25"/>
  <c r="V261" i="25"/>
  <c r="U261" i="25"/>
  <c r="T261" i="25"/>
  <c r="R261" i="25"/>
  <c r="Q261" i="25"/>
  <c r="S261" i="25"/>
  <c r="P261" i="25"/>
  <c r="O261" i="25"/>
  <c r="W260" i="25"/>
  <c r="V260" i="25"/>
  <c r="U260" i="25"/>
  <c r="T260" i="25"/>
  <c r="S260" i="25"/>
  <c r="R260" i="25"/>
  <c r="Q260" i="25"/>
  <c r="P260" i="25"/>
  <c r="O260" i="25"/>
  <c r="W259" i="25"/>
  <c r="V259" i="25"/>
  <c r="U259" i="25"/>
  <c r="T259" i="25"/>
  <c r="S259" i="25"/>
  <c r="R259" i="25"/>
  <c r="Q259" i="25"/>
  <c r="P259" i="25"/>
  <c r="O259" i="25"/>
  <c r="W258" i="25"/>
  <c r="V258" i="25"/>
  <c r="U258" i="25"/>
  <c r="T258" i="25"/>
  <c r="R258" i="25"/>
  <c r="Q258" i="25"/>
  <c r="S258" i="25"/>
  <c r="P258" i="25"/>
  <c r="O258" i="25"/>
  <c r="W257" i="25"/>
  <c r="V257" i="25"/>
  <c r="U257" i="25"/>
  <c r="T257" i="25"/>
  <c r="R257" i="25"/>
  <c r="Q257" i="25"/>
  <c r="S257" i="25"/>
  <c r="P257" i="25"/>
  <c r="O257" i="25"/>
  <c r="W256" i="25"/>
  <c r="V256" i="25"/>
  <c r="U256" i="25"/>
  <c r="T256" i="25"/>
  <c r="S256" i="25"/>
  <c r="R256" i="25"/>
  <c r="Q256" i="25"/>
  <c r="P256" i="25"/>
  <c r="O256" i="25"/>
  <c r="W255" i="25"/>
  <c r="V255" i="25"/>
  <c r="U255" i="25"/>
  <c r="T255" i="25"/>
  <c r="S255" i="25"/>
  <c r="R255" i="25"/>
  <c r="Q255" i="25"/>
  <c r="P255" i="25"/>
  <c r="O255" i="25"/>
  <c r="W254" i="25"/>
  <c r="V254" i="25"/>
  <c r="U254" i="25"/>
  <c r="T254" i="25"/>
  <c r="R254" i="25"/>
  <c r="Q254" i="25"/>
  <c r="S254" i="25"/>
  <c r="P254" i="25"/>
  <c r="O254" i="25"/>
  <c r="W253" i="25"/>
  <c r="V253" i="25"/>
  <c r="U253" i="25"/>
  <c r="T253" i="25"/>
  <c r="R253" i="25"/>
  <c r="Q253" i="25"/>
  <c r="S253" i="25"/>
  <c r="P253" i="25"/>
  <c r="O253" i="25"/>
  <c r="W252" i="25"/>
  <c r="V252" i="25"/>
  <c r="U252" i="25"/>
  <c r="T252" i="25"/>
  <c r="S252" i="25"/>
  <c r="R252" i="25"/>
  <c r="Q252" i="25"/>
  <c r="P252" i="25"/>
  <c r="O252" i="25"/>
  <c r="W251" i="25"/>
  <c r="V251" i="25"/>
  <c r="U251" i="25"/>
  <c r="T251" i="25"/>
  <c r="S251" i="25"/>
  <c r="R251" i="25"/>
  <c r="Q251" i="25"/>
  <c r="P251" i="25"/>
  <c r="O251" i="25"/>
  <c r="W250" i="25"/>
  <c r="V250" i="25"/>
  <c r="U250" i="25"/>
  <c r="T250" i="25"/>
  <c r="R250" i="25"/>
  <c r="Q250" i="25"/>
  <c r="S250" i="25"/>
  <c r="P250" i="25"/>
  <c r="O250" i="25"/>
  <c r="W249" i="25"/>
  <c r="V249" i="25"/>
  <c r="U249" i="25"/>
  <c r="T249" i="25"/>
  <c r="R249" i="25"/>
  <c r="Q249" i="25"/>
  <c r="S249" i="25"/>
  <c r="P249" i="25"/>
  <c r="O249" i="25"/>
  <c r="W248" i="25"/>
  <c r="V248" i="25"/>
  <c r="U248" i="25"/>
  <c r="T248" i="25"/>
  <c r="S248" i="25"/>
  <c r="R248" i="25"/>
  <c r="Q248" i="25"/>
  <c r="P248" i="25"/>
  <c r="O248" i="25"/>
  <c r="W247" i="25"/>
  <c r="V247" i="25"/>
  <c r="U247" i="25"/>
  <c r="T247" i="25"/>
  <c r="S247" i="25"/>
  <c r="R247" i="25"/>
  <c r="Q247" i="25"/>
  <c r="P247" i="25"/>
  <c r="O247" i="25"/>
  <c r="W246" i="25"/>
  <c r="V246" i="25"/>
  <c r="U246" i="25"/>
  <c r="T246" i="25"/>
  <c r="R246" i="25"/>
  <c r="Q246" i="25"/>
  <c r="S246" i="25"/>
  <c r="P246" i="25"/>
  <c r="O246" i="25"/>
  <c r="W245" i="25"/>
  <c r="V245" i="25"/>
  <c r="U245" i="25"/>
  <c r="T245" i="25"/>
  <c r="R245" i="25"/>
  <c r="Q245" i="25"/>
  <c r="S245" i="25"/>
  <c r="P245" i="25"/>
  <c r="O245" i="25"/>
  <c r="W244" i="25"/>
  <c r="V244" i="25"/>
  <c r="U244" i="25"/>
  <c r="T244" i="25"/>
  <c r="S244" i="25"/>
  <c r="R244" i="25"/>
  <c r="Q244" i="25"/>
  <c r="P244" i="25"/>
  <c r="O244" i="25"/>
  <c r="W243" i="25"/>
  <c r="V243" i="25"/>
  <c r="U243" i="25"/>
  <c r="T243" i="25"/>
  <c r="S243" i="25"/>
  <c r="R243" i="25"/>
  <c r="Q243" i="25"/>
  <c r="P243" i="25"/>
  <c r="O243" i="25"/>
  <c r="W242" i="25"/>
  <c r="V242" i="25"/>
  <c r="U242" i="25"/>
  <c r="T242" i="25"/>
  <c r="R242" i="25"/>
  <c r="Q242" i="25"/>
  <c r="S242" i="25"/>
  <c r="P242" i="25"/>
  <c r="O242" i="25"/>
  <c r="W241" i="25"/>
  <c r="V241" i="25"/>
  <c r="U241" i="25"/>
  <c r="T241" i="25"/>
  <c r="R241" i="25"/>
  <c r="Q241" i="25"/>
  <c r="S241" i="25"/>
  <c r="P241" i="25"/>
  <c r="O241" i="25"/>
  <c r="W240" i="25"/>
  <c r="V240" i="25"/>
  <c r="U240" i="25"/>
  <c r="T240" i="25"/>
  <c r="S240" i="25"/>
  <c r="R240" i="25"/>
  <c r="Q240" i="25"/>
  <c r="P240" i="25"/>
  <c r="O240" i="25"/>
  <c r="W239" i="25"/>
  <c r="V239" i="25"/>
  <c r="U239" i="25"/>
  <c r="T239" i="25"/>
  <c r="S239" i="25"/>
  <c r="R239" i="25"/>
  <c r="Q239" i="25"/>
  <c r="P239" i="25"/>
  <c r="O239" i="25"/>
  <c r="W238" i="25"/>
  <c r="V238" i="25"/>
  <c r="U238" i="25"/>
  <c r="T238" i="25"/>
  <c r="R238" i="25"/>
  <c r="Q238" i="25"/>
  <c r="S238" i="25"/>
  <c r="P238" i="25"/>
  <c r="O238" i="25"/>
  <c r="W237" i="25"/>
  <c r="V237" i="25"/>
  <c r="U237" i="25"/>
  <c r="T237" i="25"/>
  <c r="R237" i="25"/>
  <c r="Q237" i="25"/>
  <c r="S237" i="25"/>
  <c r="P237" i="25"/>
  <c r="O237" i="25"/>
  <c r="W236" i="25"/>
  <c r="V236" i="25"/>
  <c r="U236" i="25"/>
  <c r="T236" i="25"/>
  <c r="S236" i="25"/>
  <c r="R236" i="25"/>
  <c r="Q236" i="25"/>
  <c r="P236" i="25"/>
  <c r="O236" i="25"/>
  <c r="W235" i="25"/>
  <c r="V235" i="25"/>
  <c r="U235" i="25"/>
  <c r="T235" i="25"/>
  <c r="S235" i="25"/>
  <c r="R235" i="25"/>
  <c r="Q235" i="25"/>
  <c r="P235" i="25"/>
  <c r="O235" i="25"/>
  <c r="W234" i="25"/>
  <c r="V234" i="25"/>
  <c r="U234" i="25"/>
  <c r="T234" i="25"/>
  <c r="R234" i="25"/>
  <c r="Q234" i="25"/>
  <c r="S234" i="25"/>
  <c r="P234" i="25"/>
  <c r="O234" i="25"/>
  <c r="W233" i="25"/>
  <c r="V233" i="25"/>
  <c r="U233" i="25"/>
  <c r="T233" i="25"/>
  <c r="R233" i="25"/>
  <c r="Q233" i="25"/>
  <c r="S233" i="25"/>
  <c r="P233" i="25"/>
  <c r="O233" i="25"/>
  <c r="W232" i="25"/>
  <c r="V232" i="25"/>
  <c r="U232" i="25"/>
  <c r="T232" i="25"/>
  <c r="S232" i="25"/>
  <c r="R232" i="25"/>
  <c r="Q232" i="25"/>
  <c r="P232" i="25"/>
  <c r="O232" i="25"/>
  <c r="W231" i="25"/>
  <c r="V231" i="25"/>
  <c r="U231" i="25"/>
  <c r="T231" i="25"/>
  <c r="S231" i="25"/>
  <c r="R231" i="25"/>
  <c r="Q231" i="25"/>
  <c r="P231" i="25"/>
  <c r="O231" i="25"/>
  <c r="W230" i="25"/>
  <c r="V230" i="25"/>
  <c r="U230" i="25"/>
  <c r="T230" i="25"/>
  <c r="R230" i="25"/>
  <c r="Q230" i="25"/>
  <c r="S230" i="25"/>
  <c r="P230" i="25"/>
  <c r="O230" i="25"/>
  <c r="W229" i="25"/>
  <c r="V229" i="25"/>
  <c r="U229" i="25"/>
  <c r="T229" i="25"/>
  <c r="R229" i="25"/>
  <c r="Q229" i="25"/>
  <c r="S229" i="25"/>
  <c r="P229" i="25"/>
  <c r="O229" i="25"/>
  <c r="W228" i="25"/>
  <c r="V228" i="25"/>
  <c r="U228" i="25"/>
  <c r="T228" i="25"/>
  <c r="S228" i="25"/>
  <c r="R228" i="25"/>
  <c r="Q228" i="25"/>
  <c r="P228" i="25"/>
  <c r="O228" i="25"/>
  <c r="W227" i="25"/>
  <c r="V227" i="25"/>
  <c r="U227" i="25"/>
  <c r="T227" i="25"/>
  <c r="S227" i="25"/>
  <c r="R227" i="25"/>
  <c r="Q227" i="25"/>
  <c r="P227" i="25"/>
  <c r="O227" i="25"/>
  <c r="W226" i="25"/>
  <c r="V226" i="25"/>
  <c r="U226" i="25"/>
  <c r="T226" i="25"/>
  <c r="R226" i="25"/>
  <c r="Q226" i="25"/>
  <c r="S226" i="25"/>
  <c r="P226" i="25"/>
  <c r="O226" i="25"/>
  <c r="W225" i="25"/>
  <c r="V225" i="25"/>
  <c r="U225" i="25"/>
  <c r="T225" i="25"/>
  <c r="R225" i="25"/>
  <c r="Q225" i="25"/>
  <c r="S225" i="25"/>
  <c r="P225" i="25"/>
  <c r="O225" i="25"/>
  <c r="W224" i="25"/>
  <c r="V224" i="25"/>
  <c r="U224" i="25"/>
  <c r="T224" i="25"/>
  <c r="S224" i="25"/>
  <c r="R224" i="25"/>
  <c r="Q224" i="25"/>
  <c r="P224" i="25"/>
  <c r="O224" i="25"/>
  <c r="W223" i="25"/>
  <c r="V223" i="25"/>
  <c r="U223" i="25"/>
  <c r="T223" i="25"/>
  <c r="S223" i="25"/>
  <c r="R223" i="25"/>
  <c r="Q223" i="25"/>
  <c r="P223" i="25"/>
  <c r="O223" i="25"/>
  <c r="W222" i="25"/>
  <c r="V222" i="25"/>
  <c r="U222" i="25"/>
  <c r="T222" i="25"/>
  <c r="R222" i="25"/>
  <c r="Q222" i="25"/>
  <c r="S222" i="25"/>
  <c r="P222" i="25"/>
  <c r="O222" i="25"/>
  <c r="W221" i="25"/>
  <c r="V221" i="25"/>
  <c r="U221" i="25"/>
  <c r="T221" i="25"/>
  <c r="R221" i="25"/>
  <c r="Q221" i="25"/>
  <c r="S221" i="25"/>
  <c r="P221" i="25"/>
  <c r="O221" i="25"/>
  <c r="W220" i="25"/>
  <c r="V220" i="25"/>
  <c r="U220" i="25"/>
  <c r="T220" i="25"/>
  <c r="S220" i="25"/>
  <c r="R220" i="25"/>
  <c r="Q220" i="25"/>
  <c r="P220" i="25"/>
  <c r="O220" i="25"/>
  <c r="W219" i="25"/>
  <c r="V219" i="25"/>
  <c r="U219" i="25"/>
  <c r="T219" i="25"/>
  <c r="S219" i="25"/>
  <c r="R219" i="25"/>
  <c r="Q219" i="25"/>
  <c r="P219" i="25"/>
  <c r="O219" i="25"/>
  <c r="W218" i="25"/>
  <c r="V218" i="25"/>
  <c r="U218" i="25"/>
  <c r="T218" i="25"/>
  <c r="R218" i="25"/>
  <c r="Q218" i="25"/>
  <c r="S218" i="25"/>
  <c r="P218" i="25"/>
  <c r="O218" i="25"/>
  <c r="W217" i="25"/>
  <c r="V217" i="25"/>
  <c r="U217" i="25"/>
  <c r="T217" i="25"/>
  <c r="R217" i="25"/>
  <c r="Q217" i="25"/>
  <c r="S217" i="25"/>
  <c r="P217" i="25"/>
  <c r="O217" i="25"/>
  <c r="W216" i="25"/>
  <c r="V216" i="25"/>
  <c r="U216" i="25"/>
  <c r="T216" i="25"/>
  <c r="S216" i="25"/>
  <c r="R216" i="25"/>
  <c r="Q216" i="25"/>
  <c r="P216" i="25"/>
  <c r="O216" i="25"/>
  <c r="W215" i="25"/>
  <c r="V215" i="25"/>
  <c r="U215" i="25"/>
  <c r="T215" i="25"/>
  <c r="S215" i="25"/>
  <c r="R215" i="25"/>
  <c r="Q215" i="25"/>
  <c r="P215" i="25"/>
  <c r="O215" i="25"/>
  <c r="W214" i="25"/>
  <c r="V214" i="25"/>
  <c r="U214" i="25"/>
  <c r="T214" i="25"/>
  <c r="R214" i="25"/>
  <c r="Q214" i="25"/>
  <c r="S214" i="25"/>
  <c r="P214" i="25"/>
  <c r="O214" i="25"/>
  <c r="W213" i="25"/>
  <c r="V213" i="25"/>
  <c r="U213" i="25"/>
  <c r="T213" i="25"/>
  <c r="R213" i="25"/>
  <c r="Q213" i="25"/>
  <c r="S213" i="25"/>
  <c r="P213" i="25"/>
  <c r="O213" i="25"/>
  <c r="W212" i="25"/>
  <c r="V212" i="25"/>
  <c r="U212" i="25"/>
  <c r="T212" i="25"/>
  <c r="S212" i="25"/>
  <c r="R212" i="25"/>
  <c r="Q212" i="25"/>
  <c r="P212" i="25"/>
  <c r="O212" i="25"/>
  <c r="W211" i="25"/>
  <c r="V211" i="25"/>
  <c r="U211" i="25"/>
  <c r="T211" i="25"/>
  <c r="S211" i="25"/>
  <c r="R211" i="25"/>
  <c r="Q211" i="25"/>
  <c r="P211" i="25"/>
  <c r="O211" i="25"/>
  <c r="W210" i="25"/>
  <c r="V210" i="25"/>
  <c r="U210" i="25"/>
  <c r="T210" i="25"/>
  <c r="R210" i="25"/>
  <c r="Q210" i="25"/>
  <c r="S210" i="25"/>
  <c r="P210" i="25"/>
  <c r="O210" i="25"/>
  <c r="W209" i="25"/>
  <c r="V209" i="25"/>
  <c r="U209" i="25"/>
  <c r="T209" i="25"/>
  <c r="R209" i="25"/>
  <c r="Q209" i="25"/>
  <c r="S209" i="25"/>
  <c r="P209" i="25"/>
  <c r="O209" i="25"/>
  <c r="W208" i="25"/>
  <c r="V208" i="25"/>
  <c r="U208" i="25"/>
  <c r="T208" i="25"/>
  <c r="S208" i="25"/>
  <c r="R208" i="25"/>
  <c r="Q208" i="25"/>
  <c r="P208" i="25"/>
  <c r="O208" i="25"/>
  <c r="W207" i="25"/>
  <c r="V207" i="25"/>
  <c r="U207" i="25"/>
  <c r="T207" i="25"/>
  <c r="S207" i="25"/>
  <c r="R207" i="25"/>
  <c r="Q207" i="25"/>
  <c r="P207" i="25"/>
  <c r="O207" i="25"/>
  <c r="W206" i="25"/>
  <c r="V206" i="25"/>
  <c r="U206" i="25"/>
  <c r="T206" i="25"/>
  <c r="R206" i="25"/>
  <c r="Q206" i="25"/>
  <c r="S206" i="25"/>
  <c r="P206" i="25"/>
  <c r="O206" i="25"/>
  <c r="W205" i="25"/>
  <c r="V205" i="25"/>
  <c r="U205" i="25"/>
  <c r="T205" i="25"/>
  <c r="R205" i="25"/>
  <c r="Q205" i="25"/>
  <c r="S205" i="25"/>
  <c r="P205" i="25"/>
  <c r="O205" i="25"/>
  <c r="W204" i="25"/>
  <c r="V204" i="25"/>
  <c r="U204" i="25"/>
  <c r="T204" i="25"/>
  <c r="S204" i="25"/>
  <c r="R204" i="25"/>
  <c r="Q204" i="25"/>
  <c r="P204" i="25"/>
  <c r="O204" i="25"/>
  <c r="W203" i="25"/>
  <c r="V203" i="25"/>
  <c r="U203" i="25"/>
  <c r="T203" i="25"/>
  <c r="S203" i="25"/>
  <c r="R203" i="25"/>
  <c r="Q203" i="25"/>
  <c r="P203" i="25"/>
  <c r="O203" i="25"/>
  <c r="W202" i="25"/>
  <c r="V202" i="25"/>
  <c r="U202" i="25"/>
  <c r="T202" i="25"/>
  <c r="R202" i="25"/>
  <c r="Q202" i="25"/>
  <c r="S202" i="25"/>
  <c r="P202" i="25"/>
  <c r="O202" i="25"/>
  <c r="W201" i="25"/>
  <c r="V201" i="25"/>
  <c r="U201" i="25"/>
  <c r="T201" i="25"/>
  <c r="R201" i="25"/>
  <c r="Q201" i="25"/>
  <c r="S201" i="25"/>
  <c r="P201" i="25"/>
  <c r="O201" i="25"/>
  <c r="W200" i="25"/>
  <c r="V200" i="25"/>
  <c r="U200" i="25"/>
  <c r="T200" i="25"/>
  <c r="S200" i="25"/>
  <c r="R200" i="25"/>
  <c r="Q200" i="25"/>
  <c r="P200" i="25"/>
  <c r="O200" i="25"/>
  <c r="W199" i="25"/>
  <c r="V199" i="25"/>
  <c r="U199" i="25"/>
  <c r="T199" i="25"/>
  <c r="S199" i="25"/>
  <c r="R199" i="25"/>
  <c r="Q199" i="25"/>
  <c r="P199" i="25"/>
  <c r="O199" i="25"/>
  <c r="W198" i="25"/>
  <c r="V198" i="25"/>
  <c r="U198" i="25"/>
  <c r="T198" i="25"/>
  <c r="R198" i="25"/>
  <c r="Q198" i="25"/>
  <c r="S198" i="25"/>
  <c r="P198" i="25"/>
  <c r="O198" i="25"/>
  <c r="W197" i="25"/>
  <c r="V197" i="25"/>
  <c r="U197" i="25"/>
  <c r="T197" i="25"/>
  <c r="R197" i="25"/>
  <c r="Q197" i="25"/>
  <c r="S197" i="25"/>
  <c r="P197" i="25"/>
  <c r="O197" i="25"/>
  <c r="W196" i="25"/>
  <c r="V196" i="25"/>
  <c r="U196" i="25"/>
  <c r="T196" i="25"/>
  <c r="S196" i="25"/>
  <c r="R196" i="25"/>
  <c r="Q196" i="25"/>
  <c r="P196" i="25"/>
  <c r="O196" i="25"/>
  <c r="W195" i="25"/>
  <c r="V195" i="25"/>
  <c r="U195" i="25"/>
  <c r="T195" i="25"/>
  <c r="S195" i="25"/>
  <c r="R195" i="25"/>
  <c r="Q195" i="25"/>
  <c r="P195" i="25"/>
  <c r="O195" i="25"/>
  <c r="W194" i="25"/>
  <c r="V194" i="25"/>
  <c r="U194" i="25"/>
  <c r="T194" i="25"/>
  <c r="R194" i="25"/>
  <c r="Q194" i="25"/>
  <c r="S194" i="25"/>
  <c r="P194" i="25"/>
  <c r="O194" i="25"/>
  <c r="W193" i="25"/>
  <c r="V193" i="25"/>
  <c r="U193" i="25"/>
  <c r="T193" i="25"/>
  <c r="R193" i="25"/>
  <c r="Q193" i="25"/>
  <c r="S193" i="25"/>
  <c r="P193" i="25"/>
  <c r="O193" i="25"/>
  <c r="W192" i="25"/>
  <c r="V192" i="25"/>
  <c r="U192" i="25"/>
  <c r="T192" i="25"/>
  <c r="S192" i="25"/>
  <c r="R192" i="25"/>
  <c r="Q192" i="25"/>
  <c r="P192" i="25"/>
  <c r="O192" i="25"/>
  <c r="W191" i="25"/>
  <c r="V191" i="25"/>
  <c r="U191" i="25"/>
  <c r="T191" i="25"/>
  <c r="S191" i="25"/>
  <c r="R191" i="25"/>
  <c r="Q191" i="25"/>
  <c r="P191" i="25"/>
  <c r="O191" i="25"/>
  <c r="W190" i="25"/>
  <c r="V190" i="25"/>
  <c r="U190" i="25"/>
  <c r="T190" i="25"/>
  <c r="R190" i="25"/>
  <c r="Q190" i="25"/>
  <c r="S190" i="25"/>
  <c r="P190" i="25"/>
  <c r="O190" i="25"/>
  <c r="W189" i="25"/>
  <c r="V189" i="25"/>
  <c r="U189" i="25"/>
  <c r="T189" i="25"/>
  <c r="R189" i="25"/>
  <c r="Q189" i="25"/>
  <c r="S189" i="25"/>
  <c r="P189" i="25"/>
  <c r="O189" i="25"/>
  <c r="W188" i="25"/>
  <c r="V188" i="25"/>
  <c r="U188" i="25"/>
  <c r="T188" i="25"/>
  <c r="S188" i="25"/>
  <c r="R188" i="25"/>
  <c r="Q188" i="25"/>
  <c r="P188" i="25"/>
  <c r="O188" i="25"/>
  <c r="W187" i="25"/>
  <c r="V187" i="25"/>
  <c r="U187" i="25"/>
  <c r="T187" i="25"/>
  <c r="S187" i="25"/>
  <c r="R187" i="25"/>
  <c r="Q187" i="25"/>
  <c r="P187" i="25"/>
  <c r="O187" i="25"/>
  <c r="W186" i="25"/>
  <c r="V186" i="25"/>
  <c r="U186" i="25"/>
  <c r="T186" i="25"/>
  <c r="R186" i="25"/>
  <c r="Q186" i="25"/>
  <c r="S186" i="25"/>
  <c r="P186" i="25"/>
  <c r="O186" i="25"/>
  <c r="W185" i="25"/>
  <c r="V185" i="25"/>
  <c r="U185" i="25"/>
  <c r="T185" i="25"/>
  <c r="R185" i="25"/>
  <c r="Q185" i="25"/>
  <c r="S185" i="25"/>
  <c r="P185" i="25"/>
  <c r="O185" i="25"/>
  <c r="W184" i="25"/>
  <c r="V184" i="25"/>
  <c r="U184" i="25"/>
  <c r="T184" i="25"/>
  <c r="S184" i="25"/>
  <c r="R184" i="25"/>
  <c r="Q184" i="25"/>
  <c r="P184" i="25"/>
  <c r="O184" i="25"/>
  <c r="W183" i="25"/>
  <c r="V183" i="25"/>
  <c r="U183" i="25"/>
  <c r="T183" i="25"/>
  <c r="S183" i="25"/>
  <c r="R183" i="25"/>
  <c r="Q183" i="25"/>
  <c r="P183" i="25"/>
  <c r="O183" i="25"/>
  <c r="W182" i="25"/>
  <c r="V182" i="25"/>
  <c r="U182" i="25"/>
  <c r="T182" i="25"/>
  <c r="R182" i="25"/>
  <c r="Q182" i="25"/>
  <c r="S182" i="25"/>
  <c r="P182" i="25"/>
  <c r="O182" i="25"/>
  <c r="W181" i="25"/>
  <c r="V181" i="25"/>
  <c r="U181" i="25"/>
  <c r="T181" i="25"/>
  <c r="R181" i="25"/>
  <c r="Q181" i="25"/>
  <c r="S181" i="25"/>
  <c r="P181" i="25"/>
  <c r="O181" i="25"/>
  <c r="W180" i="25"/>
  <c r="V180" i="25"/>
  <c r="U180" i="25"/>
  <c r="T180" i="25"/>
  <c r="S180" i="25"/>
  <c r="R180" i="25"/>
  <c r="Q180" i="25"/>
  <c r="P180" i="25"/>
  <c r="O180" i="25"/>
  <c r="W179" i="25"/>
  <c r="V179" i="25"/>
  <c r="U179" i="25"/>
  <c r="T179" i="25"/>
  <c r="S179" i="25"/>
  <c r="R179" i="25"/>
  <c r="Q179" i="25"/>
  <c r="P179" i="25"/>
  <c r="O179" i="25"/>
  <c r="W178" i="25"/>
  <c r="V178" i="25"/>
  <c r="U178" i="25"/>
  <c r="T178" i="25"/>
  <c r="R178" i="25"/>
  <c r="Q178" i="25"/>
  <c r="S178" i="25"/>
  <c r="P178" i="25"/>
  <c r="O178" i="25"/>
  <c r="W177" i="25"/>
  <c r="V177" i="25"/>
  <c r="U177" i="25"/>
  <c r="T177" i="25"/>
  <c r="R177" i="25"/>
  <c r="Q177" i="25"/>
  <c r="S177" i="25"/>
  <c r="P177" i="25"/>
  <c r="O177" i="25"/>
  <c r="W176" i="25"/>
  <c r="V176" i="25"/>
  <c r="U176" i="25"/>
  <c r="T176" i="25"/>
  <c r="S176" i="25"/>
  <c r="R176" i="25"/>
  <c r="Q176" i="25"/>
  <c r="P176" i="25"/>
  <c r="O176" i="25"/>
  <c r="W175" i="25"/>
  <c r="V175" i="25"/>
  <c r="U175" i="25"/>
  <c r="T175" i="25"/>
  <c r="S175" i="25"/>
  <c r="R175" i="25"/>
  <c r="Q175" i="25"/>
  <c r="P175" i="25"/>
  <c r="O175" i="25"/>
  <c r="W174" i="25"/>
  <c r="V174" i="25"/>
  <c r="U174" i="25"/>
  <c r="T174" i="25"/>
  <c r="R174" i="25"/>
  <c r="Q174" i="25"/>
  <c r="S174" i="25"/>
  <c r="P174" i="25"/>
  <c r="O174" i="25"/>
  <c r="W173" i="25"/>
  <c r="V173" i="25"/>
  <c r="U173" i="25"/>
  <c r="T173" i="25"/>
  <c r="R173" i="25"/>
  <c r="Q173" i="25"/>
  <c r="S173" i="25"/>
  <c r="P173" i="25"/>
  <c r="O173" i="25"/>
  <c r="W172" i="25"/>
  <c r="V172" i="25"/>
  <c r="U172" i="25"/>
  <c r="T172" i="25"/>
  <c r="S172" i="25"/>
  <c r="R172" i="25"/>
  <c r="Q172" i="25"/>
  <c r="P172" i="25"/>
  <c r="O172" i="25"/>
  <c r="W171" i="25"/>
  <c r="V171" i="25"/>
  <c r="U171" i="25"/>
  <c r="T171" i="25"/>
  <c r="S171" i="25"/>
  <c r="R171" i="25"/>
  <c r="Q171" i="25"/>
  <c r="P171" i="25"/>
  <c r="O171" i="25"/>
  <c r="W170" i="25"/>
  <c r="V170" i="25"/>
  <c r="U170" i="25"/>
  <c r="T170" i="25"/>
  <c r="S170" i="25"/>
  <c r="R170" i="25"/>
  <c r="Q170" i="25"/>
  <c r="P170" i="25"/>
  <c r="O170" i="25"/>
  <c r="W169" i="25"/>
  <c r="V169" i="25"/>
  <c r="U169" i="25"/>
  <c r="T169" i="25"/>
  <c r="R169" i="25"/>
  <c r="Q169" i="25"/>
  <c r="S169" i="25"/>
  <c r="P169" i="25"/>
  <c r="O169" i="25"/>
  <c r="W168" i="25"/>
  <c r="V168" i="25"/>
  <c r="U168" i="25"/>
  <c r="T168" i="25"/>
  <c r="R168" i="25"/>
  <c r="Q168" i="25"/>
  <c r="S168" i="25"/>
  <c r="P168" i="25"/>
  <c r="O168" i="25"/>
  <c r="W167" i="25"/>
  <c r="V167" i="25"/>
  <c r="U167" i="25"/>
  <c r="T167" i="25"/>
  <c r="S167" i="25"/>
  <c r="R167" i="25"/>
  <c r="Q167" i="25"/>
  <c r="P167" i="25"/>
  <c r="O167" i="25"/>
  <c r="W166" i="25"/>
  <c r="V166" i="25"/>
  <c r="U166" i="25"/>
  <c r="T166" i="25"/>
  <c r="S166" i="25"/>
  <c r="R166" i="25"/>
  <c r="Q166" i="25"/>
  <c r="P166" i="25"/>
  <c r="O166" i="25"/>
  <c r="W165" i="25"/>
  <c r="V165" i="25"/>
  <c r="U165" i="25"/>
  <c r="T165" i="25"/>
  <c r="R165" i="25"/>
  <c r="Q165" i="25"/>
  <c r="S165" i="25"/>
  <c r="P165" i="25"/>
  <c r="O165" i="25"/>
  <c r="W164" i="25"/>
  <c r="V164" i="25"/>
  <c r="U164" i="25"/>
  <c r="T164" i="25"/>
  <c r="R164" i="25"/>
  <c r="Q164" i="25"/>
  <c r="S164" i="25"/>
  <c r="P164" i="25"/>
  <c r="O164" i="25"/>
  <c r="W163" i="25"/>
  <c r="V163" i="25"/>
  <c r="U163" i="25"/>
  <c r="T163" i="25"/>
  <c r="S163" i="25"/>
  <c r="R163" i="25"/>
  <c r="Q163" i="25"/>
  <c r="P163" i="25"/>
  <c r="O163" i="25"/>
  <c r="W162" i="25"/>
  <c r="V162" i="25"/>
  <c r="U162" i="25"/>
  <c r="T162" i="25"/>
  <c r="S162" i="25"/>
  <c r="R162" i="25"/>
  <c r="Q162" i="25"/>
  <c r="P162" i="25"/>
  <c r="O162" i="25"/>
  <c r="W161" i="25"/>
  <c r="V161" i="25"/>
  <c r="U161" i="25"/>
  <c r="T161" i="25"/>
  <c r="R161" i="25"/>
  <c r="Q161" i="25"/>
  <c r="S161" i="25"/>
  <c r="P161" i="25"/>
  <c r="O161" i="25"/>
  <c r="W160" i="25"/>
  <c r="V160" i="25"/>
  <c r="U160" i="25"/>
  <c r="T160" i="25"/>
  <c r="R160" i="25"/>
  <c r="Q160" i="25"/>
  <c r="S160" i="25"/>
  <c r="P160" i="25"/>
  <c r="O160" i="25"/>
  <c r="W159" i="25"/>
  <c r="V159" i="25"/>
  <c r="U159" i="25"/>
  <c r="T159" i="25"/>
  <c r="S159" i="25"/>
  <c r="R159" i="25"/>
  <c r="Q159" i="25"/>
  <c r="P159" i="25"/>
  <c r="O159" i="25"/>
  <c r="W158" i="25"/>
  <c r="V158" i="25"/>
  <c r="U158" i="25"/>
  <c r="T158" i="25"/>
  <c r="S158" i="25"/>
  <c r="R158" i="25"/>
  <c r="Q158" i="25"/>
  <c r="P158" i="25"/>
  <c r="O158" i="25"/>
  <c r="W157" i="25"/>
  <c r="V157" i="25"/>
  <c r="U157" i="25"/>
  <c r="T157" i="25"/>
  <c r="R157" i="25"/>
  <c r="Q157" i="25"/>
  <c r="S157" i="25"/>
  <c r="P157" i="25"/>
  <c r="O157" i="25"/>
  <c r="W156" i="25"/>
  <c r="V156" i="25"/>
  <c r="U156" i="25"/>
  <c r="T156" i="25"/>
  <c r="R156" i="25"/>
  <c r="Q156" i="25"/>
  <c r="S156" i="25"/>
  <c r="P156" i="25"/>
  <c r="O156" i="25"/>
  <c r="W155" i="25"/>
  <c r="V155" i="25"/>
  <c r="U155" i="25"/>
  <c r="T155" i="25"/>
  <c r="S155" i="25"/>
  <c r="R155" i="25"/>
  <c r="Q155" i="25"/>
  <c r="P155" i="25"/>
  <c r="O155" i="25"/>
  <c r="W154" i="25"/>
  <c r="V154" i="25"/>
  <c r="U154" i="25"/>
  <c r="T154" i="25"/>
  <c r="S154" i="25"/>
  <c r="R154" i="25"/>
  <c r="Q154" i="25"/>
  <c r="P154" i="25"/>
  <c r="O154" i="25"/>
  <c r="W153" i="25"/>
  <c r="V153" i="25"/>
  <c r="U153" i="25"/>
  <c r="T153" i="25"/>
  <c r="R153" i="25"/>
  <c r="Q153" i="25"/>
  <c r="S153" i="25"/>
  <c r="P153" i="25"/>
  <c r="O153" i="25"/>
  <c r="W152" i="25"/>
  <c r="V152" i="25"/>
  <c r="U152" i="25"/>
  <c r="T152" i="25"/>
  <c r="R152" i="25"/>
  <c r="Q152" i="25"/>
  <c r="S152" i="25"/>
  <c r="P152" i="25"/>
  <c r="O152" i="25"/>
  <c r="W151" i="25"/>
  <c r="V151" i="25"/>
  <c r="U151" i="25"/>
  <c r="T151" i="25"/>
  <c r="S151" i="25"/>
  <c r="R151" i="25"/>
  <c r="Q151" i="25"/>
  <c r="P151" i="25"/>
  <c r="O151" i="25"/>
  <c r="W150" i="25"/>
  <c r="V150" i="25"/>
  <c r="U150" i="25"/>
  <c r="T150" i="25"/>
  <c r="S150" i="25"/>
  <c r="R150" i="25"/>
  <c r="Q150" i="25"/>
  <c r="P150" i="25"/>
  <c r="O150" i="25"/>
  <c r="W149" i="25"/>
  <c r="V149" i="25"/>
  <c r="U149" i="25"/>
  <c r="T149" i="25"/>
  <c r="R149" i="25"/>
  <c r="Q149" i="25"/>
  <c r="S149" i="25"/>
  <c r="P149" i="25"/>
  <c r="O149" i="25"/>
  <c r="W148" i="25"/>
  <c r="V148" i="25"/>
  <c r="U148" i="25"/>
  <c r="T148" i="25"/>
  <c r="R148" i="25"/>
  <c r="Q148" i="25"/>
  <c r="S148" i="25"/>
  <c r="P148" i="25"/>
  <c r="O148" i="25"/>
  <c r="W147" i="25"/>
  <c r="V147" i="25"/>
  <c r="U147" i="25"/>
  <c r="T147" i="25"/>
  <c r="S147" i="25"/>
  <c r="R147" i="25"/>
  <c r="Q147" i="25"/>
  <c r="P147" i="25"/>
  <c r="O147" i="25"/>
  <c r="W146" i="25"/>
  <c r="V146" i="25"/>
  <c r="U146" i="25"/>
  <c r="T146" i="25"/>
  <c r="S146" i="25"/>
  <c r="R146" i="25"/>
  <c r="Q146" i="25"/>
  <c r="P146" i="25"/>
  <c r="O146" i="25"/>
  <c r="W145" i="25"/>
  <c r="V145" i="25"/>
  <c r="U145" i="25"/>
  <c r="T145" i="25"/>
  <c r="R145" i="25"/>
  <c r="Q145" i="25"/>
  <c r="S145" i="25"/>
  <c r="P145" i="25"/>
  <c r="O145" i="25"/>
  <c r="W144" i="25"/>
  <c r="V144" i="25"/>
  <c r="U144" i="25"/>
  <c r="T144" i="25"/>
  <c r="R144" i="25"/>
  <c r="Q144" i="25"/>
  <c r="S144" i="25"/>
  <c r="P144" i="25"/>
  <c r="O144" i="25"/>
  <c r="W143" i="25"/>
  <c r="V143" i="25"/>
  <c r="U143" i="25"/>
  <c r="T143" i="25"/>
  <c r="S143" i="25"/>
  <c r="R143" i="25"/>
  <c r="Q143" i="25"/>
  <c r="P143" i="25"/>
  <c r="O143" i="25"/>
  <c r="W142" i="25"/>
  <c r="V142" i="25"/>
  <c r="U142" i="25"/>
  <c r="T142" i="25"/>
  <c r="S142" i="25"/>
  <c r="R142" i="25"/>
  <c r="Q142" i="25"/>
  <c r="P142" i="25"/>
  <c r="O142" i="25"/>
  <c r="W141" i="25"/>
  <c r="V141" i="25"/>
  <c r="U141" i="25"/>
  <c r="T141" i="25"/>
  <c r="R141" i="25"/>
  <c r="Q141" i="25"/>
  <c r="S141" i="25"/>
  <c r="P141" i="25"/>
  <c r="O141" i="25"/>
  <c r="W140" i="25"/>
  <c r="V140" i="25"/>
  <c r="U140" i="25"/>
  <c r="T140" i="25"/>
  <c r="R140" i="25"/>
  <c r="Q140" i="25"/>
  <c r="S140" i="25"/>
  <c r="P140" i="25"/>
  <c r="O140" i="25"/>
  <c r="W139" i="25"/>
  <c r="V139" i="25"/>
  <c r="U139" i="25"/>
  <c r="T139" i="25"/>
  <c r="S139" i="25"/>
  <c r="R139" i="25"/>
  <c r="Q139" i="25"/>
  <c r="P139" i="25"/>
  <c r="O139" i="25"/>
  <c r="W138" i="25"/>
  <c r="V138" i="25"/>
  <c r="U138" i="25"/>
  <c r="T138" i="25"/>
  <c r="S138" i="25"/>
  <c r="R138" i="25"/>
  <c r="Q138" i="25"/>
  <c r="P138" i="25"/>
  <c r="O138" i="25"/>
  <c r="W137" i="25"/>
  <c r="V137" i="25"/>
  <c r="U137" i="25"/>
  <c r="T137" i="25"/>
  <c r="R137" i="25"/>
  <c r="Q137" i="25"/>
  <c r="S137" i="25"/>
  <c r="P137" i="25"/>
  <c r="O137" i="25"/>
  <c r="W136" i="25"/>
  <c r="V136" i="25"/>
  <c r="U136" i="25"/>
  <c r="T136" i="25"/>
  <c r="R136" i="25"/>
  <c r="Q136" i="25"/>
  <c r="S136" i="25"/>
  <c r="P136" i="25"/>
  <c r="O136" i="25"/>
  <c r="W135" i="25"/>
  <c r="V135" i="25"/>
  <c r="U135" i="25"/>
  <c r="T135" i="25"/>
  <c r="S135" i="25"/>
  <c r="R135" i="25"/>
  <c r="Q135" i="25"/>
  <c r="P135" i="25"/>
  <c r="O135" i="25"/>
  <c r="W134" i="25"/>
  <c r="V134" i="25"/>
  <c r="U134" i="25"/>
  <c r="T134" i="25"/>
  <c r="S134" i="25"/>
  <c r="R134" i="25"/>
  <c r="Q134" i="25"/>
  <c r="P134" i="25"/>
  <c r="O134" i="25"/>
  <c r="W133" i="25"/>
  <c r="V133" i="25"/>
  <c r="U133" i="25"/>
  <c r="T133" i="25"/>
  <c r="R133" i="25"/>
  <c r="Q133" i="25"/>
  <c r="S133" i="25"/>
  <c r="P133" i="25"/>
  <c r="O133" i="25"/>
  <c r="W132" i="25"/>
  <c r="V132" i="25"/>
  <c r="U132" i="25"/>
  <c r="T132" i="25"/>
  <c r="R132" i="25"/>
  <c r="Q132" i="25"/>
  <c r="S132" i="25"/>
  <c r="P132" i="25"/>
  <c r="O132" i="25"/>
  <c r="W131" i="25"/>
  <c r="V131" i="25"/>
  <c r="U131" i="25"/>
  <c r="T131" i="25"/>
  <c r="S131" i="25"/>
  <c r="R131" i="25"/>
  <c r="Q131" i="25"/>
  <c r="P131" i="25"/>
  <c r="O131" i="25"/>
  <c r="W130" i="25"/>
  <c r="V130" i="25"/>
  <c r="U130" i="25"/>
  <c r="T130" i="25"/>
  <c r="S130" i="25"/>
  <c r="R130" i="25"/>
  <c r="Q130" i="25"/>
  <c r="P130" i="25"/>
  <c r="O130" i="25"/>
  <c r="W129" i="25"/>
  <c r="V129" i="25"/>
  <c r="U129" i="25"/>
  <c r="T129" i="25"/>
  <c r="R129" i="25"/>
  <c r="Q129" i="25"/>
  <c r="S129" i="25"/>
  <c r="P129" i="25"/>
  <c r="O129" i="25"/>
  <c r="W128" i="25"/>
  <c r="V128" i="25"/>
  <c r="U128" i="25"/>
  <c r="T128" i="25"/>
  <c r="R128" i="25"/>
  <c r="Q128" i="25"/>
  <c r="S128" i="25"/>
  <c r="P128" i="25"/>
  <c r="O128" i="25"/>
  <c r="W127" i="25"/>
  <c r="V127" i="25"/>
  <c r="U127" i="25"/>
  <c r="T127" i="25"/>
  <c r="S127" i="25"/>
  <c r="R127" i="25"/>
  <c r="Q127" i="25"/>
  <c r="P127" i="25"/>
  <c r="O127" i="25"/>
  <c r="W126" i="25"/>
  <c r="V126" i="25"/>
  <c r="U126" i="25"/>
  <c r="T126" i="25"/>
  <c r="S126" i="25"/>
  <c r="R126" i="25"/>
  <c r="Q126" i="25"/>
  <c r="P126" i="25"/>
  <c r="O126" i="25"/>
  <c r="W125" i="25"/>
  <c r="V125" i="25"/>
  <c r="U125" i="25"/>
  <c r="T125" i="25"/>
  <c r="R125" i="25"/>
  <c r="Q125" i="25"/>
  <c r="S125" i="25"/>
  <c r="P125" i="25"/>
  <c r="O125" i="25"/>
  <c r="W124" i="25"/>
  <c r="V124" i="25"/>
  <c r="U124" i="25"/>
  <c r="T124" i="25"/>
  <c r="R124" i="25"/>
  <c r="Q124" i="25"/>
  <c r="S124" i="25"/>
  <c r="P124" i="25"/>
  <c r="O124" i="25"/>
  <c r="W123" i="25"/>
  <c r="V123" i="25"/>
  <c r="U123" i="25"/>
  <c r="T123" i="25"/>
  <c r="S123" i="25"/>
  <c r="R123" i="25"/>
  <c r="Q123" i="25"/>
  <c r="P123" i="25"/>
  <c r="O123" i="25"/>
  <c r="W122" i="25"/>
  <c r="V122" i="25"/>
  <c r="U122" i="25"/>
  <c r="T122" i="25"/>
  <c r="S122" i="25"/>
  <c r="R122" i="25"/>
  <c r="Q122" i="25"/>
  <c r="P122" i="25"/>
  <c r="O122" i="25"/>
  <c r="W121" i="25"/>
  <c r="V121" i="25"/>
  <c r="U121" i="25"/>
  <c r="T121" i="25"/>
  <c r="R121" i="25"/>
  <c r="Q121" i="25"/>
  <c r="S121" i="25"/>
  <c r="P121" i="25"/>
  <c r="O121" i="25"/>
  <c r="W120" i="25"/>
  <c r="V120" i="25"/>
  <c r="U120" i="25"/>
  <c r="T120" i="25"/>
  <c r="R120" i="25"/>
  <c r="Q120" i="25"/>
  <c r="S120" i="25"/>
  <c r="P120" i="25"/>
  <c r="O120" i="25"/>
  <c r="W119" i="25"/>
  <c r="V119" i="25"/>
  <c r="U119" i="25"/>
  <c r="T119" i="25"/>
  <c r="S119" i="25"/>
  <c r="R119" i="25"/>
  <c r="Q119" i="25"/>
  <c r="P119" i="25"/>
  <c r="O119" i="25"/>
  <c r="W118" i="25"/>
  <c r="V118" i="25"/>
  <c r="U118" i="25"/>
  <c r="T118" i="25"/>
  <c r="S118" i="25"/>
  <c r="R118" i="25"/>
  <c r="Q118" i="25"/>
  <c r="P118" i="25"/>
  <c r="O118" i="25"/>
  <c r="W117" i="25"/>
  <c r="V117" i="25"/>
  <c r="U117" i="25"/>
  <c r="T117" i="25"/>
  <c r="R117" i="25"/>
  <c r="Q117" i="25"/>
  <c r="S117" i="25"/>
  <c r="P117" i="25"/>
  <c r="O117" i="25"/>
  <c r="W116" i="25"/>
  <c r="V116" i="25"/>
  <c r="U116" i="25"/>
  <c r="T116" i="25"/>
  <c r="R116" i="25"/>
  <c r="Q116" i="25"/>
  <c r="S116" i="25"/>
  <c r="P116" i="25"/>
  <c r="O116" i="25"/>
  <c r="W115" i="25"/>
  <c r="V115" i="25"/>
  <c r="U115" i="25"/>
  <c r="T115" i="25"/>
  <c r="S115" i="25"/>
  <c r="R115" i="25"/>
  <c r="Q115" i="25"/>
  <c r="P115" i="25"/>
  <c r="O115" i="25"/>
  <c r="W114" i="25"/>
  <c r="V114" i="25"/>
  <c r="U114" i="25"/>
  <c r="T114" i="25"/>
  <c r="S114" i="25"/>
  <c r="R114" i="25"/>
  <c r="Q114" i="25"/>
  <c r="P114" i="25"/>
  <c r="O114" i="25"/>
  <c r="W113" i="25"/>
  <c r="V113" i="25"/>
  <c r="U113" i="25"/>
  <c r="T113" i="25"/>
  <c r="R113" i="25"/>
  <c r="Q113" i="25"/>
  <c r="S113" i="25"/>
  <c r="P113" i="25"/>
  <c r="O113" i="25"/>
  <c r="W112" i="25"/>
  <c r="V112" i="25"/>
  <c r="U112" i="25"/>
  <c r="T112" i="25"/>
  <c r="R112" i="25"/>
  <c r="Q112" i="25"/>
  <c r="S112" i="25"/>
  <c r="P112" i="25"/>
  <c r="O112" i="25"/>
  <c r="W111" i="25"/>
  <c r="V111" i="25"/>
  <c r="U111" i="25"/>
  <c r="T111" i="25"/>
  <c r="S111" i="25"/>
  <c r="R111" i="25"/>
  <c r="Q111" i="25"/>
  <c r="P111" i="25"/>
  <c r="O111" i="25"/>
  <c r="W110" i="25"/>
  <c r="V110" i="25"/>
  <c r="U110" i="25"/>
  <c r="T110" i="25"/>
  <c r="S110" i="25"/>
  <c r="R110" i="25"/>
  <c r="Q110" i="25"/>
  <c r="P110" i="25"/>
  <c r="O110" i="25"/>
  <c r="W109" i="25"/>
  <c r="V109" i="25"/>
  <c r="U109" i="25"/>
  <c r="T109" i="25"/>
  <c r="R109" i="25"/>
  <c r="Q109" i="25"/>
  <c r="S109" i="25"/>
  <c r="P109" i="25"/>
  <c r="O109" i="25"/>
  <c r="W108" i="25"/>
  <c r="V108" i="25"/>
  <c r="U108" i="25"/>
  <c r="T108" i="25"/>
  <c r="R108" i="25"/>
  <c r="Q108" i="25"/>
  <c r="S108" i="25"/>
  <c r="P108" i="25"/>
  <c r="O108" i="25"/>
  <c r="W107" i="25"/>
  <c r="V107" i="25"/>
  <c r="U107" i="25"/>
  <c r="T107" i="25"/>
  <c r="S107" i="25"/>
  <c r="R107" i="25"/>
  <c r="Q107" i="25"/>
  <c r="P107" i="25"/>
  <c r="O107" i="25"/>
  <c r="W106" i="25"/>
  <c r="V106" i="25"/>
  <c r="U106" i="25"/>
  <c r="T106" i="25"/>
  <c r="S106" i="25"/>
  <c r="R106" i="25"/>
  <c r="Q106" i="25"/>
  <c r="P106" i="25"/>
  <c r="O106" i="25"/>
  <c r="W105" i="25"/>
  <c r="V105" i="25"/>
  <c r="U105" i="25"/>
  <c r="T105" i="25"/>
  <c r="R105" i="25"/>
  <c r="Q105" i="25"/>
  <c r="S105" i="25"/>
  <c r="P105" i="25"/>
  <c r="O105" i="25"/>
  <c r="W104" i="25"/>
  <c r="V104" i="25"/>
  <c r="U104" i="25"/>
  <c r="T104" i="25"/>
  <c r="R104" i="25"/>
  <c r="Q104" i="25"/>
  <c r="S104" i="25"/>
  <c r="P104" i="25"/>
  <c r="O104" i="25"/>
  <c r="W103" i="25"/>
  <c r="V103" i="25"/>
  <c r="U103" i="25"/>
  <c r="T103" i="25"/>
  <c r="S103" i="25"/>
  <c r="R103" i="25"/>
  <c r="Q103" i="25"/>
  <c r="P103" i="25"/>
  <c r="O103" i="25"/>
  <c r="W102" i="25"/>
  <c r="V102" i="25"/>
  <c r="U102" i="25"/>
  <c r="T102" i="25"/>
  <c r="S102" i="25"/>
  <c r="R102" i="25"/>
  <c r="Q102" i="25"/>
  <c r="P102" i="25"/>
  <c r="O102" i="25"/>
  <c r="W101" i="25"/>
  <c r="V101" i="25"/>
  <c r="U101" i="25"/>
  <c r="T101" i="25"/>
  <c r="R101" i="25"/>
  <c r="Q101" i="25"/>
  <c r="S101" i="25"/>
  <c r="P101" i="25"/>
  <c r="O101" i="25"/>
  <c r="W100" i="25"/>
  <c r="V100" i="25"/>
  <c r="U100" i="25"/>
  <c r="T100" i="25"/>
  <c r="R100" i="25"/>
  <c r="Q100" i="25"/>
  <c r="S100" i="25"/>
  <c r="P100" i="25"/>
  <c r="O100" i="25"/>
  <c r="W99" i="25"/>
  <c r="V99" i="25"/>
  <c r="U99" i="25"/>
  <c r="T99" i="25"/>
  <c r="S99" i="25"/>
  <c r="R99" i="25"/>
  <c r="Q99" i="25"/>
  <c r="P99" i="25"/>
  <c r="O99" i="25"/>
  <c r="W98" i="25"/>
  <c r="V98" i="25"/>
  <c r="U98" i="25"/>
  <c r="T98" i="25"/>
  <c r="S98" i="25"/>
  <c r="R98" i="25"/>
  <c r="Q98" i="25"/>
  <c r="P98" i="25"/>
  <c r="O98" i="25"/>
  <c r="W97" i="25"/>
  <c r="V97" i="25"/>
  <c r="U97" i="25"/>
  <c r="T97" i="25"/>
  <c r="R97" i="25"/>
  <c r="Q97" i="25"/>
  <c r="S97" i="25"/>
  <c r="P97" i="25"/>
  <c r="O97" i="25"/>
  <c r="W96" i="25"/>
  <c r="V96" i="25"/>
  <c r="U96" i="25"/>
  <c r="T96" i="25"/>
  <c r="R96" i="25"/>
  <c r="Q96" i="25"/>
  <c r="S96" i="25"/>
  <c r="P96" i="25"/>
  <c r="O96" i="25"/>
  <c r="W95" i="25"/>
  <c r="V95" i="25"/>
  <c r="U95" i="25"/>
  <c r="T95" i="25"/>
  <c r="S95" i="25"/>
  <c r="R95" i="25"/>
  <c r="Q95" i="25"/>
  <c r="P95" i="25"/>
  <c r="O95" i="25"/>
  <c r="W94" i="25"/>
  <c r="V94" i="25"/>
  <c r="U94" i="25"/>
  <c r="T94" i="25"/>
  <c r="S94" i="25"/>
  <c r="R94" i="25"/>
  <c r="Q94" i="25"/>
  <c r="P94" i="25"/>
  <c r="O94" i="25"/>
  <c r="W93" i="25"/>
  <c r="V93" i="25"/>
  <c r="U93" i="25"/>
  <c r="T93" i="25"/>
  <c r="R93" i="25"/>
  <c r="Q93" i="25"/>
  <c r="S93" i="25"/>
  <c r="P93" i="25"/>
  <c r="O93" i="25"/>
  <c r="W92" i="25"/>
  <c r="V92" i="25"/>
  <c r="U92" i="25"/>
  <c r="T92" i="25"/>
  <c r="R92" i="25"/>
  <c r="Q92" i="25"/>
  <c r="S92" i="25"/>
  <c r="P92" i="25"/>
  <c r="O92" i="25"/>
  <c r="W91" i="25"/>
  <c r="V91" i="25"/>
  <c r="U91" i="25"/>
  <c r="T91" i="25"/>
  <c r="S91" i="25"/>
  <c r="R91" i="25"/>
  <c r="Q91" i="25"/>
  <c r="P91" i="25"/>
  <c r="O91" i="25"/>
  <c r="W90" i="25"/>
  <c r="V90" i="25"/>
  <c r="U90" i="25"/>
  <c r="T90" i="25"/>
  <c r="S90" i="25"/>
  <c r="R90" i="25"/>
  <c r="Q90" i="25"/>
  <c r="P90" i="25"/>
  <c r="O90" i="25"/>
  <c r="W89" i="25"/>
  <c r="V89" i="25"/>
  <c r="U89" i="25"/>
  <c r="T89" i="25"/>
  <c r="R89" i="25"/>
  <c r="Q89" i="25"/>
  <c r="S89" i="25"/>
  <c r="P89" i="25"/>
  <c r="O89" i="25"/>
  <c r="W88" i="25"/>
  <c r="V88" i="25"/>
  <c r="U88" i="25"/>
  <c r="T88" i="25"/>
  <c r="R88" i="25"/>
  <c r="Q88" i="25"/>
  <c r="S88" i="25"/>
  <c r="P88" i="25"/>
  <c r="O88" i="25"/>
  <c r="W87" i="25"/>
  <c r="V87" i="25"/>
  <c r="U87" i="25"/>
  <c r="T87" i="25"/>
  <c r="S87" i="25"/>
  <c r="R87" i="25"/>
  <c r="Q87" i="25"/>
  <c r="P87" i="25"/>
  <c r="O87" i="25"/>
  <c r="W86" i="25"/>
  <c r="V86" i="25"/>
  <c r="U86" i="25"/>
  <c r="T86" i="25"/>
  <c r="S86" i="25"/>
  <c r="R86" i="25"/>
  <c r="Q86" i="25"/>
  <c r="P86" i="25"/>
  <c r="O86" i="25"/>
  <c r="W85" i="25"/>
  <c r="V85" i="25"/>
  <c r="U85" i="25"/>
  <c r="T85" i="25"/>
  <c r="R85" i="25"/>
  <c r="Q85" i="25"/>
  <c r="S85" i="25"/>
  <c r="P85" i="25"/>
  <c r="O85" i="25"/>
  <c r="W84" i="25"/>
  <c r="V84" i="25"/>
  <c r="U84" i="25"/>
  <c r="T84" i="25"/>
  <c r="R84" i="25"/>
  <c r="Q84" i="25"/>
  <c r="S84" i="25"/>
  <c r="P84" i="25"/>
  <c r="O84" i="25"/>
  <c r="W83" i="25"/>
  <c r="V83" i="25"/>
  <c r="U83" i="25"/>
  <c r="T83" i="25"/>
  <c r="S83" i="25"/>
  <c r="R83" i="25"/>
  <c r="Q83" i="25"/>
  <c r="P83" i="25"/>
  <c r="O83" i="25"/>
  <c r="W82" i="25"/>
  <c r="V82" i="25"/>
  <c r="U82" i="25"/>
  <c r="T82" i="25"/>
  <c r="S82" i="25"/>
  <c r="R82" i="25"/>
  <c r="Q82" i="25"/>
  <c r="P82" i="25"/>
  <c r="O82" i="25"/>
  <c r="W81" i="25"/>
  <c r="V81" i="25"/>
  <c r="U81" i="25"/>
  <c r="T81" i="25"/>
  <c r="R81" i="25"/>
  <c r="Q81" i="25"/>
  <c r="S81" i="25"/>
  <c r="P81" i="25"/>
  <c r="O81" i="25"/>
  <c r="W80" i="25"/>
  <c r="V80" i="25"/>
  <c r="U80" i="25"/>
  <c r="T80" i="25"/>
  <c r="R80" i="25"/>
  <c r="Q80" i="25"/>
  <c r="S80" i="25"/>
  <c r="P80" i="25"/>
  <c r="O80" i="25"/>
  <c r="W79" i="25"/>
  <c r="V79" i="25"/>
  <c r="U79" i="25"/>
  <c r="T79" i="25"/>
  <c r="S79" i="25"/>
  <c r="R79" i="25"/>
  <c r="Q79" i="25"/>
  <c r="P79" i="25"/>
  <c r="O79" i="25"/>
  <c r="W78" i="25"/>
  <c r="V78" i="25"/>
  <c r="U78" i="25"/>
  <c r="T78" i="25"/>
  <c r="S78" i="25"/>
  <c r="R78" i="25"/>
  <c r="Q78" i="25"/>
  <c r="P78" i="25"/>
  <c r="O78" i="25"/>
  <c r="W77" i="25"/>
  <c r="V77" i="25"/>
  <c r="U77" i="25"/>
  <c r="T77" i="25"/>
  <c r="R77" i="25"/>
  <c r="Q77" i="25"/>
  <c r="S77" i="25"/>
  <c r="P77" i="25"/>
  <c r="O77" i="25"/>
  <c r="W76" i="25"/>
  <c r="V76" i="25"/>
  <c r="U76" i="25"/>
  <c r="T76" i="25"/>
  <c r="R76" i="25"/>
  <c r="Q76" i="25"/>
  <c r="S76" i="25"/>
  <c r="P76" i="25"/>
  <c r="O76" i="25"/>
  <c r="W75" i="25"/>
  <c r="V75" i="25"/>
  <c r="U75" i="25"/>
  <c r="T75" i="25"/>
  <c r="S75" i="25"/>
  <c r="R75" i="25"/>
  <c r="Q75" i="25"/>
  <c r="P75" i="25"/>
  <c r="O75" i="25"/>
  <c r="W74" i="25"/>
  <c r="V74" i="25"/>
  <c r="U74" i="25"/>
  <c r="T74" i="25"/>
  <c r="S74" i="25"/>
  <c r="R74" i="25"/>
  <c r="Q74" i="25"/>
  <c r="P74" i="25"/>
  <c r="O74" i="25"/>
  <c r="W73" i="25"/>
  <c r="V73" i="25"/>
  <c r="U73" i="25"/>
  <c r="T73" i="25"/>
  <c r="R73" i="25"/>
  <c r="Q73" i="25"/>
  <c r="S73" i="25"/>
  <c r="P73" i="25"/>
  <c r="O73" i="25"/>
  <c r="W72" i="25"/>
  <c r="V72" i="25"/>
  <c r="U72" i="25"/>
  <c r="T72" i="25"/>
  <c r="R72" i="25"/>
  <c r="Q72" i="25"/>
  <c r="S72" i="25"/>
  <c r="P72" i="25"/>
  <c r="O72" i="25"/>
  <c r="W71" i="25"/>
  <c r="V71" i="25"/>
  <c r="U71" i="25"/>
  <c r="T71" i="25"/>
  <c r="S71" i="25"/>
  <c r="R71" i="25"/>
  <c r="Q71" i="25"/>
  <c r="P71" i="25"/>
  <c r="O71" i="25"/>
  <c r="W70" i="25"/>
  <c r="V70" i="25"/>
  <c r="U70" i="25"/>
  <c r="T70" i="25"/>
  <c r="S70" i="25"/>
  <c r="R70" i="25"/>
  <c r="Q70" i="25"/>
  <c r="P70" i="25"/>
  <c r="O70" i="25"/>
  <c r="W69" i="25"/>
  <c r="V69" i="25"/>
  <c r="U69" i="25"/>
  <c r="T69" i="25"/>
  <c r="R69" i="25"/>
  <c r="Q69" i="25"/>
  <c r="S69" i="25"/>
  <c r="P69" i="25"/>
  <c r="O69" i="25"/>
  <c r="W68" i="25"/>
  <c r="V68" i="25"/>
  <c r="U68" i="25"/>
  <c r="T68" i="25"/>
  <c r="R68" i="25"/>
  <c r="Q68" i="25"/>
  <c r="S68" i="25"/>
  <c r="P68" i="25"/>
  <c r="O68" i="25"/>
  <c r="W67" i="25"/>
  <c r="V67" i="25"/>
  <c r="U67" i="25"/>
  <c r="T67" i="25"/>
  <c r="S67" i="25"/>
  <c r="R67" i="25"/>
  <c r="Q67" i="25"/>
  <c r="P67" i="25"/>
  <c r="O67" i="25"/>
  <c r="W66" i="25"/>
  <c r="V66" i="25"/>
  <c r="U66" i="25"/>
  <c r="T66" i="25"/>
  <c r="S66" i="25"/>
  <c r="R66" i="25"/>
  <c r="Q66" i="25"/>
  <c r="P66" i="25"/>
  <c r="O66" i="25"/>
  <c r="W65" i="25"/>
  <c r="V65" i="25"/>
  <c r="U65" i="25"/>
  <c r="T65" i="25"/>
  <c r="R65" i="25"/>
  <c r="Q65" i="25"/>
  <c r="S65" i="25"/>
  <c r="P65" i="25"/>
  <c r="O65" i="25"/>
  <c r="W64" i="25"/>
  <c r="V64" i="25"/>
  <c r="U64" i="25"/>
  <c r="T64" i="25"/>
  <c r="R64" i="25"/>
  <c r="Q64" i="25"/>
  <c r="S64" i="25"/>
  <c r="P64" i="25"/>
  <c r="O64" i="25"/>
  <c r="W63" i="25"/>
  <c r="V63" i="25"/>
  <c r="U63" i="25"/>
  <c r="T63" i="25"/>
  <c r="S63" i="25"/>
  <c r="R63" i="25"/>
  <c r="Q63" i="25"/>
  <c r="P63" i="25"/>
  <c r="O63" i="25"/>
  <c r="W62" i="25"/>
  <c r="V62" i="25"/>
  <c r="U62" i="25"/>
  <c r="T62" i="25"/>
  <c r="S62" i="25"/>
  <c r="R62" i="25"/>
  <c r="Q62" i="25"/>
  <c r="P62" i="25"/>
  <c r="O62" i="25"/>
  <c r="W61" i="25"/>
  <c r="V61" i="25"/>
  <c r="U61" i="25"/>
  <c r="T61" i="25"/>
  <c r="R61" i="25"/>
  <c r="Q61" i="25"/>
  <c r="S61" i="25"/>
  <c r="P61" i="25"/>
  <c r="O61" i="25"/>
  <c r="W60" i="25"/>
  <c r="V60" i="25"/>
  <c r="U60" i="25"/>
  <c r="T60" i="25"/>
  <c r="R60" i="25"/>
  <c r="Q60" i="25"/>
  <c r="S60" i="25"/>
  <c r="P60" i="25"/>
  <c r="O60" i="25"/>
  <c r="W59" i="25"/>
  <c r="V59" i="25"/>
  <c r="U59" i="25"/>
  <c r="T59" i="25"/>
  <c r="S59" i="25"/>
  <c r="R59" i="25"/>
  <c r="Q59" i="25"/>
  <c r="P59" i="25"/>
  <c r="O59" i="25"/>
  <c r="W58" i="25"/>
  <c r="V58" i="25"/>
  <c r="U58" i="25"/>
  <c r="T58" i="25"/>
  <c r="S58" i="25"/>
  <c r="R58" i="25"/>
  <c r="Q58" i="25"/>
  <c r="P58" i="25"/>
  <c r="O58" i="25"/>
  <c r="W57" i="25"/>
  <c r="V57" i="25"/>
  <c r="U57" i="25"/>
  <c r="T57" i="25"/>
  <c r="R57" i="25"/>
  <c r="Q57" i="25"/>
  <c r="S57" i="25"/>
  <c r="P57" i="25"/>
  <c r="O57" i="25"/>
  <c r="W56" i="25"/>
  <c r="V56" i="25"/>
  <c r="U56" i="25"/>
  <c r="T56" i="25"/>
  <c r="R56" i="25"/>
  <c r="Q56" i="25"/>
  <c r="S56" i="25"/>
  <c r="P56" i="25"/>
  <c r="O56" i="25"/>
  <c r="W55" i="25"/>
  <c r="V55" i="25"/>
  <c r="U55" i="25"/>
  <c r="T55" i="25"/>
  <c r="S55" i="25"/>
  <c r="R55" i="25"/>
  <c r="Q55" i="25"/>
  <c r="P55" i="25"/>
  <c r="O55" i="25"/>
  <c r="W54" i="25"/>
  <c r="V54" i="25"/>
  <c r="U54" i="25"/>
  <c r="T54" i="25"/>
  <c r="S54" i="25"/>
  <c r="R54" i="25"/>
  <c r="Q54" i="25"/>
  <c r="P54" i="25"/>
  <c r="O54" i="25"/>
  <c r="W53" i="25"/>
  <c r="V53" i="25"/>
  <c r="U53" i="25"/>
  <c r="T53" i="25"/>
  <c r="R53" i="25"/>
  <c r="Q53" i="25"/>
  <c r="S53" i="25"/>
  <c r="P53" i="25"/>
  <c r="O53" i="25"/>
  <c r="W52" i="25"/>
  <c r="V52" i="25"/>
  <c r="U52" i="25"/>
  <c r="T52" i="25"/>
  <c r="R52" i="25"/>
  <c r="Q52" i="25"/>
  <c r="S52" i="25"/>
  <c r="P52" i="25"/>
  <c r="O52" i="25"/>
  <c r="W51" i="25"/>
  <c r="V51" i="25"/>
  <c r="U51" i="25"/>
  <c r="T51" i="25"/>
  <c r="S51" i="25"/>
  <c r="R51" i="25"/>
  <c r="Q51" i="25"/>
  <c r="P51" i="25"/>
  <c r="O51" i="25"/>
  <c r="W50" i="25"/>
  <c r="V50" i="25"/>
  <c r="U50" i="25"/>
  <c r="T50" i="25"/>
  <c r="S50" i="25"/>
  <c r="R50" i="25"/>
  <c r="Q50" i="25"/>
  <c r="P50" i="25"/>
  <c r="O50" i="25"/>
  <c r="W49" i="25"/>
  <c r="V49" i="25"/>
  <c r="U49" i="25"/>
  <c r="T49" i="25"/>
  <c r="R49" i="25"/>
  <c r="Q49" i="25"/>
  <c r="S49" i="25"/>
  <c r="P49" i="25"/>
  <c r="O49" i="25"/>
  <c r="W48" i="25"/>
  <c r="V48" i="25"/>
  <c r="U48" i="25"/>
  <c r="T48" i="25"/>
  <c r="R48" i="25"/>
  <c r="Q48" i="25"/>
  <c r="S48" i="25"/>
  <c r="P48" i="25"/>
  <c r="O48" i="25"/>
  <c r="W47" i="25"/>
  <c r="V47" i="25"/>
  <c r="U47" i="25"/>
  <c r="T47" i="25"/>
  <c r="S47" i="25"/>
  <c r="R47" i="25"/>
  <c r="Q47" i="25"/>
  <c r="P47" i="25"/>
  <c r="O47" i="25"/>
  <c r="W46" i="25"/>
  <c r="V46" i="25"/>
  <c r="U46" i="25"/>
  <c r="T46" i="25"/>
  <c r="S46" i="25"/>
  <c r="R46" i="25"/>
  <c r="Q46" i="25"/>
  <c r="P46" i="25"/>
  <c r="O46" i="25"/>
  <c r="W45" i="25"/>
  <c r="V45" i="25"/>
  <c r="U45" i="25"/>
  <c r="T45" i="25"/>
  <c r="R45" i="25"/>
  <c r="Q45" i="25"/>
  <c r="S45" i="25"/>
  <c r="P45" i="25"/>
  <c r="O45" i="25"/>
  <c r="W44" i="25"/>
  <c r="V44" i="25"/>
  <c r="U44" i="25"/>
  <c r="T44" i="25"/>
  <c r="R44" i="25"/>
  <c r="Q44" i="25"/>
  <c r="S44" i="25"/>
  <c r="P44" i="25"/>
  <c r="O44" i="25"/>
  <c r="W43" i="25"/>
  <c r="V43" i="25"/>
  <c r="U43" i="25"/>
  <c r="T43" i="25"/>
  <c r="S43" i="25"/>
  <c r="R43" i="25"/>
  <c r="Q43" i="25"/>
  <c r="P43" i="25"/>
  <c r="O43" i="25"/>
  <c r="W42" i="25"/>
  <c r="V42" i="25"/>
  <c r="U42" i="25"/>
  <c r="T42" i="25"/>
  <c r="S42" i="25"/>
  <c r="R42" i="25"/>
  <c r="Q42" i="25"/>
  <c r="P42" i="25"/>
  <c r="O42" i="25"/>
  <c r="W41" i="25"/>
  <c r="V41" i="25"/>
  <c r="U41" i="25"/>
  <c r="T41" i="25"/>
  <c r="R41" i="25"/>
  <c r="Q41" i="25"/>
  <c r="S41" i="25"/>
  <c r="P41" i="25"/>
  <c r="O41" i="25"/>
  <c r="W40" i="25"/>
  <c r="V40" i="25"/>
  <c r="U40" i="25"/>
  <c r="T40" i="25"/>
  <c r="R40" i="25"/>
  <c r="Q40" i="25"/>
  <c r="S40" i="25"/>
  <c r="P40" i="25"/>
  <c r="O40" i="25"/>
  <c r="W39" i="25"/>
  <c r="V39" i="25"/>
  <c r="U39" i="25"/>
  <c r="T39" i="25"/>
  <c r="S39" i="25"/>
  <c r="R39" i="25"/>
  <c r="Q39" i="25"/>
  <c r="P39" i="25"/>
  <c r="O39" i="25"/>
  <c r="W38" i="25"/>
  <c r="V38" i="25"/>
  <c r="U38" i="25"/>
  <c r="T38" i="25"/>
  <c r="S38" i="25"/>
  <c r="R38" i="25"/>
  <c r="Q38" i="25"/>
  <c r="P38" i="25"/>
  <c r="O38" i="25"/>
  <c r="W37" i="25"/>
  <c r="V37" i="25"/>
  <c r="U37" i="25"/>
  <c r="T37" i="25"/>
  <c r="S37" i="25"/>
  <c r="R37" i="25"/>
  <c r="Q37" i="25"/>
  <c r="P37" i="25"/>
  <c r="O37" i="25"/>
  <c r="W36" i="25"/>
  <c r="V36" i="25"/>
  <c r="U36" i="25"/>
  <c r="T36" i="25"/>
  <c r="R36" i="25"/>
  <c r="Q36" i="25"/>
  <c r="S36" i="25"/>
  <c r="P36" i="25"/>
  <c r="O36" i="25"/>
  <c r="W35" i="25"/>
  <c r="V35" i="25"/>
  <c r="U35" i="25"/>
  <c r="T35" i="25"/>
  <c r="S35" i="25"/>
  <c r="R35" i="25"/>
  <c r="Q35" i="25"/>
  <c r="P35" i="25"/>
  <c r="O35" i="25"/>
  <c r="W34" i="25"/>
  <c r="V34" i="25"/>
  <c r="U34" i="25"/>
  <c r="T34" i="25"/>
  <c r="S34" i="25"/>
  <c r="R34" i="25"/>
  <c r="Q34" i="25"/>
  <c r="P34" i="25"/>
  <c r="O34" i="25"/>
  <c r="W33" i="25"/>
  <c r="V33" i="25"/>
  <c r="U33" i="25"/>
  <c r="T33" i="25"/>
  <c r="S33" i="25"/>
  <c r="R33" i="25"/>
  <c r="Q33" i="25"/>
  <c r="P33" i="25"/>
  <c r="O33" i="25"/>
  <c r="W32" i="25"/>
  <c r="V32" i="25"/>
  <c r="U32" i="25"/>
  <c r="T32" i="25"/>
  <c r="R32" i="25"/>
  <c r="Q32" i="25"/>
  <c r="S32" i="25"/>
  <c r="P32" i="25"/>
  <c r="O32" i="25"/>
  <c r="W31" i="25"/>
  <c r="V31" i="25"/>
  <c r="U31" i="25"/>
  <c r="T31" i="25"/>
  <c r="R31" i="25"/>
  <c r="Q31" i="25"/>
  <c r="S31" i="25"/>
  <c r="P31" i="25"/>
  <c r="O31" i="25"/>
  <c r="W30" i="25"/>
  <c r="V30" i="25"/>
  <c r="U30" i="25"/>
  <c r="T30" i="25"/>
  <c r="S30" i="25"/>
  <c r="R30" i="25"/>
  <c r="Q30" i="25"/>
  <c r="P30" i="25"/>
  <c r="O30" i="25"/>
  <c r="W29" i="25"/>
  <c r="V29" i="25"/>
  <c r="U29" i="25"/>
  <c r="T29" i="25"/>
  <c r="S29" i="25"/>
  <c r="R29" i="25"/>
  <c r="Q29" i="25"/>
  <c r="P29" i="25"/>
  <c r="O29" i="25"/>
  <c r="W28" i="25"/>
  <c r="V28" i="25"/>
  <c r="U28" i="25"/>
  <c r="T28" i="25"/>
  <c r="R28" i="25"/>
  <c r="Q28" i="25"/>
  <c r="S28" i="25"/>
  <c r="P28" i="25"/>
  <c r="O28" i="25"/>
  <c r="W27" i="25"/>
  <c r="V27" i="25"/>
  <c r="U27" i="25"/>
  <c r="T27" i="25"/>
  <c r="R27" i="25"/>
  <c r="Q27" i="25"/>
  <c r="S27" i="25"/>
  <c r="P27" i="25"/>
  <c r="O27" i="25"/>
  <c r="W26" i="25"/>
  <c r="V26" i="25"/>
  <c r="U26" i="25"/>
  <c r="T26" i="25"/>
  <c r="S26" i="25"/>
  <c r="R26" i="25"/>
  <c r="Q26" i="25"/>
  <c r="P26" i="25"/>
  <c r="O26" i="25"/>
  <c r="W25" i="25"/>
  <c r="V25" i="25"/>
  <c r="U25" i="25"/>
  <c r="T25" i="25"/>
  <c r="S25" i="25"/>
  <c r="R25" i="25"/>
  <c r="Q25" i="25"/>
  <c r="P25" i="25"/>
  <c r="O25" i="25"/>
  <c r="W24" i="25"/>
  <c r="V24" i="25"/>
  <c r="U24" i="25"/>
  <c r="T24" i="25"/>
  <c r="R24" i="25"/>
  <c r="Q24" i="25"/>
  <c r="S24" i="25"/>
  <c r="P24" i="25"/>
  <c r="O24" i="25"/>
  <c r="W23" i="25"/>
  <c r="V23" i="25"/>
  <c r="U23" i="25"/>
  <c r="T23" i="25"/>
  <c r="R23" i="25"/>
  <c r="Q23" i="25"/>
  <c r="S23" i="25"/>
  <c r="P23" i="25"/>
  <c r="O23" i="25"/>
  <c r="W22" i="25"/>
  <c r="V22" i="25"/>
  <c r="U22" i="25"/>
  <c r="T22" i="25"/>
  <c r="S22" i="25"/>
  <c r="R22" i="25"/>
  <c r="Q22" i="25"/>
  <c r="P22" i="25"/>
  <c r="O22" i="25"/>
  <c r="W21" i="25"/>
  <c r="V21" i="25"/>
  <c r="U21" i="25"/>
  <c r="T21" i="25"/>
  <c r="S21" i="25"/>
  <c r="R21" i="25"/>
  <c r="Q21" i="25"/>
  <c r="P21" i="25"/>
  <c r="O21" i="25"/>
  <c r="W20" i="25"/>
  <c r="V20" i="25"/>
  <c r="U20" i="25"/>
  <c r="T20" i="25"/>
  <c r="R20" i="25"/>
  <c r="Q20" i="25"/>
  <c r="S20" i="25"/>
  <c r="P20" i="25"/>
  <c r="O20" i="25"/>
  <c r="W19" i="25"/>
  <c r="V19" i="25"/>
  <c r="U19" i="25"/>
  <c r="T19" i="25"/>
  <c r="R19" i="25"/>
  <c r="Q19" i="25"/>
  <c r="S19" i="25"/>
  <c r="P19" i="25"/>
  <c r="O19" i="25"/>
  <c r="W18" i="25"/>
  <c r="V18" i="25"/>
  <c r="U18" i="25"/>
  <c r="T18" i="25"/>
  <c r="S18" i="25"/>
  <c r="R18" i="25"/>
  <c r="Q18" i="25"/>
  <c r="P18" i="25"/>
  <c r="O18" i="25"/>
  <c r="W17" i="25"/>
  <c r="V17" i="25"/>
  <c r="U17" i="25"/>
  <c r="T17" i="25"/>
  <c r="S17" i="25"/>
  <c r="R17" i="25"/>
  <c r="Q17" i="25"/>
  <c r="P17" i="25"/>
  <c r="O17" i="25"/>
  <c r="W16" i="25"/>
  <c r="V16" i="25"/>
  <c r="U16" i="25"/>
  <c r="T16" i="25"/>
  <c r="R16" i="25"/>
  <c r="Q16" i="25"/>
  <c r="S16" i="25"/>
  <c r="P16" i="25"/>
  <c r="O16" i="25"/>
  <c r="W15" i="25"/>
  <c r="V15" i="25"/>
  <c r="U15" i="25"/>
  <c r="T15" i="25"/>
  <c r="R15" i="25"/>
  <c r="Q15" i="25"/>
  <c r="S15" i="25"/>
  <c r="P15" i="25"/>
  <c r="O15" i="25"/>
  <c r="W14" i="25"/>
  <c r="W1" i="25"/>
  <c r="V14" i="25"/>
  <c r="U14" i="25"/>
  <c r="T14" i="25"/>
  <c r="S14" i="25"/>
  <c r="R14" i="25"/>
  <c r="Q14" i="25"/>
  <c r="P14" i="25"/>
  <c r="O14" i="25"/>
  <c r="W13" i="25"/>
  <c r="V13" i="25"/>
  <c r="U13" i="25"/>
  <c r="T13" i="25"/>
  <c r="S13" i="25"/>
  <c r="R13" i="25"/>
  <c r="Q13" i="25"/>
  <c r="P13" i="25"/>
  <c r="O13" i="25"/>
  <c r="W12" i="25"/>
  <c r="V12" i="25"/>
  <c r="U12" i="25"/>
  <c r="T12" i="25"/>
  <c r="R12" i="25"/>
  <c r="Q12" i="25"/>
  <c r="S12" i="25"/>
  <c r="P12" i="25"/>
  <c r="O12" i="25"/>
  <c r="W11" i="25"/>
  <c r="V11" i="25"/>
  <c r="U11" i="25"/>
  <c r="T11" i="25"/>
  <c r="R11" i="25"/>
  <c r="Q11" i="25"/>
  <c r="S11" i="25"/>
  <c r="P11" i="25"/>
  <c r="O11" i="25"/>
  <c r="W10" i="25"/>
  <c r="V10" i="25"/>
  <c r="U10" i="25"/>
  <c r="T10" i="25"/>
  <c r="S10" i="25"/>
  <c r="R10" i="25"/>
  <c r="Q10" i="25"/>
  <c r="P10" i="25"/>
  <c r="O10" i="25"/>
  <c r="W9" i="25"/>
  <c r="V9" i="25"/>
  <c r="U9" i="25"/>
  <c r="T9" i="25"/>
  <c r="S9" i="25"/>
  <c r="R9" i="25"/>
  <c r="Q9" i="25"/>
  <c r="P9" i="25"/>
  <c r="O9" i="25"/>
  <c r="W8" i="25"/>
  <c r="V8" i="25"/>
  <c r="U8" i="25"/>
  <c r="T8" i="25"/>
  <c r="R8" i="25"/>
  <c r="Q8" i="25"/>
  <c r="S8" i="25"/>
  <c r="P8" i="25"/>
  <c r="O8" i="25"/>
  <c r="W7" i="25"/>
  <c r="V7" i="25"/>
  <c r="U7" i="25"/>
  <c r="T7" i="25"/>
  <c r="R7" i="25"/>
  <c r="Q7" i="25"/>
  <c r="S7" i="25"/>
  <c r="P7" i="25"/>
  <c r="O7" i="25"/>
  <c r="W6" i="25"/>
  <c r="V6" i="25"/>
  <c r="U6" i="25"/>
  <c r="T6" i="25"/>
  <c r="S6" i="25"/>
  <c r="R6" i="25"/>
  <c r="Q6" i="25"/>
  <c r="P6" i="25"/>
  <c r="O6" i="25"/>
  <c r="W5" i="25"/>
  <c r="V5" i="25"/>
  <c r="U5" i="25"/>
  <c r="T5" i="25"/>
  <c r="S5" i="25"/>
  <c r="R5" i="25"/>
  <c r="Q5" i="25"/>
  <c r="P5" i="25"/>
  <c r="O5" i="25"/>
  <c r="W4" i="25"/>
  <c r="V4" i="25"/>
  <c r="U4" i="25"/>
  <c r="U1" i="25"/>
  <c r="T4" i="25"/>
  <c r="R4" i="25"/>
  <c r="Q4" i="25"/>
  <c r="S4" i="25"/>
  <c r="P4" i="25"/>
  <c r="O4" i="25"/>
  <c r="W3" i="25"/>
  <c r="V3" i="25"/>
  <c r="V1" i="25"/>
  <c r="U3" i="25"/>
  <c r="T3" i="25"/>
  <c r="T1" i="25"/>
  <c r="R3" i="25"/>
  <c r="R1" i="25"/>
  <c r="Q3" i="25"/>
  <c r="S3" i="25"/>
  <c r="P3" i="25"/>
  <c r="P1" i="25"/>
  <c r="O3" i="25"/>
  <c r="O1" i="25"/>
  <c r="N1" i="25"/>
  <c r="M1" i="25"/>
  <c r="L1" i="25"/>
  <c r="K1" i="25"/>
  <c r="J1" i="25"/>
  <c r="I1" i="25"/>
  <c r="S1" i="25"/>
  <c r="Q1" i="25"/>
  <c r="AI17" i="5"/>
  <c r="T490" i="22"/>
  <c r="U13" i="22"/>
  <c r="V13" i="22"/>
  <c r="U14" i="22"/>
  <c r="V14" i="22"/>
  <c r="U15" i="22"/>
  <c r="V15" i="22"/>
  <c r="U16" i="22"/>
  <c r="V16" i="22"/>
  <c r="U17" i="22"/>
  <c r="V17" i="22"/>
  <c r="U18" i="22"/>
  <c r="V18" i="22"/>
  <c r="U19" i="22"/>
  <c r="V19" i="22"/>
  <c r="U20" i="22"/>
  <c r="V20" i="22"/>
  <c r="U21" i="22"/>
  <c r="V21" i="22"/>
  <c r="U22" i="22"/>
  <c r="V22" i="22"/>
  <c r="U23" i="22"/>
  <c r="V23" i="22"/>
  <c r="U24" i="22"/>
  <c r="V24" i="22"/>
  <c r="U25" i="22"/>
  <c r="V25" i="22"/>
  <c r="U26" i="22"/>
  <c r="V26" i="22"/>
  <c r="U27" i="22"/>
  <c r="V27" i="22"/>
  <c r="U28" i="22"/>
  <c r="V28" i="22"/>
  <c r="U29" i="22"/>
  <c r="V29" i="22"/>
  <c r="U30" i="22"/>
  <c r="V30" i="22"/>
  <c r="U31" i="22"/>
  <c r="V31" i="22"/>
  <c r="U32" i="22"/>
  <c r="V32" i="22"/>
  <c r="U33" i="22"/>
  <c r="V33" i="22"/>
  <c r="U34" i="22"/>
  <c r="V34" i="22"/>
  <c r="U35" i="22"/>
  <c r="V35" i="22"/>
  <c r="U36" i="22"/>
  <c r="V36" i="22"/>
  <c r="U37" i="22"/>
  <c r="V37" i="22"/>
  <c r="U38" i="22"/>
  <c r="V38" i="22"/>
  <c r="U39" i="22"/>
  <c r="V39" i="22"/>
  <c r="U40" i="22"/>
  <c r="V40" i="22"/>
  <c r="U41" i="22"/>
  <c r="V41" i="22"/>
  <c r="U42" i="22"/>
  <c r="V42" i="22"/>
  <c r="U43" i="22"/>
  <c r="V43" i="22"/>
  <c r="U44" i="22"/>
  <c r="V44" i="22"/>
  <c r="U45" i="22"/>
  <c r="V45" i="22"/>
  <c r="U46" i="22"/>
  <c r="V46" i="22"/>
  <c r="U47" i="22"/>
  <c r="V47" i="22"/>
  <c r="U48" i="22"/>
  <c r="V48" i="22"/>
  <c r="U49" i="22"/>
  <c r="V49" i="22"/>
  <c r="U50" i="22"/>
  <c r="V50" i="22"/>
  <c r="U51" i="22"/>
  <c r="V51" i="22"/>
  <c r="U52" i="22"/>
  <c r="V52" i="22"/>
  <c r="U53" i="22"/>
  <c r="V53" i="22"/>
  <c r="U54" i="22"/>
  <c r="V54" i="22"/>
  <c r="U55" i="22"/>
  <c r="V55" i="22"/>
  <c r="U56" i="22"/>
  <c r="V56" i="22"/>
  <c r="U57" i="22"/>
  <c r="V57" i="22"/>
  <c r="U58" i="22"/>
  <c r="V58" i="22"/>
  <c r="U59" i="22"/>
  <c r="V59" i="22"/>
  <c r="U60" i="22"/>
  <c r="V60" i="22"/>
  <c r="U61" i="22"/>
  <c r="V61" i="22"/>
  <c r="U62" i="22"/>
  <c r="V62" i="22"/>
  <c r="U63" i="22"/>
  <c r="V63" i="22"/>
  <c r="U64" i="22"/>
  <c r="V64" i="22"/>
  <c r="U65" i="22"/>
  <c r="V65" i="22"/>
  <c r="U66" i="22"/>
  <c r="V66" i="22"/>
  <c r="U67" i="22"/>
  <c r="V67" i="22"/>
  <c r="U68" i="22"/>
  <c r="V68" i="22"/>
  <c r="U69" i="22"/>
  <c r="V69" i="22"/>
  <c r="U70" i="22"/>
  <c r="V70" i="22"/>
  <c r="U71" i="22"/>
  <c r="V71" i="22"/>
  <c r="U72" i="22"/>
  <c r="V72" i="22"/>
  <c r="U73" i="22"/>
  <c r="V73" i="22"/>
  <c r="U74" i="22"/>
  <c r="V74" i="22"/>
  <c r="U75" i="22"/>
  <c r="V75" i="22"/>
  <c r="U76" i="22"/>
  <c r="V76" i="22"/>
  <c r="U77" i="22"/>
  <c r="V77" i="22"/>
  <c r="U78" i="22"/>
  <c r="V78" i="22"/>
  <c r="U79" i="22"/>
  <c r="V79" i="22"/>
  <c r="U80" i="22"/>
  <c r="V80" i="22"/>
  <c r="U81" i="22"/>
  <c r="V81" i="22"/>
  <c r="U82" i="22"/>
  <c r="V82" i="22"/>
  <c r="U83" i="22"/>
  <c r="V83" i="22"/>
  <c r="U84" i="22"/>
  <c r="V84" i="22"/>
  <c r="U85" i="22"/>
  <c r="V85" i="22"/>
  <c r="U86" i="22"/>
  <c r="V86" i="22"/>
  <c r="U87" i="22"/>
  <c r="V87" i="22"/>
  <c r="U88" i="22"/>
  <c r="V88" i="22"/>
  <c r="U89" i="22"/>
  <c r="V89" i="22"/>
  <c r="U90" i="22"/>
  <c r="V90" i="22"/>
  <c r="U91" i="22"/>
  <c r="V91" i="22"/>
  <c r="U92" i="22"/>
  <c r="V92" i="22"/>
  <c r="U93" i="22"/>
  <c r="V93" i="22"/>
  <c r="U94" i="22"/>
  <c r="V94" i="22"/>
  <c r="U95" i="22"/>
  <c r="V95" i="22"/>
  <c r="U96" i="22"/>
  <c r="V96" i="22"/>
  <c r="U97" i="22"/>
  <c r="V97" i="22"/>
  <c r="U98" i="22"/>
  <c r="V98" i="22"/>
  <c r="U99" i="22"/>
  <c r="V99" i="22"/>
  <c r="U100" i="22"/>
  <c r="V100" i="22"/>
  <c r="U101" i="22"/>
  <c r="V101" i="22"/>
  <c r="U102" i="22"/>
  <c r="V102" i="22"/>
  <c r="U103" i="22"/>
  <c r="V103" i="22"/>
  <c r="U104" i="22"/>
  <c r="V104" i="22"/>
  <c r="U105" i="22"/>
  <c r="V105" i="22"/>
  <c r="U106" i="22"/>
  <c r="V106" i="22"/>
  <c r="U107" i="22"/>
  <c r="V107" i="22"/>
  <c r="U108" i="22"/>
  <c r="V108" i="22"/>
  <c r="U109" i="22"/>
  <c r="V109" i="22"/>
  <c r="U110" i="22"/>
  <c r="V110" i="22"/>
  <c r="U111" i="22"/>
  <c r="V111" i="22"/>
  <c r="U112" i="22"/>
  <c r="V112" i="22"/>
  <c r="U113" i="22"/>
  <c r="V113" i="22"/>
  <c r="U114" i="22"/>
  <c r="V114" i="22"/>
  <c r="U115" i="22"/>
  <c r="V115" i="22"/>
  <c r="U116" i="22"/>
  <c r="V116" i="22"/>
  <c r="U117" i="22"/>
  <c r="V117" i="22"/>
  <c r="U118" i="22"/>
  <c r="V118" i="22"/>
  <c r="U119" i="22"/>
  <c r="V119" i="22"/>
  <c r="U120" i="22"/>
  <c r="V120" i="22"/>
  <c r="U121" i="22"/>
  <c r="V121" i="22"/>
  <c r="U122" i="22"/>
  <c r="V122" i="22"/>
  <c r="U123" i="22"/>
  <c r="V123" i="22"/>
  <c r="U124" i="22"/>
  <c r="V124" i="22"/>
  <c r="U125" i="22"/>
  <c r="V125" i="22"/>
  <c r="U126" i="22"/>
  <c r="V126" i="22"/>
  <c r="U127" i="22"/>
  <c r="V127" i="22"/>
  <c r="U128" i="22"/>
  <c r="V128" i="22"/>
  <c r="U129" i="22"/>
  <c r="V129" i="22"/>
  <c r="U130" i="22"/>
  <c r="V130" i="22"/>
  <c r="U131" i="22"/>
  <c r="V131" i="22"/>
  <c r="U132" i="22"/>
  <c r="V132" i="22"/>
  <c r="U133" i="22"/>
  <c r="V133" i="22"/>
  <c r="U134" i="22"/>
  <c r="V134" i="22"/>
  <c r="U135" i="22"/>
  <c r="V135" i="22"/>
  <c r="U136" i="22"/>
  <c r="V136" i="22"/>
  <c r="U137" i="22"/>
  <c r="V137" i="22"/>
  <c r="U138" i="22"/>
  <c r="V138" i="22"/>
  <c r="U139" i="22"/>
  <c r="V139" i="22"/>
  <c r="U140" i="22"/>
  <c r="V140" i="22"/>
  <c r="U141" i="22"/>
  <c r="V141" i="22"/>
  <c r="U142" i="22"/>
  <c r="V142" i="22"/>
  <c r="U143" i="22"/>
  <c r="V143" i="22"/>
  <c r="U144" i="22"/>
  <c r="V144" i="22"/>
  <c r="U145" i="22"/>
  <c r="V145" i="22"/>
  <c r="U146" i="22"/>
  <c r="V146" i="22"/>
  <c r="U147" i="22"/>
  <c r="V147" i="22"/>
  <c r="U148" i="22"/>
  <c r="V148" i="22"/>
  <c r="U149" i="22"/>
  <c r="V149" i="22"/>
  <c r="U150" i="22"/>
  <c r="V150" i="22"/>
  <c r="U151" i="22"/>
  <c r="V151" i="22"/>
  <c r="U152" i="22"/>
  <c r="V152" i="22"/>
  <c r="U153" i="22"/>
  <c r="V153" i="22"/>
  <c r="U154" i="22"/>
  <c r="V154" i="22"/>
  <c r="U155" i="22"/>
  <c r="V155" i="22"/>
  <c r="U156" i="22"/>
  <c r="V156" i="22"/>
  <c r="U157" i="22"/>
  <c r="V157" i="22"/>
  <c r="U158" i="22"/>
  <c r="V158" i="22"/>
  <c r="U159" i="22"/>
  <c r="V159" i="22"/>
  <c r="U160" i="22"/>
  <c r="V160" i="22"/>
  <c r="U161" i="22"/>
  <c r="V161" i="22"/>
  <c r="U162" i="22"/>
  <c r="V162" i="22"/>
  <c r="U163" i="22"/>
  <c r="V163" i="22"/>
  <c r="U164" i="22"/>
  <c r="V164" i="22"/>
  <c r="U165" i="22"/>
  <c r="V165" i="22"/>
  <c r="U166" i="22"/>
  <c r="V166" i="22"/>
  <c r="U167" i="22"/>
  <c r="V167" i="22"/>
  <c r="U168" i="22"/>
  <c r="V168" i="22"/>
  <c r="U169" i="22"/>
  <c r="V169" i="22"/>
  <c r="U170" i="22"/>
  <c r="V170" i="22"/>
  <c r="U171" i="22"/>
  <c r="V171" i="22"/>
  <c r="U172" i="22"/>
  <c r="V172" i="22"/>
  <c r="U173" i="22"/>
  <c r="V173" i="22"/>
  <c r="U174" i="22"/>
  <c r="V174" i="22"/>
  <c r="U175" i="22"/>
  <c r="V175" i="22"/>
  <c r="U176" i="22"/>
  <c r="V176" i="22"/>
  <c r="U177" i="22"/>
  <c r="V177" i="22"/>
  <c r="U178" i="22"/>
  <c r="V178" i="22"/>
  <c r="U179" i="22"/>
  <c r="V179" i="22"/>
  <c r="U180" i="22"/>
  <c r="V180" i="22"/>
  <c r="U181" i="22"/>
  <c r="V181" i="22"/>
  <c r="U182" i="22"/>
  <c r="V182" i="22"/>
  <c r="U183" i="22"/>
  <c r="V183" i="22"/>
  <c r="U184" i="22"/>
  <c r="V184" i="22"/>
  <c r="U185" i="22"/>
  <c r="V185" i="22"/>
  <c r="U186" i="22"/>
  <c r="V186" i="22"/>
  <c r="U187" i="22"/>
  <c r="V187" i="22"/>
  <c r="U188" i="22"/>
  <c r="V188" i="22"/>
  <c r="U189" i="22"/>
  <c r="V189" i="22"/>
  <c r="U190" i="22"/>
  <c r="V190" i="22"/>
  <c r="U191" i="22"/>
  <c r="V191" i="22"/>
  <c r="U192" i="22"/>
  <c r="V192" i="22"/>
  <c r="U193" i="22"/>
  <c r="V193" i="22"/>
  <c r="U194" i="22"/>
  <c r="V194" i="22"/>
  <c r="U195" i="22"/>
  <c r="V195" i="22"/>
  <c r="U196" i="22"/>
  <c r="V196" i="22"/>
  <c r="U197" i="22"/>
  <c r="V197" i="22"/>
  <c r="U198" i="22"/>
  <c r="V198" i="22"/>
  <c r="U199" i="22"/>
  <c r="V199" i="22"/>
  <c r="U200" i="22"/>
  <c r="V200" i="22"/>
  <c r="U201" i="22"/>
  <c r="V201" i="22"/>
  <c r="U202" i="22"/>
  <c r="V202" i="22"/>
  <c r="U203" i="22"/>
  <c r="V203" i="22"/>
  <c r="U204" i="22"/>
  <c r="V204" i="22"/>
  <c r="U205" i="22"/>
  <c r="V205" i="22"/>
  <c r="U206" i="22"/>
  <c r="V206" i="22"/>
  <c r="U207" i="22"/>
  <c r="V207" i="22"/>
  <c r="U208" i="22"/>
  <c r="V208" i="22"/>
  <c r="U209" i="22"/>
  <c r="V209" i="22"/>
  <c r="U210" i="22"/>
  <c r="V210" i="22"/>
  <c r="U211" i="22"/>
  <c r="V211" i="22"/>
  <c r="U212" i="22"/>
  <c r="V212" i="22"/>
  <c r="U213" i="22"/>
  <c r="V213" i="22"/>
  <c r="U214" i="22"/>
  <c r="V214" i="22"/>
  <c r="U215" i="22"/>
  <c r="V215" i="22"/>
  <c r="U216" i="22"/>
  <c r="V216" i="22"/>
  <c r="U217" i="22"/>
  <c r="V217" i="22"/>
  <c r="U218" i="22"/>
  <c r="V218" i="22"/>
  <c r="U219" i="22"/>
  <c r="V219" i="22"/>
  <c r="U220" i="22"/>
  <c r="V220" i="22"/>
  <c r="U221" i="22"/>
  <c r="V221" i="22"/>
  <c r="U222" i="22"/>
  <c r="V222" i="22"/>
  <c r="U223" i="22"/>
  <c r="V223" i="22"/>
  <c r="U224" i="22"/>
  <c r="V224" i="22"/>
  <c r="U225" i="22"/>
  <c r="V225" i="22"/>
  <c r="U226" i="22"/>
  <c r="V226" i="22"/>
  <c r="U227" i="22"/>
  <c r="V227" i="22"/>
  <c r="U228" i="22"/>
  <c r="V228" i="22"/>
  <c r="U229" i="22"/>
  <c r="V229" i="22"/>
  <c r="U230" i="22"/>
  <c r="V230" i="22"/>
  <c r="U231" i="22"/>
  <c r="V231" i="22"/>
  <c r="U232" i="22"/>
  <c r="V232" i="22"/>
  <c r="U233" i="22"/>
  <c r="V233" i="22"/>
  <c r="U234" i="22"/>
  <c r="V234" i="22"/>
  <c r="U235" i="22"/>
  <c r="V235" i="22"/>
  <c r="U236" i="22"/>
  <c r="V236" i="22"/>
  <c r="U237" i="22"/>
  <c r="V237" i="22"/>
  <c r="U238" i="22"/>
  <c r="V238" i="22"/>
  <c r="U239" i="22"/>
  <c r="V239" i="22"/>
  <c r="U240" i="22"/>
  <c r="V240" i="22"/>
  <c r="U241" i="22"/>
  <c r="V241" i="22"/>
  <c r="U242" i="22"/>
  <c r="V242" i="22"/>
  <c r="U243" i="22"/>
  <c r="V243" i="22"/>
  <c r="U244" i="22"/>
  <c r="V244" i="22"/>
  <c r="U245" i="22"/>
  <c r="V245" i="22"/>
  <c r="U246" i="22"/>
  <c r="V246" i="22"/>
  <c r="U247" i="22"/>
  <c r="V247" i="22"/>
  <c r="U248" i="22"/>
  <c r="V248" i="22"/>
  <c r="U249" i="22"/>
  <c r="V249" i="22"/>
  <c r="U250" i="22"/>
  <c r="V250" i="22"/>
  <c r="U251" i="22"/>
  <c r="V251" i="22"/>
  <c r="U252" i="22"/>
  <c r="V252" i="22"/>
  <c r="U253" i="22"/>
  <c r="V253" i="22"/>
  <c r="U254" i="22"/>
  <c r="V254" i="22"/>
  <c r="U255" i="22"/>
  <c r="V255" i="22"/>
  <c r="U256" i="22"/>
  <c r="V256" i="22"/>
  <c r="U257" i="22"/>
  <c r="V257" i="22"/>
  <c r="U258" i="22"/>
  <c r="V258" i="22"/>
  <c r="U259" i="22"/>
  <c r="V259" i="22"/>
  <c r="U260" i="22"/>
  <c r="V260" i="22"/>
  <c r="U261" i="22"/>
  <c r="V261" i="22"/>
  <c r="U262" i="22"/>
  <c r="V262" i="22"/>
  <c r="U263" i="22"/>
  <c r="V263" i="22"/>
  <c r="U264" i="22"/>
  <c r="V264" i="22"/>
  <c r="U265" i="22"/>
  <c r="V265" i="22"/>
  <c r="U266" i="22"/>
  <c r="V266" i="22"/>
  <c r="U267" i="22"/>
  <c r="V267" i="22"/>
  <c r="U268" i="22"/>
  <c r="V268" i="22"/>
  <c r="U269" i="22"/>
  <c r="V269" i="22"/>
  <c r="U270" i="22"/>
  <c r="V270" i="22"/>
  <c r="U271" i="22"/>
  <c r="V271" i="22"/>
  <c r="U272" i="22"/>
  <c r="V272" i="22"/>
  <c r="U273" i="22"/>
  <c r="V273" i="22"/>
  <c r="U274" i="22"/>
  <c r="V274" i="22"/>
  <c r="U275" i="22"/>
  <c r="V275" i="22"/>
  <c r="U276" i="22"/>
  <c r="V276" i="22"/>
  <c r="U277" i="22"/>
  <c r="V277" i="22"/>
  <c r="U278" i="22"/>
  <c r="V278" i="22"/>
  <c r="U279" i="22"/>
  <c r="V279" i="22"/>
  <c r="U280" i="22"/>
  <c r="V280" i="22"/>
  <c r="U281" i="22"/>
  <c r="V281" i="22"/>
  <c r="U282" i="22"/>
  <c r="V282" i="22"/>
  <c r="U283" i="22"/>
  <c r="V283" i="22"/>
  <c r="U284" i="22"/>
  <c r="V284" i="22"/>
  <c r="U285" i="22"/>
  <c r="V285" i="22"/>
  <c r="U286" i="22"/>
  <c r="V286" i="22"/>
  <c r="U287" i="22"/>
  <c r="V287" i="22"/>
  <c r="U288" i="22"/>
  <c r="V288" i="22"/>
  <c r="U289" i="22"/>
  <c r="V289" i="22"/>
  <c r="U290" i="22"/>
  <c r="V290" i="22"/>
  <c r="U291" i="22"/>
  <c r="V291" i="22"/>
  <c r="U292" i="22"/>
  <c r="V292" i="22"/>
  <c r="U293" i="22"/>
  <c r="V293" i="22"/>
  <c r="U294" i="22"/>
  <c r="V294" i="22"/>
  <c r="U295" i="22"/>
  <c r="V295" i="22"/>
  <c r="U296" i="22"/>
  <c r="V296" i="22"/>
  <c r="U297" i="22"/>
  <c r="V297" i="22"/>
  <c r="U298" i="22"/>
  <c r="V298" i="22"/>
  <c r="U299" i="22"/>
  <c r="V299" i="22"/>
  <c r="U300" i="22"/>
  <c r="V300" i="22"/>
  <c r="U301" i="22"/>
  <c r="V301" i="22"/>
  <c r="U302" i="22"/>
  <c r="V302" i="22"/>
  <c r="U303" i="22"/>
  <c r="V303" i="22"/>
  <c r="U304" i="22"/>
  <c r="V304" i="22"/>
  <c r="U305" i="22"/>
  <c r="V305" i="22"/>
  <c r="U306" i="22"/>
  <c r="V306" i="22"/>
  <c r="U307" i="22"/>
  <c r="V307" i="22"/>
  <c r="U308" i="22"/>
  <c r="V308" i="22"/>
  <c r="U309" i="22"/>
  <c r="V309" i="22"/>
  <c r="U310" i="22"/>
  <c r="V310" i="22"/>
  <c r="U311" i="22"/>
  <c r="V311" i="22"/>
  <c r="U312" i="22"/>
  <c r="V312" i="22"/>
  <c r="U313" i="22"/>
  <c r="V313" i="22"/>
  <c r="U314" i="22"/>
  <c r="V314" i="22"/>
  <c r="U315" i="22"/>
  <c r="V315" i="22"/>
  <c r="U316" i="22"/>
  <c r="V316" i="22"/>
  <c r="U317" i="22"/>
  <c r="V317" i="22"/>
  <c r="U318" i="22"/>
  <c r="V318" i="22"/>
  <c r="U319" i="22"/>
  <c r="V319" i="22"/>
  <c r="U320" i="22"/>
  <c r="V320" i="22"/>
  <c r="U321" i="22"/>
  <c r="V321" i="22"/>
  <c r="U322" i="22"/>
  <c r="V322" i="22"/>
  <c r="U323" i="22"/>
  <c r="V323" i="22"/>
  <c r="U324" i="22"/>
  <c r="V324" i="22"/>
  <c r="U325" i="22"/>
  <c r="V325" i="22"/>
  <c r="U326" i="22"/>
  <c r="V326" i="22"/>
  <c r="U327" i="22"/>
  <c r="V327" i="22"/>
  <c r="U328" i="22"/>
  <c r="V328" i="22"/>
  <c r="U329" i="22"/>
  <c r="V329" i="22"/>
  <c r="U330" i="22"/>
  <c r="V330" i="22"/>
  <c r="U331" i="22"/>
  <c r="V331" i="22"/>
  <c r="U332" i="22"/>
  <c r="V332" i="22"/>
  <c r="U333" i="22"/>
  <c r="V333" i="22"/>
  <c r="U334" i="22"/>
  <c r="V334" i="22"/>
  <c r="U335" i="22"/>
  <c r="V335" i="22"/>
  <c r="U336" i="22"/>
  <c r="V336" i="22"/>
  <c r="U337" i="22"/>
  <c r="V337" i="22"/>
  <c r="U338" i="22"/>
  <c r="V338" i="22"/>
  <c r="U339" i="22"/>
  <c r="V339" i="22"/>
  <c r="U340" i="22"/>
  <c r="V340" i="22"/>
  <c r="U341" i="22"/>
  <c r="V341" i="22"/>
  <c r="U342" i="22"/>
  <c r="V342" i="22"/>
  <c r="U343" i="22"/>
  <c r="V343" i="22"/>
  <c r="U344" i="22"/>
  <c r="V344" i="22"/>
  <c r="U345" i="22"/>
  <c r="V345" i="22"/>
  <c r="U346" i="22"/>
  <c r="V346" i="22"/>
  <c r="U347" i="22"/>
  <c r="V347" i="22"/>
  <c r="U348" i="22"/>
  <c r="V348" i="22"/>
  <c r="U349" i="22"/>
  <c r="V349" i="22"/>
  <c r="U350" i="22"/>
  <c r="V350" i="22"/>
  <c r="U351" i="22"/>
  <c r="V351" i="22"/>
  <c r="U352" i="22"/>
  <c r="V352" i="22"/>
  <c r="U353" i="22"/>
  <c r="V353" i="22"/>
  <c r="U354" i="22"/>
  <c r="V354" i="22"/>
  <c r="U355" i="22"/>
  <c r="V355" i="22"/>
  <c r="U356" i="22"/>
  <c r="V356" i="22"/>
  <c r="U357" i="22"/>
  <c r="V357" i="22"/>
  <c r="U358" i="22"/>
  <c r="V358" i="22"/>
  <c r="U359" i="22"/>
  <c r="V359" i="22"/>
  <c r="U360" i="22"/>
  <c r="V360" i="22"/>
  <c r="U361" i="22"/>
  <c r="V361" i="22"/>
  <c r="U362" i="22"/>
  <c r="V362" i="22"/>
  <c r="U363" i="22"/>
  <c r="V363" i="22"/>
  <c r="U364" i="22"/>
  <c r="V364" i="22"/>
  <c r="U365" i="22"/>
  <c r="V365" i="22"/>
  <c r="U366" i="22"/>
  <c r="V366" i="22"/>
  <c r="U367" i="22"/>
  <c r="V367" i="22"/>
  <c r="U368" i="22"/>
  <c r="V368" i="22"/>
  <c r="U369" i="22"/>
  <c r="V369" i="22"/>
  <c r="U370" i="22"/>
  <c r="V370" i="22"/>
  <c r="U371" i="22"/>
  <c r="V371" i="22"/>
  <c r="U372" i="22"/>
  <c r="V372" i="22"/>
  <c r="U373" i="22"/>
  <c r="V373" i="22"/>
  <c r="U374" i="22"/>
  <c r="V374" i="22"/>
  <c r="U375" i="22"/>
  <c r="V375" i="22"/>
  <c r="U376" i="22"/>
  <c r="V376" i="22"/>
  <c r="U377" i="22"/>
  <c r="V377" i="22"/>
  <c r="U378" i="22"/>
  <c r="V378" i="22"/>
  <c r="U379" i="22"/>
  <c r="V379" i="22"/>
  <c r="U380" i="22"/>
  <c r="V380" i="22"/>
  <c r="U381" i="22"/>
  <c r="V381" i="22"/>
  <c r="U382" i="22"/>
  <c r="V382" i="22"/>
  <c r="U383" i="22"/>
  <c r="V383" i="22"/>
  <c r="U384" i="22"/>
  <c r="V384" i="22"/>
  <c r="U385" i="22"/>
  <c r="V385" i="22"/>
  <c r="U386" i="22"/>
  <c r="V386" i="22"/>
  <c r="U387" i="22"/>
  <c r="V387" i="22"/>
  <c r="U388" i="22"/>
  <c r="V388" i="22"/>
  <c r="U389" i="22"/>
  <c r="V389" i="22"/>
  <c r="U390" i="22"/>
  <c r="V390" i="22"/>
  <c r="U391" i="22"/>
  <c r="V391" i="22"/>
  <c r="U392" i="22"/>
  <c r="V392" i="22"/>
  <c r="U393" i="22"/>
  <c r="V393" i="22"/>
  <c r="U394" i="22"/>
  <c r="V394" i="22"/>
  <c r="U395" i="22"/>
  <c r="V395" i="22"/>
  <c r="U396" i="22"/>
  <c r="V396" i="22"/>
  <c r="U397" i="22"/>
  <c r="V397" i="22"/>
  <c r="U398" i="22"/>
  <c r="V398" i="22"/>
  <c r="U399" i="22"/>
  <c r="V399" i="22"/>
  <c r="U400" i="22"/>
  <c r="V400" i="22"/>
  <c r="U401" i="22"/>
  <c r="V401" i="22"/>
  <c r="U402" i="22"/>
  <c r="V402" i="22"/>
  <c r="U403" i="22"/>
  <c r="V403" i="22"/>
  <c r="U404" i="22"/>
  <c r="V404" i="22"/>
  <c r="U405" i="22"/>
  <c r="V405" i="22"/>
  <c r="U406" i="22"/>
  <c r="V406" i="22"/>
  <c r="U407" i="22"/>
  <c r="V407" i="22"/>
  <c r="U408" i="22"/>
  <c r="V408" i="22"/>
  <c r="U409" i="22"/>
  <c r="V409" i="22"/>
  <c r="U410" i="22"/>
  <c r="V410" i="22"/>
  <c r="U411" i="22"/>
  <c r="V411" i="22"/>
  <c r="U412" i="22"/>
  <c r="V412" i="22"/>
  <c r="U413" i="22"/>
  <c r="V413" i="22"/>
  <c r="U414" i="22"/>
  <c r="V414" i="22"/>
  <c r="U415" i="22"/>
  <c r="V415" i="22"/>
  <c r="U416" i="22"/>
  <c r="V416" i="22"/>
  <c r="U417" i="22"/>
  <c r="V417" i="22"/>
  <c r="U418" i="22"/>
  <c r="V418" i="22"/>
  <c r="U419" i="22"/>
  <c r="V419" i="22"/>
  <c r="U420" i="22"/>
  <c r="V420" i="22"/>
  <c r="U421" i="22"/>
  <c r="V421" i="22"/>
  <c r="U422" i="22"/>
  <c r="V422" i="22"/>
  <c r="U423" i="22"/>
  <c r="V423" i="22"/>
  <c r="U424" i="22"/>
  <c r="V424" i="22"/>
  <c r="U425" i="22"/>
  <c r="V425" i="22"/>
  <c r="U426" i="22"/>
  <c r="V426" i="22"/>
  <c r="U427" i="22"/>
  <c r="V427" i="22"/>
  <c r="U428" i="22"/>
  <c r="V428" i="22"/>
  <c r="U429" i="22"/>
  <c r="V429" i="22"/>
  <c r="U430" i="22"/>
  <c r="V430" i="22"/>
  <c r="U431" i="22"/>
  <c r="V431" i="22"/>
  <c r="U432" i="22"/>
  <c r="V432" i="22"/>
  <c r="U433" i="22"/>
  <c r="V433" i="22"/>
  <c r="U434" i="22"/>
  <c r="V434" i="22"/>
  <c r="U435" i="22"/>
  <c r="V435" i="22"/>
  <c r="U436" i="22"/>
  <c r="V436" i="22"/>
  <c r="U437" i="22"/>
  <c r="V437" i="22"/>
  <c r="U438" i="22"/>
  <c r="V438" i="22"/>
  <c r="U439" i="22"/>
  <c r="V439" i="22"/>
  <c r="U440" i="22"/>
  <c r="V440" i="22"/>
  <c r="U441" i="22"/>
  <c r="V441" i="22"/>
  <c r="U442" i="22"/>
  <c r="V442" i="22"/>
  <c r="U443" i="22"/>
  <c r="V443" i="22"/>
  <c r="U444" i="22"/>
  <c r="V444" i="22"/>
  <c r="U445" i="22"/>
  <c r="V445" i="22"/>
  <c r="U446" i="22"/>
  <c r="V446" i="22"/>
  <c r="U447" i="22"/>
  <c r="V447" i="22"/>
  <c r="U448" i="22"/>
  <c r="V448" i="22"/>
  <c r="U449" i="22"/>
  <c r="V449" i="22"/>
  <c r="U450" i="22"/>
  <c r="V450" i="22"/>
  <c r="U451" i="22"/>
  <c r="V451" i="22"/>
  <c r="U452" i="22"/>
  <c r="V452" i="22"/>
  <c r="U453" i="22"/>
  <c r="V453" i="22"/>
  <c r="U454" i="22"/>
  <c r="V454" i="22"/>
  <c r="U455" i="22"/>
  <c r="V455" i="22"/>
  <c r="U456" i="22"/>
  <c r="V456" i="22"/>
  <c r="U457" i="22"/>
  <c r="V457" i="22"/>
  <c r="U458" i="22"/>
  <c r="V458" i="22"/>
  <c r="U459" i="22"/>
  <c r="V459" i="22"/>
  <c r="U460" i="22"/>
  <c r="V460" i="22"/>
  <c r="U461" i="22"/>
  <c r="V461" i="22"/>
  <c r="U462" i="22"/>
  <c r="V462" i="22"/>
  <c r="U463" i="22"/>
  <c r="V463" i="22"/>
  <c r="U464" i="22"/>
  <c r="V464" i="22"/>
  <c r="U465" i="22"/>
  <c r="V465" i="22"/>
  <c r="U466" i="22"/>
  <c r="V466" i="22"/>
  <c r="U467" i="22"/>
  <c r="V467" i="22"/>
  <c r="U468" i="22"/>
  <c r="V468" i="22"/>
  <c r="U469" i="22"/>
  <c r="V469" i="22"/>
  <c r="U470" i="22"/>
  <c r="V470" i="22"/>
  <c r="U471" i="22"/>
  <c r="V471" i="22"/>
  <c r="U472" i="22"/>
  <c r="V472" i="22"/>
  <c r="U473" i="22"/>
  <c r="V473" i="22"/>
  <c r="U474" i="22"/>
  <c r="V474" i="22"/>
  <c r="U475" i="22"/>
  <c r="V475" i="22"/>
  <c r="U476" i="22"/>
  <c r="V476" i="22"/>
  <c r="U477" i="22"/>
  <c r="V477" i="22"/>
  <c r="U478" i="22"/>
  <c r="V478" i="22"/>
  <c r="U479" i="22"/>
  <c r="V479" i="22"/>
  <c r="U480" i="22"/>
  <c r="V480" i="22"/>
  <c r="U481" i="22"/>
  <c r="V481" i="22"/>
  <c r="U482" i="22"/>
  <c r="V482" i="22"/>
  <c r="U483" i="22"/>
  <c r="V483" i="22"/>
  <c r="U484" i="22"/>
  <c r="V484" i="22"/>
  <c r="U485" i="22"/>
  <c r="V485" i="22"/>
  <c r="U486" i="22"/>
  <c r="V486" i="22"/>
  <c r="U487" i="22"/>
  <c r="V487" i="22"/>
  <c r="U488" i="22"/>
  <c r="V488" i="22"/>
  <c r="U489" i="22"/>
  <c r="V489" i="22"/>
  <c r="U490" i="22"/>
  <c r="V490" i="22"/>
  <c r="U491" i="22"/>
  <c r="V491" i="22"/>
  <c r="U492" i="22"/>
  <c r="V492" i="22"/>
  <c r="U493" i="22"/>
  <c r="V493" i="22"/>
  <c r="U494" i="22"/>
  <c r="V494" i="22"/>
  <c r="U495" i="22"/>
  <c r="V495" i="22"/>
  <c r="U496" i="22"/>
  <c r="V496" i="22"/>
  <c r="U497" i="22"/>
  <c r="V497" i="22"/>
  <c r="U498" i="22"/>
  <c r="V498" i="22"/>
  <c r="U499" i="22"/>
  <c r="V499" i="22"/>
  <c r="U500" i="22"/>
  <c r="V500" i="22"/>
  <c r="U501" i="22"/>
  <c r="V501" i="22"/>
  <c r="U502" i="22"/>
  <c r="V502" i="22"/>
  <c r="U503" i="22"/>
  <c r="V503" i="22"/>
  <c r="U504" i="22"/>
  <c r="V504" i="22"/>
  <c r="U505" i="22"/>
  <c r="V505" i="22"/>
  <c r="U506" i="22"/>
  <c r="V506" i="22"/>
  <c r="U507" i="22"/>
  <c r="V507" i="22"/>
  <c r="U508" i="22"/>
  <c r="V508" i="22"/>
  <c r="U509" i="22"/>
  <c r="V509" i="22"/>
  <c r="U510" i="22"/>
  <c r="V510" i="22"/>
  <c r="U511" i="22"/>
  <c r="V511" i="22"/>
  <c r="U512" i="22"/>
  <c r="V512" i="22"/>
  <c r="U513" i="22"/>
  <c r="V513" i="22"/>
  <c r="U514" i="22"/>
  <c r="V514" i="22"/>
  <c r="U515" i="22"/>
  <c r="V515" i="22"/>
  <c r="U516" i="22"/>
  <c r="V516" i="22"/>
  <c r="U517" i="22"/>
  <c r="V517" i="22"/>
  <c r="U518" i="22"/>
  <c r="V518" i="22"/>
  <c r="U519" i="22"/>
  <c r="V519" i="22"/>
  <c r="U520" i="22"/>
  <c r="V520" i="22"/>
  <c r="U521" i="22"/>
  <c r="V521" i="22"/>
  <c r="U522" i="22"/>
  <c r="V522" i="22"/>
  <c r="U523" i="22"/>
  <c r="V523" i="22"/>
  <c r="U524" i="22"/>
  <c r="V524" i="22"/>
  <c r="U525" i="22"/>
  <c r="V525" i="22"/>
  <c r="U526" i="22"/>
  <c r="V526" i="22"/>
  <c r="U527" i="22"/>
  <c r="V527" i="22"/>
  <c r="U528" i="22"/>
  <c r="V528" i="22"/>
  <c r="U529" i="22"/>
  <c r="V529" i="22"/>
  <c r="U530" i="22"/>
  <c r="V530" i="22"/>
  <c r="U531" i="22"/>
  <c r="V531" i="22"/>
  <c r="U532" i="22"/>
  <c r="V532" i="22"/>
  <c r="U533" i="22"/>
  <c r="V533" i="22"/>
  <c r="U534" i="22"/>
  <c r="V534" i="22"/>
  <c r="U535" i="22"/>
  <c r="V535" i="22"/>
  <c r="U536" i="22"/>
  <c r="V536" i="22"/>
  <c r="U537" i="22"/>
  <c r="V537" i="22"/>
  <c r="U538" i="22"/>
  <c r="V538" i="22"/>
  <c r="U539" i="22"/>
  <c r="V539" i="22"/>
  <c r="U540" i="22"/>
  <c r="V540" i="22"/>
  <c r="U541" i="22"/>
  <c r="V541" i="22"/>
  <c r="U542" i="22"/>
  <c r="V542" i="22"/>
  <c r="U543" i="22"/>
  <c r="V543" i="22"/>
  <c r="U544" i="22"/>
  <c r="V544" i="22"/>
  <c r="U545" i="22"/>
  <c r="V545" i="22"/>
  <c r="U546" i="22"/>
  <c r="V546" i="22"/>
  <c r="U547" i="22"/>
  <c r="V547" i="22"/>
  <c r="U548" i="22"/>
  <c r="V548" i="22"/>
  <c r="U549" i="22"/>
  <c r="V549" i="22"/>
  <c r="U550" i="22"/>
  <c r="V550" i="22"/>
  <c r="U551" i="22"/>
  <c r="V551" i="22"/>
  <c r="U552" i="22"/>
  <c r="V552" i="22"/>
  <c r="U553" i="22"/>
  <c r="V553" i="22"/>
  <c r="U554" i="22"/>
  <c r="V554" i="22"/>
  <c r="U555" i="22"/>
  <c r="V555" i="22"/>
  <c r="U556" i="22"/>
  <c r="V556" i="22"/>
  <c r="U557" i="22"/>
  <c r="V557" i="22"/>
  <c r="U558" i="22"/>
  <c r="V558" i="22"/>
  <c r="U559" i="22"/>
  <c r="V559" i="22"/>
  <c r="U560" i="22"/>
  <c r="V560" i="22"/>
  <c r="U561" i="22"/>
  <c r="V561" i="22"/>
  <c r="U562" i="22"/>
  <c r="V562" i="22"/>
  <c r="U563" i="22"/>
  <c r="V563" i="22"/>
  <c r="U564" i="22"/>
  <c r="V564" i="22"/>
  <c r="U565" i="22"/>
  <c r="V565" i="22"/>
  <c r="U566" i="22"/>
  <c r="V566" i="22"/>
  <c r="U567" i="22"/>
  <c r="V567" i="22"/>
  <c r="U568" i="22"/>
  <c r="V568" i="22"/>
  <c r="U569" i="22"/>
  <c r="V569" i="22"/>
  <c r="U570" i="22"/>
  <c r="V570" i="22"/>
  <c r="U571" i="22"/>
  <c r="V571" i="22"/>
  <c r="U572" i="22"/>
  <c r="V572" i="22"/>
  <c r="U573" i="22"/>
  <c r="V573" i="22"/>
  <c r="U574" i="22"/>
  <c r="V574" i="22"/>
  <c r="U575" i="22"/>
  <c r="V575" i="22"/>
  <c r="U576" i="22"/>
  <c r="V576" i="22"/>
  <c r="U577" i="22"/>
  <c r="V577" i="22"/>
  <c r="U578" i="22"/>
  <c r="V578" i="22"/>
  <c r="U579" i="22"/>
  <c r="V579" i="22"/>
  <c r="U580" i="22"/>
  <c r="V580" i="22"/>
  <c r="U581" i="22"/>
  <c r="V581" i="22"/>
  <c r="U582" i="22"/>
  <c r="V582" i="22"/>
  <c r="U583" i="22"/>
  <c r="V583" i="22"/>
  <c r="U584" i="22"/>
  <c r="V584" i="22"/>
  <c r="U585" i="22"/>
  <c r="V585" i="22"/>
  <c r="U586" i="22"/>
  <c r="V586" i="22"/>
  <c r="U587" i="22"/>
  <c r="V587" i="22"/>
  <c r="U588" i="22"/>
  <c r="V588" i="22"/>
  <c r="U589" i="22"/>
  <c r="V589" i="22"/>
  <c r="U590" i="22"/>
  <c r="V590" i="22"/>
  <c r="U591" i="22"/>
  <c r="V591" i="22"/>
  <c r="U592" i="22"/>
  <c r="V592" i="22"/>
  <c r="U593" i="22"/>
  <c r="V593" i="22"/>
  <c r="U594" i="22"/>
  <c r="V594" i="22"/>
  <c r="U595" i="22"/>
  <c r="V595" i="22"/>
  <c r="U596" i="22"/>
  <c r="V596" i="22"/>
  <c r="U597" i="22"/>
  <c r="V597" i="22"/>
  <c r="U598" i="22"/>
  <c r="V598" i="22"/>
  <c r="U599" i="22"/>
  <c r="V599" i="22"/>
  <c r="U600" i="22"/>
  <c r="V600" i="22"/>
  <c r="U601" i="22"/>
  <c r="V601" i="22"/>
  <c r="U602" i="22"/>
  <c r="V602" i="22"/>
  <c r="U603" i="22"/>
  <c r="V603" i="22"/>
  <c r="U604" i="22"/>
  <c r="V604" i="22"/>
  <c r="U605" i="22"/>
  <c r="V605" i="22"/>
  <c r="U606" i="22"/>
  <c r="V606" i="22"/>
  <c r="U607" i="22"/>
  <c r="V607" i="22"/>
  <c r="U608" i="22"/>
  <c r="V608" i="22"/>
  <c r="U609" i="22"/>
  <c r="V609" i="22"/>
  <c r="U610" i="22"/>
  <c r="V610" i="22"/>
  <c r="U611" i="22"/>
  <c r="V611" i="22"/>
  <c r="U612" i="22"/>
  <c r="V612" i="22"/>
  <c r="U613" i="22"/>
  <c r="V613" i="22"/>
  <c r="U614" i="22"/>
  <c r="V614" i="22"/>
  <c r="U615" i="22"/>
  <c r="V615" i="22"/>
  <c r="U616" i="22"/>
  <c r="V616" i="22"/>
  <c r="U617" i="22"/>
  <c r="V617" i="22"/>
  <c r="U618" i="22"/>
  <c r="V618" i="22"/>
  <c r="U619" i="22"/>
  <c r="V619" i="22"/>
  <c r="U620" i="22"/>
  <c r="V620" i="22"/>
  <c r="U621" i="22"/>
  <c r="V621" i="22"/>
  <c r="U622" i="22"/>
  <c r="V622" i="22"/>
  <c r="U623" i="22"/>
  <c r="V623" i="22"/>
  <c r="U624" i="22"/>
  <c r="V624" i="22"/>
  <c r="U625" i="22"/>
  <c r="V625" i="22"/>
  <c r="U626" i="22"/>
  <c r="V626" i="22"/>
  <c r="U627" i="22"/>
  <c r="V627" i="22"/>
  <c r="U628" i="22"/>
  <c r="V628" i="22"/>
  <c r="U629" i="22"/>
  <c r="V629" i="22"/>
  <c r="U630" i="22"/>
  <c r="V630" i="22"/>
  <c r="U631" i="22"/>
  <c r="V631" i="22"/>
  <c r="U632" i="22"/>
  <c r="V632" i="22"/>
  <c r="U633" i="22"/>
  <c r="V633" i="22"/>
  <c r="U634" i="22"/>
  <c r="V634" i="22"/>
  <c r="U635" i="22"/>
  <c r="V635" i="22"/>
  <c r="U636" i="22"/>
  <c r="V636" i="22"/>
  <c r="U637" i="22"/>
  <c r="V637" i="22"/>
  <c r="U638" i="22"/>
  <c r="V638" i="22"/>
  <c r="U639" i="22"/>
  <c r="V639" i="22"/>
  <c r="U640" i="22"/>
  <c r="V640" i="22"/>
  <c r="U641" i="22"/>
  <c r="V641" i="22"/>
  <c r="U642" i="22"/>
  <c r="V642" i="22"/>
  <c r="U643" i="22"/>
  <c r="V643" i="22"/>
  <c r="U644" i="22"/>
  <c r="V644" i="22"/>
  <c r="U645" i="22"/>
  <c r="V645" i="22"/>
  <c r="U646" i="22"/>
  <c r="V646" i="22"/>
  <c r="U647" i="22"/>
  <c r="V647" i="22"/>
  <c r="U648" i="22"/>
  <c r="V648" i="22"/>
  <c r="U649" i="22"/>
  <c r="V649" i="22"/>
  <c r="U650" i="22"/>
  <c r="V650" i="22"/>
  <c r="U651" i="22"/>
  <c r="V651" i="22"/>
  <c r="U652" i="22"/>
  <c r="V652" i="22"/>
  <c r="U653" i="22"/>
  <c r="V653" i="22"/>
  <c r="U654" i="22"/>
  <c r="V654" i="22"/>
  <c r="U655" i="22"/>
  <c r="V655" i="22"/>
  <c r="U656" i="22"/>
  <c r="V656" i="22"/>
  <c r="U657" i="22"/>
  <c r="V657" i="22"/>
  <c r="U658" i="22"/>
  <c r="V658" i="22"/>
  <c r="U659" i="22"/>
  <c r="V659" i="22"/>
  <c r="U660" i="22"/>
  <c r="V660" i="22"/>
  <c r="U661" i="22"/>
  <c r="V661" i="22"/>
  <c r="U662" i="22"/>
  <c r="V662" i="22"/>
  <c r="U663" i="22"/>
  <c r="V663" i="22"/>
  <c r="U664" i="22"/>
  <c r="V664" i="22"/>
  <c r="U665" i="22"/>
  <c r="V665" i="22"/>
  <c r="U666" i="22"/>
  <c r="V666" i="22"/>
  <c r="U667" i="22"/>
  <c r="V667" i="22"/>
  <c r="U668" i="22"/>
  <c r="V668" i="22"/>
  <c r="U669" i="22"/>
  <c r="V669" i="22"/>
  <c r="U670" i="22"/>
  <c r="V670" i="22"/>
  <c r="U671" i="22"/>
  <c r="V671" i="22"/>
  <c r="U672" i="22"/>
  <c r="V672" i="22"/>
  <c r="U673" i="22"/>
  <c r="V673" i="22"/>
  <c r="U674" i="22"/>
  <c r="V674" i="22"/>
  <c r="U675" i="22"/>
  <c r="V675" i="22"/>
  <c r="U676" i="22"/>
  <c r="V676" i="22"/>
  <c r="U677" i="22"/>
  <c r="V677" i="22"/>
  <c r="U678" i="22"/>
  <c r="V678" i="22"/>
  <c r="U679" i="22"/>
  <c r="V679" i="22"/>
  <c r="U680" i="22"/>
  <c r="V680" i="22"/>
  <c r="U681" i="22"/>
  <c r="V681" i="22"/>
  <c r="U682" i="22"/>
  <c r="V682" i="22"/>
  <c r="U683" i="22"/>
  <c r="V683" i="22"/>
  <c r="U684" i="22"/>
  <c r="V684" i="22"/>
  <c r="U685" i="22"/>
  <c r="V685" i="22"/>
  <c r="U686" i="22"/>
  <c r="V686" i="22"/>
  <c r="U687" i="22"/>
  <c r="V687" i="22"/>
  <c r="U688" i="22"/>
  <c r="V688" i="22"/>
  <c r="U689" i="22"/>
  <c r="V689" i="22"/>
  <c r="U690" i="22"/>
  <c r="V690" i="22"/>
  <c r="U691" i="22"/>
  <c r="V691" i="22"/>
  <c r="U692" i="22"/>
  <c r="V692" i="22"/>
  <c r="U693" i="22"/>
  <c r="V693" i="22"/>
  <c r="U694" i="22"/>
  <c r="V694" i="22"/>
  <c r="U695" i="22"/>
  <c r="V695" i="22"/>
  <c r="U696" i="22"/>
  <c r="V696" i="22"/>
  <c r="U697" i="22"/>
  <c r="V697" i="22"/>
  <c r="U698" i="22"/>
  <c r="V698" i="22"/>
  <c r="U699" i="22"/>
  <c r="V699" i="22"/>
  <c r="U700" i="22"/>
  <c r="V700" i="22"/>
  <c r="U701" i="22"/>
  <c r="V701" i="22"/>
  <c r="U702" i="22"/>
  <c r="V702" i="22"/>
  <c r="U703" i="22"/>
  <c r="V703" i="22"/>
  <c r="U704" i="22"/>
  <c r="V704" i="22"/>
  <c r="U705" i="22"/>
  <c r="V705" i="22"/>
  <c r="U706" i="22"/>
  <c r="V706" i="22"/>
  <c r="U707" i="22"/>
  <c r="V707" i="22"/>
  <c r="U708" i="22"/>
  <c r="V708" i="22"/>
  <c r="U709" i="22"/>
  <c r="V709" i="22"/>
  <c r="U710" i="22"/>
  <c r="V710" i="22"/>
  <c r="U711" i="22"/>
  <c r="V711" i="22"/>
  <c r="U712" i="22"/>
  <c r="V712" i="22"/>
  <c r="U713" i="22"/>
  <c r="V713" i="22"/>
  <c r="U714" i="22"/>
  <c r="V714" i="22"/>
  <c r="U715" i="22"/>
  <c r="V715" i="22"/>
  <c r="U716" i="22"/>
  <c r="V716" i="22"/>
  <c r="U717" i="22"/>
  <c r="V717" i="22"/>
  <c r="U718" i="22"/>
  <c r="V718" i="22"/>
  <c r="U719" i="22"/>
  <c r="V719" i="22"/>
  <c r="U720" i="22"/>
  <c r="V720" i="22"/>
  <c r="U721" i="22"/>
  <c r="V721" i="22"/>
  <c r="U722" i="22"/>
  <c r="V722" i="22"/>
  <c r="U723" i="22"/>
  <c r="V723" i="22"/>
  <c r="U724" i="22"/>
  <c r="V724" i="22"/>
  <c r="U725" i="22"/>
  <c r="V725" i="22"/>
  <c r="U726" i="22"/>
  <c r="V726" i="22"/>
  <c r="U727" i="22"/>
  <c r="V727" i="22"/>
  <c r="U728" i="22"/>
  <c r="V728" i="22"/>
  <c r="U729" i="22"/>
  <c r="V729" i="22"/>
  <c r="U730" i="22"/>
  <c r="V730" i="22"/>
  <c r="U731" i="22"/>
  <c r="V731" i="22"/>
  <c r="U732" i="22"/>
  <c r="V732" i="22"/>
  <c r="U733" i="22"/>
  <c r="V733" i="22"/>
  <c r="U734" i="22"/>
  <c r="V734" i="22"/>
  <c r="U735" i="22"/>
  <c r="V735" i="22"/>
  <c r="U736" i="22"/>
  <c r="V736" i="22"/>
  <c r="U737" i="22"/>
  <c r="V737" i="22"/>
  <c r="U738" i="22"/>
  <c r="V738" i="22"/>
  <c r="U739" i="22"/>
  <c r="V739" i="22"/>
  <c r="U740" i="22"/>
  <c r="V740" i="22"/>
  <c r="U741" i="22"/>
  <c r="V741" i="22"/>
  <c r="U742" i="22"/>
  <c r="V742" i="22"/>
  <c r="U743" i="22"/>
  <c r="V743" i="22"/>
  <c r="U744" i="22"/>
  <c r="V744" i="22"/>
  <c r="U745" i="22"/>
  <c r="V745" i="22"/>
  <c r="U746" i="22"/>
  <c r="V746" i="22"/>
  <c r="U747" i="22"/>
  <c r="V747" i="22"/>
  <c r="U748" i="22"/>
  <c r="V748" i="22"/>
  <c r="U749" i="22"/>
  <c r="V749" i="22"/>
  <c r="U750" i="22"/>
  <c r="V750" i="22"/>
  <c r="U751" i="22"/>
  <c r="V751" i="22"/>
  <c r="U752" i="22"/>
  <c r="V752" i="22"/>
  <c r="U753" i="22"/>
  <c r="V753" i="22"/>
  <c r="U754" i="22"/>
  <c r="V754" i="22"/>
  <c r="U755" i="22"/>
  <c r="V755" i="22"/>
  <c r="U756" i="22"/>
  <c r="V756" i="22"/>
  <c r="U757" i="22"/>
  <c r="V757" i="22"/>
  <c r="U758" i="22"/>
  <c r="V758" i="22"/>
  <c r="U759" i="22"/>
  <c r="V759" i="22"/>
  <c r="U760" i="22"/>
  <c r="V760" i="22"/>
  <c r="U761" i="22"/>
  <c r="V761" i="22"/>
  <c r="U762" i="22"/>
  <c r="V762" i="22"/>
  <c r="U763" i="22"/>
  <c r="V763" i="22"/>
  <c r="U764" i="22"/>
  <c r="V764" i="22"/>
  <c r="U765" i="22"/>
  <c r="V765" i="22"/>
  <c r="U766" i="22"/>
  <c r="V766" i="22"/>
  <c r="U767" i="22"/>
  <c r="V767" i="22"/>
  <c r="U768" i="22"/>
  <c r="V768" i="22"/>
  <c r="U769" i="22"/>
  <c r="V769" i="22"/>
  <c r="U770" i="22"/>
  <c r="V770" i="22"/>
  <c r="U771" i="22"/>
  <c r="V771" i="22"/>
  <c r="U772" i="22"/>
  <c r="V772" i="22"/>
  <c r="U773" i="22"/>
  <c r="V773" i="22"/>
  <c r="U774" i="22"/>
  <c r="V774" i="22"/>
  <c r="U775" i="22"/>
  <c r="V775" i="22"/>
  <c r="U776" i="22"/>
  <c r="V776" i="22"/>
  <c r="U777" i="22"/>
  <c r="V777" i="22"/>
  <c r="U778" i="22"/>
  <c r="V778" i="22"/>
  <c r="U779" i="22"/>
  <c r="V779" i="22"/>
  <c r="U780" i="22"/>
  <c r="V780" i="22"/>
  <c r="U781" i="22"/>
  <c r="V781" i="22"/>
  <c r="U782" i="22"/>
  <c r="V782" i="22"/>
  <c r="U4" i="22"/>
  <c r="V4" i="22"/>
  <c r="U5" i="22"/>
  <c r="V5" i="22"/>
  <c r="U6" i="22"/>
  <c r="V6" i="22"/>
  <c r="U7" i="22"/>
  <c r="V7" i="22"/>
  <c r="U8" i="22"/>
  <c r="V8" i="22"/>
  <c r="U9" i="22"/>
  <c r="V9" i="22"/>
  <c r="U10" i="22"/>
  <c r="V10" i="22"/>
  <c r="U11" i="22"/>
  <c r="V11" i="22"/>
  <c r="U12" i="22"/>
  <c r="V12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663" i="22"/>
  <c r="W664" i="22"/>
  <c r="W665" i="22"/>
  <c r="W666" i="22"/>
  <c r="W667" i="22"/>
  <c r="W668" i="22"/>
  <c r="W669" i="22"/>
  <c r="W670" i="22"/>
  <c r="W671" i="22"/>
  <c r="W672" i="22"/>
  <c r="W673" i="22"/>
  <c r="W674" i="22"/>
  <c r="W675" i="22"/>
  <c r="W676" i="22"/>
  <c r="W677" i="22"/>
  <c r="W678" i="22"/>
  <c r="W679" i="22"/>
  <c r="W680" i="22"/>
  <c r="W681" i="22"/>
  <c r="W682" i="22"/>
  <c r="W683" i="22"/>
  <c r="W684" i="22"/>
  <c r="W685" i="22"/>
  <c r="W686" i="22"/>
  <c r="W687" i="22"/>
  <c r="W688" i="22"/>
  <c r="W689" i="22"/>
  <c r="W690" i="22"/>
  <c r="W691" i="22"/>
  <c r="W692" i="22"/>
  <c r="W693" i="22"/>
  <c r="W694" i="22"/>
  <c r="W695" i="22"/>
  <c r="W696" i="22"/>
  <c r="W697" i="22"/>
  <c r="W698" i="22"/>
  <c r="W699" i="22"/>
  <c r="W700" i="22"/>
  <c r="W701" i="22"/>
  <c r="W702" i="22"/>
  <c r="W703" i="22"/>
  <c r="W704" i="22"/>
  <c r="W705" i="22"/>
  <c r="W706" i="22"/>
  <c r="W707" i="22"/>
  <c r="W708" i="22"/>
  <c r="W709" i="22"/>
  <c r="W710" i="22"/>
  <c r="W711" i="22"/>
  <c r="W712" i="22"/>
  <c r="W713" i="22"/>
  <c r="W714" i="22"/>
  <c r="W715" i="22"/>
  <c r="W716" i="22"/>
  <c r="W717" i="22"/>
  <c r="W718" i="22"/>
  <c r="W719" i="22"/>
  <c r="W720" i="22"/>
  <c r="W721" i="22"/>
  <c r="W722" i="22"/>
  <c r="W723" i="22"/>
  <c r="W724" i="22"/>
  <c r="W725" i="22"/>
  <c r="W726" i="22"/>
  <c r="W727" i="22"/>
  <c r="W728" i="22"/>
  <c r="W729" i="22"/>
  <c r="W730" i="22"/>
  <c r="W731" i="22"/>
  <c r="W732" i="22"/>
  <c r="W733" i="22"/>
  <c r="W734" i="22"/>
  <c r="W735" i="22"/>
  <c r="W736" i="22"/>
  <c r="W737" i="22"/>
  <c r="W738" i="22"/>
  <c r="W739" i="22"/>
  <c r="W740" i="22"/>
  <c r="W741" i="22"/>
  <c r="W742" i="22"/>
  <c r="W743" i="22"/>
  <c r="W744" i="22"/>
  <c r="W745" i="22"/>
  <c r="W746" i="22"/>
  <c r="W747" i="22"/>
  <c r="W748" i="22"/>
  <c r="W749" i="22"/>
  <c r="W750" i="22"/>
  <c r="W751" i="22"/>
  <c r="W752" i="22"/>
  <c r="W753" i="22"/>
  <c r="W754" i="22"/>
  <c r="W755" i="22"/>
  <c r="W756" i="22"/>
  <c r="W757" i="22"/>
  <c r="W758" i="22"/>
  <c r="W759" i="22"/>
  <c r="W760" i="22"/>
  <c r="W761" i="22"/>
  <c r="W762" i="22"/>
  <c r="W763" i="22"/>
  <c r="W764" i="22"/>
  <c r="W765" i="22"/>
  <c r="W766" i="22"/>
  <c r="W767" i="22"/>
  <c r="W768" i="22"/>
  <c r="W769" i="22"/>
  <c r="W770" i="22"/>
  <c r="W771" i="22"/>
  <c r="W772" i="22"/>
  <c r="W773" i="22"/>
  <c r="W774" i="22"/>
  <c r="W775" i="22"/>
  <c r="W776" i="22"/>
  <c r="W777" i="22"/>
  <c r="W778" i="22"/>
  <c r="W779" i="22"/>
  <c r="W780" i="22"/>
  <c r="W781" i="22"/>
  <c r="W782" i="22"/>
  <c r="V3" i="22"/>
  <c r="U3" i="22"/>
  <c r="O782" i="22"/>
  <c r="P782" i="22"/>
  <c r="Q782" i="22"/>
  <c r="S782" i="22"/>
  <c r="R782" i="22"/>
  <c r="T782" i="22"/>
  <c r="AH17" i="5"/>
  <c r="AH18" i="5"/>
  <c r="AG17" i="5"/>
  <c r="AG18" i="5"/>
  <c r="T493" i="22"/>
  <c r="T491" i="22"/>
  <c r="T481" i="22"/>
  <c r="T479" i="22"/>
  <c r="T461" i="22"/>
  <c r="T459" i="22"/>
  <c r="T454" i="22"/>
  <c r="T453" i="22"/>
  <c r="T409" i="22"/>
  <c r="T403" i="22"/>
  <c r="T393" i="22"/>
  <c r="T389" i="22"/>
  <c r="T355" i="22"/>
  <c r="T354" i="22"/>
  <c r="T351" i="22"/>
  <c r="T329" i="22"/>
  <c r="T328" i="22"/>
  <c r="T326" i="22"/>
  <c r="T322" i="22"/>
  <c r="T321" i="22"/>
  <c r="T319" i="22"/>
  <c r="T308" i="22"/>
  <c r="T306" i="22"/>
  <c r="T305" i="22"/>
  <c r="T296" i="22"/>
  <c r="T183" i="22"/>
  <c r="T251" i="22"/>
  <c r="T215" i="22"/>
  <c r="T575" i="22"/>
  <c r="T558" i="22"/>
  <c r="T556" i="22"/>
  <c r="T536" i="22"/>
  <c r="T294" i="22"/>
  <c r="T290" i="22"/>
  <c r="T274" i="22"/>
  <c r="T271" i="22"/>
  <c r="T494" i="22"/>
  <c r="T488" i="22"/>
  <c r="T486" i="22"/>
  <c r="T484" i="22"/>
  <c r="T424" i="22"/>
  <c r="T419" i="22"/>
  <c r="T407" i="22"/>
  <c r="T402" i="22"/>
  <c r="T395" i="22"/>
  <c r="T394" i="22"/>
  <c r="T343" i="22"/>
  <c r="T115" i="22"/>
  <c r="T498" i="22"/>
  <c r="T495" i="22"/>
  <c r="T492" i="22"/>
  <c r="T487" i="22"/>
  <c r="T480" i="22"/>
  <c r="T476" i="22"/>
  <c r="T469" i="22"/>
  <c r="T465" i="22"/>
  <c r="T462" i="22"/>
  <c r="T460" i="22"/>
  <c r="T455" i="22"/>
  <c r="T443" i="22"/>
  <c r="T441" i="22"/>
  <c r="T436" i="22"/>
  <c r="T411" i="22"/>
  <c r="T401" i="22"/>
  <c r="T398" i="22"/>
  <c r="T388" i="22"/>
  <c r="T387" i="22"/>
  <c r="T382" i="22"/>
  <c r="T370" i="22"/>
  <c r="T369" i="22"/>
  <c r="T353" i="22"/>
  <c r="T349" i="22"/>
  <c r="T330" i="22"/>
  <c r="T309" i="22"/>
  <c r="T159" i="22"/>
  <c r="T141" i="22"/>
  <c r="T139" i="22"/>
  <c r="T138" i="22"/>
  <c r="T102" i="22"/>
  <c r="T99" i="22"/>
  <c r="T92" i="22"/>
  <c r="T91" i="22"/>
  <c r="T90" i="22"/>
  <c r="T86" i="22"/>
  <c r="T84" i="22"/>
  <c r="T61" i="22"/>
  <c r="T52" i="22"/>
  <c r="T50" i="22"/>
  <c r="T44" i="22"/>
  <c r="T41" i="22"/>
  <c r="T40" i="22"/>
  <c r="T467" i="22"/>
  <c r="T463" i="22"/>
  <c r="T396" i="22"/>
  <c r="T350" i="22"/>
  <c r="T562" i="22"/>
  <c r="T466" i="22"/>
  <c r="T464" i="22"/>
  <c r="T457" i="22"/>
  <c r="T438" i="22"/>
  <c r="T427" i="22"/>
  <c r="T426" i="22"/>
  <c r="T423" i="22"/>
  <c r="T422" i="22"/>
  <c r="T421" i="22"/>
  <c r="T420" i="22"/>
  <c r="T418" i="22"/>
  <c r="T408" i="22"/>
  <c r="T406" i="22"/>
  <c r="T384" i="22"/>
  <c r="T381" i="22"/>
  <c r="T379" i="22"/>
  <c r="T371" i="22"/>
  <c r="T367" i="22"/>
  <c r="T362" i="22"/>
  <c r="T357" i="22"/>
  <c r="T352" i="22"/>
  <c r="T332" i="22"/>
  <c r="T323" i="22"/>
  <c r="T317" i="22"/>
  <c r="T316" i="22"/>
  <c r="T313" i="22"/>
  <c r="T312" i="22"/>
  <c r="T311" i="22"/>
  <c r="T310" i="22"/>
  <c r="T307" i="22"/>
  <c r="T303" i="22"/>
  <c r="T195" i="22"/>
  <c r="T186" i="22"/>
  <c r="T178" i="22"/>
  <c r="T148" i="22"/>
  <c r="T146" i="22"/>
  <c r="T106" i="22"/>
  <c r="T103" i="22"/>
  <c r="T87" i="22"/>
  <c r="T85" i="22"/>
  <c r="T63" i="22"/>
  <c r="T60" i="22"/>
  <c r="T59" i="22"/>
  <c r="T781" i="22"/>
  <c r="T780" i="22"/>
  <c r="T779" i="22"/>
  <c r="T778" i="22"/>
  <c r="T777" i="22"/>
  <c r="T776" i="22"/>
  <c r="T775" i="22"/>
  <c r="T774" i="22"/>
  <c r="T773" i="22"/>
  <c r="T772" i="22"/>
  <c r="T771" i="22"/>
  <c r="T770" i="22"/>
  <c r="T769" i="22"/>
  <c r="T768" i="22"/>
  <c r="T767" i="22"/>
  <c r="T766" i="22"/>
  <c r="T765" i="22"/>
  <c r="T764" i="22"/>
  <c r="T763" i="22"/>
  <c r="T762" i="22"/>
  <c r="T761" i="22"/>
  <c r="T760" i="22"/>
  <c r="T759" i="22"/>
  <c r="T758" i="22"/>
  <c r="T757" i="22"/>
  <c r="T756" i="22"/>
  <c r="T755" i="22"/>
  <c r="T754" i="22"/>
  <c r="T753" i="22"/>
  <c r="T752" i="22"/>
  <c r="T751" i="22"/>
  <c r="T750" i="22"/>
  <c r="T749" i="22"/>
  <c r="T748" i="22"/>
  <c r="T747" i="22"/>
  <c r="T746" i="22"/>
  <c r="T745" i="22"/>
  <c r="T744" i="22"/>
  <c r="T743" i="22"/>
  <c r="T742" i="22"/>
  <c r="T741" i="22"/>
  <c r="T740" i="22"/>
  <c r="T739" i="22"/>
  <c r="T738" i="22"/>
  <c r="T737" i="22"/>
  <c r="T736" i="22"/>
  <c r="T735" i="22"/>
  <c r="T734" i="22"/>
  <c r="T733" i="22"/>
  <c r="T732" i="22"/>
  <c r="T731" i="22"/>
  <c r="T730" i="22"/>
  <c r="T729" i="22"/>
  <c r="T728" i="22"/>
  <c r="T727" i="22"/>
  <c r="T726" i="22"/>
  <c r="T725" i="22"/>
  <c r="T724" i="22"/>
  <c r="T723" i="22"/>
  <c r="T722" i="22"/>
  <c r="T721" i="22"/>
  <c r="T720" i="22"/>
  <c r="T719" i="22"/>
  <c r="T718" i="22"/>
  <c r="T717" i="22"/>
  <c r="T716" i="22"/>
  <c r="T715" i="22"/>
  <c r="T714" i="22"/>
  <c r="T713" i="22"/>
  <c r="T712" i="22"/>
  <c r="T711" i="22"/>
  <c r="T710" i="22"/>
  <c r="T709" i="22"/>
  <c r="T708" i="22"/>
  <c r="T707" i="22"/>
  <c r="T706" i="22"/>
  <c r="T705" i="22"/>
  <c r="T704" i="22"/>
  <c r="T703" i="22"/>
  <c r="T702" i="22"/>
  <c r="T701" i="22"/>
  <c r="T700" i="22"/>
  <c r="T699" i="22"/>
  <c r="T698" i="22"/>
  <c r="T697" i="22"/>
  <c r="T696" i="22"/>
  <c r="T695" i="22"/>
  <c r="T694" i="22"/>
  <c r="T693" i="22"/>
  <c r="T692" i="22"/>
  <c r="T691" i="22"/>
  <c r="T690" i="22"/>
  <c r="T689" i="22"/>
  <c r="T688" i="22"/>
  <c r="T687" i="22"/>
  <c r="T686" i="22"/>
  <c r="T685" i="22"/>
  <c r="T684" i="22"/>
  <c r="T683" i="22"/>
  <c r="T682" i="22"/>
  <c r="T681" i="22"/>
  <c r="T680" i="22"/>
  <c r="T679" i="22"/>
  <c r="T678" i="22"/>
  <c r="T677" i="22"/>
  <c r="T676" i="22"/>
  <c r="T675" i="22"/>
  <c r="T674" i="22"/>
  <c r="T673" i="22"/>
  <c r="T672" i="22"/>
  <c r="T671" i="22"/>
  <c r="T670" i="22"/>
  <c r="T669" i="22"/>
  <c r="T668" i="22"/>
  <c r="T667" i="22"/>
  <c r="T666" i="22"/>
  <c r="T665" i="22"/>
  <c r="T664" i="22"/>
  <c r="T663" i="22"/>
  <c r="T662" i="22"/>
  <c r="T661" i="22"/>
  <c r="T660" i="22"/>
  <c r="T659" i="22"/>
  <c r="T658" i="22"/>
  <c r="T657" i="22"/>
  <c r="T656" i="22"/>
  <c r="T655" i="22"/>
  <c r="T654" i="22"/>
  <c r="T653" i="22"/>
  <c r="T652" i="22"/>
  <c r="T651" i="22"/>
  <c r="T650" i="22"/>
  <c r="T649" i="22"/>
  <c r="T648" i="22"/>
  <c r="T647" i="22"/>
  <c r="T646" i="22"/>
  <c r="T645" i="22"/>
  <c r="T644" i="22"/>
  <c r="T643" i="22"/>
  <c r="T642" i="22"/>
  <c r="T641" i="22"/>
  <c r="T640" i="22"/>
  <c r="T639" i="22"/>
  <c r="T638" i="22"/>
  <c r="T637" i="22"/>
  <c r="T636" i="22"/>
  <c r="T635" i="22"/>
  <c r="T634" i="22"/>
  <c r="T633" i="22"/>
  <c r="T632" i="22"/>
  <c r="T631" i="22"/>
  <c r="T630" i="22"/>
  <c r="T629" i="22"/>
  <c r="T628" i="22"/>
  <c r="T627" i="22"/>
  <c r="T626" i="22"/>
  <c r="T625" i="22"/>
  <c r="T624" i="22"/>
  <c r="T623" i="22"/>
  <c r="T622" i="22"/>
  <c r="T621" i="22"/>
  <c r="T620" i="22"/>
  <c r="T619" i="22"/>
  <c r="T618" i="22"/>
  <c r="T617" i="22"/>
  <c r="T616" i="22"/>
  <c r="T615" i="22"/>
  <c r="T614" i="22"/>
  <c r="T613" i="22"/>
  <c r="T612" i="22"/>
  <c r="T611" i="22"/>
  <c r="T610" i="22"/>
  <c r="T609" i="22"/>
  <c r="T608" i="22"/>
  <c r="T607" i="22"/>
  <c r="T606" i="22"/>
  <c r="T605" i="22"/>
  <c r="T604" i="22"/>
  <c r="T603" i="22"/>
  <c r="T602" i="22"/>
  <c r="T601" i="22"/>
  <c r="T600" i="22"/>
  <c r="T599" i="22"/>
  <c r="T598" i="22"/>
  <c r="T597" i="22"/>
  <c r="T596" i="22"/>
  <c r="T595" i="22"/>
  <c r="T594" i="22"/>
  <c r="T593" i="22"/>
  <c r="T592" i="22"/>
  <c r="T591" i="22"/>
  <c r="T590" i="22"/>
  <c r="T589" i="22"/>
  <c r="T588" i="22"/>
  <c r="T587" i="22"/>
  <c r="T586" i="22"/>
  <c r="T585" i="22"/>
  <c r="T584" i="22"/>
  <c r="T583" i="22"/>
  <c r="T582" i="22"/>
  <c r="T581" i="22"/>
  <c r="T580" i="22"/>
  <c r="T579" i="22"/>
  <c r="T578" i="22"/>
  <c r="T577" i="22"/>
  <c r="T576" i="22"/>
  <c r="T574" i="22"/>
  <c r="T573" i="22"/>
  <c r="T572" i="22"/>
  <c r="T571" i="22"/>
  <c r="T570" i="22"/>
  <c r="T569" i="22"/>
  <c r="T568" i="22"/>
  <c r="T567" i="22"/>
  <c r="T566" i="22"/>
  <c r="T565" i="22"/>
  <c r="T564" i="22"/>
  <c r="T563" i="22"/>
  <c r="T561" i="22"/>
  <c r="T560" i="22"/>
  <c r="T559" i="22"/>
  <c r="T557" i="22"/>
  <c r="T555" i="22"/>
  <c r="T554" i="22"/>
  <c r="T553" i="22"/>
  <c r="T552" i="22"/>
  <c r="T551" i="22"/>
  <c r="T550" i="22"/>
  <c r="T549" i="22"/>
  <c r="T548" i="22"/>
  <c r="T547" i="22"/>
  <c r="T546" i="22"/>
  <c r="T545" i="22"/>
  <c r="T544" i="22"/>
  <c r="T543" i="22"/>
  <c r="T542" i="22"/>
  <c r="T541" i="22"/>
  <c r="T540" i="22"/>
  <c r="T539" i="22"/>
  <c r="T538" i="22"/>
  <c r="T537" i="22"/>
  <c r="T535" i="22"/>
  <c r="T534" i="22"/>
  <c r="T533" i="22"/>
  <c r="T532" i="22"/>
  <c r="T531" i="22"/>
  <c r="T530" i="22"/>
  <c r="T529" i="22"/>
  <c r="T528" i="22"/>
  <c r="T527" i="22"/>
  <c r="T526" i="22"/>
  <c r="T525" i="22"/>
  <c r="T524" i="22"/>
  <c r="T523" i="22"/>
  <c r="T522" i="22"/>
  <c r="T521" i="22"/>
  <c r="T520" i="22"/>
  <c r="T519" i="22"/>
  <c r="T518" i="22"/>
  <c r="T517" i="22"/>
  <c r="T516" i="22"/>
  <c r="T515" i="22"/>
  <c r="T514" i="22"/>
  <c r="T513" i="22"/>
  <c r="T512" i="22"/>
  <c r="T511" i="22"/>
  <c r="T510" i="22"/>
  <c r="T509" i="22"/>
  <c r="T508" i="22"/>
  <c r="T507" i="22"/>
  <c r="T506" i="22"/>
  <c r="T505" i="22"/>
  <c r="T504" i="22"/>
  <c r="T503" i="22"/>
  <c r="T502" i="22"/>
  <c r="T501" i="22"/>
  <c r="T500" i="22"/>
  <c r="T499" i="22"/>
  <c r="T497" i="22"/>
  <c r="T496" i="22"/>
  <c r="T489" i="22"/>
  <c r="T485" i="22"/>
  <c r="T483" i="22"/>
  <c r="T482" i="22"/>
  <c r="T478" i="22"/>
  <c r="T477" i="22"/>
  <c r="T475" i="22"/>
  <c r="T474" i="22"/>
  <c r="T473" i="22"/>
  <c r="T472" i="22"/>
  <c r="T471" i="22"/>
  <c r="T470" i="22"/>
  <c r="T468" i="22"/>
  <c r="T458" i="22"/>
  <c r="T456" i="22"/>
  <c r="T452" i="22"/>
  <c r="T451" i="22"/>
  <c r="T450" i="22"/>
  <c r="T449" i="22"/>
  <c r="T448" i="22"/>
  <c r="T447" i="22"/>
  <c r="T446" i="22"/>
  <c r="T445" i="22"/>
  <c r="T444" i="22"/>
  <c r="T442" i="22"/>
  <c r="T440" i="22"/>
  <c r="T439" i="22"/>
  <c r="T437" i="22"/>
  <c r="T435" i="22"/>
  <c r="T434" i="22"/>
  <c r="T433" i="22"/>
  <c r="T432" i="22"/>
  <c r="T431" i="22"/>
  <c r="T430" i="22"/>
  <c r="T429" i="22"/>
  <c r="T428" i="22"/>
  <c r="T425" i="22"/>
  <c r="T417" i="22"/>
  <c r="T416" i="22"/>
  <c r="T415" i="22"/>
  <c r="T414" i="22"/>
  <c r="T413" i="22"/>
  <c r="T412" i="22"/>
  <c r="T410" i="22"/>
  <c r="T405" i="22"/>
  <c r="T404" i="22"/>
  <c r="T400" i="22"/>
  <c r="T399" i="22"/>
  <c r="T397" i="22"/>
  <c r="T392" i="22"/>
  <c r="T391" i="22"/>
  <c r="T390" i="22"/>
  <c r="T386" i="22"/>
  <c r="T385" i="22"/>
  <c r="T383" i="22"/>
  <c r="T380" i="22"/>
  <c r="T378" i="22"/>
  <c r="T377" i="22"/>
  <c r="T376" i="22"/>
  <c r="T375" i="22"/>
  <c r="T374" i="22"/>
  <c r="T373" i="22"/>
  <c r="T372" i="22"/>
  <c r="T368" i="22"/>
  <c r="T366" i="22"/>
  <c r="T365" i="22"/>
  <c r="T364" i="22"/>
  <c r="T363" i="22"/>
  <c r="T361" i="22"/>
  <c r="T360" i="22"/>
  <c r="T359" i="22"/>
  <c r="T358" i="22"/>
  <c r="T356" i="22"/>
  <c r="T347" i="22"/>
  <c r="T346" i="22"/>
  <c r="T345" i="22"/>
  <c r="T344" i="22"/>
  <c r="T342" i="22"/>
  <c r="T341" i="22"/>
  <c r="T340" i="22"/>
  <c r="T339" i="22"/>
  <c r="T338" i="22"/>
  <c r="T337" i="22"/>
  <c r="T336" i="22"/>
  <c r="T335" i="22"/>
  <c r="T334" i="22"/>
  <c r="T333" i="22"/>
  <c r="T331" i="22"/>
  <c r="T327" i="22"/>
  <c r="T325" i="22"/>
  <c r="T324" i="22"/>
  <c r="T320" i="22"/>
  <c r="T318" i="22"/>
  <c r="T315" i="22"/>
  <c r="T314" i="22"/>
  <c r="T304" i="22"/>
  <c r="T302" i="22"/>
  <c r="T301" i="22"/>
  <c r="T300" i="22"/>
  <c r="T299" i="22"/>
  <c r="T298" i="22"/>
  <c r="T297" i="22"/>
  <c r="T295" i="22"/>
  <c r="T293" i="22"/>
  <c r="T292" i="22"/>
  <c r="T291" i="22"/>
  <c r="T289" i="22"/>
  <c r="T288" i="22"/>
  <c r="T287" i="22"/>
  <c r="T286" i="22"/>
  <c r="T285" i="22"/>
  <c r="T284" i="22"/>
  <c r="T283" i="22"/>
  <c r="T282" i="22"/>
  <c r="T281" i="22"/>
  <c r="T280" i="22"/>
  <c r="T279" i="22"/>
  <c r="T278" i="22"/>
  <c r="T277" i="22"/>
  <c r="T276" i="22"/>
  <c r="T275" i="22"/>
  <c r="T273" i="22"/>
  <c r="T272" i="22"/>
  <c r="T270" i="22"/>
  <c r="T269" i="22"/>
  <c r="T268" i="22"/>
  <c r="T267" i="22"/>
  <c r="T266" i="22"/>
  <c r="T265" i="22"/>
  <c r="T264" i="22"/>
  <c r="T263" i="22"/>
  <c r="T262" i="22"/>
  <c r="T261" i="22"/>
  <c r="T260" i="22"/>
  <c r="T259" i="22"/>
  <c r="T258" i="22"/>
  <c r="T257" i="22"/>
  <c r="T256" i="22"/>
  <c r="T255" i="22"/>
  <c r="T254" i="22"/>
  <c r="T253" i="22"/>
  <c r="T252" i="22"/>
  <c r="T250" i="22"/>
  <c r="T249" i="22"/>
  <c r="T248" i="22"/>
  <c r="T247" i="22"/>
  <c r="T246" i="22"/>
  <c r="T245" i="22"/>
  <c r="T244" i="22"/>
  <c r="T243" i="22"/>
  <c r="T242" i="22"/>
  <c r="T241" i="22"/>
  <c r="T240" i="22"/>
  <c r="T239" i="22"/>
  <c r="T238" i="22"/>
  <c r="T237" i="22"/>
  <c r="T236" i="22"/>
  <c r="T235" i="22"/>
  <c r="T234" i="22"/>
  <c r="T233" i="22"/>
  <c r="T232" i="22"/>
  <c r="T231" i="22"/>
  <c r="T230" i="22"/>
  <c r="T229" i="22"/>
  <c r="T228" i="22"/>
  <c r="T227" i="22"/>
  <c r="T226" i="22"/>
  <c r="T225" i="22"/>
  <c r="T224" i="22"/>
  <c r="T223" i="22"/>
  <c r="T222" i="22"/>
  <c r="T221" i="22"/>
  <c r="T220" i="22"/>
  <c r="T219" i="22"/>
  <c r="T218" i="22"/>
  <c r="T217" i="22"/>
  <c r="T216" i="22"/>
  <c r="T214" i="22"/>
  <c r="T213" i="22"/>
  <c r="T212" i="22"/>
  <c r="T211" i="22"/>
  <c r="T210" i="22"/>
  <c r="T209" i="22"/>
  <c r="T208" i="22"/>
  <c r="T207" i="22"/>
  <c r="T206" i="22"/>
  <c r="T205" i="22"/>
  <c r="T204" i="22"/>
  <c r="T203" i="22"/>
  <c r="T202" i="22"/>
  <c r="T201" i="22"/>
  <c r="T200" i="22"/>
  <c r="T199" i="22"/>
  <c r="T198" i="22"/>
  <c r="T197" i="22"/>
  <c r="T196" i="22"/>
  <c r="T194" i="22"/>
  <c r="T193" i="22"/>
  <c r="T192" i="22"/>
  <c r="T191" i="22"/>
  <c r="T190" i="22"/>
  <c r="T189" i="22"/>
  <c r="T188" i="22"/>
  <c r="T187" i="22"/>
  <c r="T185" i="22"/>
  <c r="T184" i="22"/>
  <c r="T182" i="22"/>
  <c r="T181" i="22"/>
  <c r="T180" i="22"/>
  <c r="T179" i="22"/>
  <c r="T177" i="22"/>
  <c r="T176" i="22"/>
  <c r="T175" i="22"/>
  <c r="T174" i="22"/>
  <c r="T173" i="22"/>
  <c r="T172" i="22"/>
  <c r="T171" i="22"/>
  <c r="T170" i="22"/>
  <c r="T169" i="22"/>
  <c r="T168" i="22"/>
  <c r="T167" i="22"/>
  <c r="T166" i="22"/>
  <c r="T165" i="22"/>
  <c r="T164" i="22"/>
  <c r="T163" i="22"/>
  <c r="T162" i="22"/>
  <c r="T161" i="22"/>
  <c r="T160" i="22"/>
  <c r="T158" i="22"/>
  <c r="T157" i="22"/>
  <c r="T156" i="22"/>
  <c r="T155" i="22"/>
  <c r="T154" i="22"/>
  <c r="T153" i="22"/>
  <c r="T152" i="22"/>
  <c r="T151" i="22"/>
  <c r="T150" i="22"/>
  <c r="T149" i="22"/>
  <c r="T147" i="22"/>
  <c r="T145" i="22"/>
  <c r="T144" i="22"/>
  <c r="T143" i="22"/>
  <c r="T142" i="22"/>
  <c r="T140" i="22"/>
  <c r="T137" i="22"/>
  <c r="T136" i="22"/>
  <c r="T135" i="22"/>
  <c r="T134" i="22"/>
  <c r="T133" i="22"/>
  <c r="T132" i="22"/>
  <c r="T131" i="22"/>
  <c r="T130" i="22"/>
  <c r="T129" i="22"/>
  <c r="T128" i="22"/>
  <c r="T127" i="22"/>
  <c r="T126" i="22"/>
  <c r="T125" i="22"/>
  <c r="T124" i="22"/>
  <c r="T123" i="22"/>
  <c r="T122" i="22"/>
  <c r="T121" i="22"/>
  <c r="T120" i="22"/>
  <c r="T119" i="22"/>
  <c r="T118" i="22"/>
  <c r="T117" i="22"/>
  <c r="T116" i="22"/>
  <c r="T114" i="22"/>
  <c r="T113" i="22"/>
  <c r="T112" i="22"/>
  <c r="T111" i="22"/>
  <c r="T110" i="22"/>
  <c r="T109" i="22"/>
  <c r="T108" i="22"/>
  <c r="T107" i="22"/>
  <c r="T105" i="22"/>
  <c r="T104" i="22"/>
  <c r="T101" i="22"/>
  <c r="T100" i="22"/>
  <c r="T98" i="22"/>
  <c r="T97" i="22"/>
  <c r="T96" i="22"/>
  <c r="T95" i="22"/>
  <c r="T94" i="22"/>
  <c r="T93" i="22"/>
  <c r="T89" i="22"/>
  <c r="T88" i="22"/>
  <c r="T83" i="22"/>
  <c r="T82" i="22"/>
  <c r="T81" i="22"/>
  <c r="T80" i="22"/>
  <c r="T79" i="22"/>
  <c r="T78" i="22"/>
  <c r="T77" i="22"/>
  <c r="T76" i="22"/>
  <c r="T75" i="22"/>
  <c r="T74" i="22"/>
  <c r="T73" i="22"/>
  <c r="T72" i="22"/>
  <c r="T71" i="22"/>
  <c r="T70" i="22"/>
  <c r="T69" i="22"/>
  <c r="T68" i="22"/>
  <c r="T67" i="22"/>
  <c r="T66" i="22"/>
  <c r="T65" i="22"/>
  <c r="T64" i="22"/>
  <c r="T62" i="22"/>
  <c r="T58" i="22"/>
  <c r="T57" i="22"/>
  <c r="T56" i="22"/>
  <c r="T55" i="22"/>
  <c r="T54" i="22"/>
  <c r="T53" i="22"/>
  <c r="T51" i="22"/>
  <c r="T49" i="22"/>
  <c r="T48" i="22"/>
  <c r="T47" i="22"/>
  <c r="T46" i="22"/>
  <c r="T45" i="22"/>
  <c r="T43" i="22"/>
  <c r="T42" i="22"/>
  <c r="T39" i="22"/>
  <c r="T38" i="22"/>
  <c r="T37" i="22"/>
  <c r="T36" i="22"/>
  <c r="T35" i="22"/>
  <c r="T34" i="22"/>
  <c r="T33" i="22"/>
  <c r="T32" i="22"/>
  <c r="T31" i="22"/>
  <c r="T30" i="22"/>
  <c r="T29" i="22"/>
  <c r="T28" i="22"/>
  <c r="T27" i="22"/>
  <c r="T26" i="22"/>
  <c r="T25" i="22"/>
  <c r="T24" i="22"/>
  <c r="T23" i="22"/>
  <c r="T22" i="22"/>
  <c r="T21" i="22"/>
  <c r="T20" i="22"/>
  <c r="T19" i="22"/>
  <c r="T18" i="22"/>
  <c r="T17" i="22"/>
  <c r="T16" i="22"/>
  <c r="T15" i="22"/>
  <c r="T14" i="22"/>
  <c r="T13" i="22"/>
  <c r="T12" i="22"/>
  <c r="T11" i="22"/>
  <c r="T10" i="22"/>
  <c r="T9" i="22"/>
  <c r="T8" i="22"/>
  <c r="T7" i="22"/>
  <c r="T6" i="22"/>
  <c r="T5" i="22"/>
  <c r="T4" i="22"/>
  <c r="T3" i="22"/>
  <c r="R781" i="22"/>
  <c r="Q781" i="22"/>
  <c r="S781" i="22"/>
  <c r="P781" i="22"/>
  <c r="O781" i="22"/>
  <c r="R780" i="22"/>
  <c r="Q780" i="22"/>
  <c r="S780" i="22"/>
  <c r="P780" i="22"/>
  <c r="O780" i="22"/>
  <c r="R779" i="22"/>
  <c r="Q779" i="22"/>
  <c r="S779" i="22"/>
  <c r="P779" i="22"/>
  <c r="O779" i="22"/>
  <c r="R778" i="22"/>
  <c r="Q778" i="22"/>
  <c r="S778" i="22"/>
  <c r="P778" i="22"/>
  <c r="O778" i="22"/>
  <c r="R777" i="22"/>
  <c r="Q777" i="22"/>
  <c r="S777" i="22"/>
  <c r="P777" i="22"/>
  <c r="O777" i="22"/>
  <c r="R776" i="22"/>
  <c r="Q776" i="22"/>
  <c r="S776" i="22"/>
  <c r="P776" i="22"/>
  <c r="O776" i="22"/>
  <c r="R775" i="22"/>
  <c r="Q775" i="22"/>
  <c r="S775" i="22"/>
  <c r="P775" i="22"/>
  <c r="O775" i="22"/>
  <c r="R774" i="22"/>
  <c r="Q774" i="22"/>
  <c r="S774" i="22"/>
  <c r="P774" i="22"/>
  <c r="O774" i="22"/>
  <c r="R773" i="22"/>
  <c r="Q773" i="22"/>
  <c r="S773" i="22"/>
  <c r="P773" i="22"/>
  <c r="O773" i="22"/>
  <c r="R772" i="22"/>
  <c r="Q772" i="22"/>
  <c r="S772" i="22"/>
  <c r="P772" i="22"/>
  <c r="O772" i="22"/>
  <c r="R771" i="22"/>
  <c r="Q771" i="22"/>
  <c r="S771" i="22"/>
  <c r="P771" i="22"/>
  <c r="O771" i="22"/>
  <c r="R770" i="22"/>
  <c r="Q770" i="22"/>
  <c r="S770" i="22"/>
  <c r="P770" i="22"/>
  <c r="O770" i="22"/>
  <c r="R769" i="22"/>
  <c r="Q769" i="22"/>
  <c r="S769" i="22"/>
  <c r="P769" i="22"/>
  <c r="O769" i="22"/>
  <c r="R768" i="22"/>
  <c r="Q768" i="22"/>
  <c r="S768" i="22"/>
  <c r="P768" i="22"/>
  <c r="O768" i="22"/>
  <c r="R767" i="22"/>
  <c r="Q767" i="22"/>
  <c r="S767" i="22"/>
  <c r="P767" i="22"/>
  <c r="O767" i="22"/>
  <c r="R766" i="22"/>
  <c r="Q766" i="22"/>
  <c r="S766" i="22"/>
  <c r="P766" i="22"/>
  <c r="O766" i="22"/>
  <c r="R765" i="22"/>
  <c r="Q765" i="22"/>
  <c r="S765" i="22"/>
  <c r="P765" i="22"/>
  <c r="O765" i="22"/>
  <c r="R764" i="22"/>
  <c r="Q764" i="22"/>
  <c r="S764" i="22"/>
  <c r="P764" i="22"/>
  <c r="O764" i="22"/>
  <c r="R763" i="22"/>
  <c r="Q763" i="22"/>
  <c r="S763" i="22"/>
  <c r="P763" i="22"/>
  <c r="O763" i="22"/>
  <c r="R762" i="22"/>
  <c r="Q762" i="22"/>
  <c r="S762" i="22"/>
  <c r="P762" i="22"/>
  <c r="O762" i="22"/>
  <c r="R761" i="22"/>
  <c r="Q761" i="22"/>
  <c r="S761" i="22"/>
  <c r="P761" i="22"/>
  <c r="O761" i="22"/>
  <c r="R760" i="22"/>
  <c r="Q760" i="22"/>
  <c r="S760" i="22"/>
  <c r="P760" i="22"/>
  <c r="O760" i="22"/>
  <c r="R759" i="22"/>
  <c r="Q759" i="22"/>
  <c r="S759" i="22"/>
  <c r="P759" i="22"/>
  <c r="O759" i="22"/>
  <c r="R758" i="22"/>
  <c r="Q758" i="22"/>
  <c r="S758" i="22"/>
  <c r="P758" i="22"/>
  <c r="O758" i="22"/>
  <c r="R757" i="22"/>
  <c r="Q757" i="22"/>
  <c r="S757" i="22"/>
  <c r="P757" i="22"/>
  <c r="O757" i="22"/>
  <c r="R756" i="22"/>
  <c r="Q756" i="22"/>
  <c r="S756" i="22"/>
  <c r="P756" i="22"/>
  <c r="O756" i="22"/>
  <c r="R755" i="22"/>
  <c r="Q755" i="22"/>
  <c r="S755" i="22"/>
  <c r="P755" i="22"/>
  <c r="O755" i="22"/>
  <c r="R754" i="22"/>
  <c r="Q754" i="22"/>
  <c r="S754" i="22"/>
  <c r="P754" i="22"/>
  <c r="O754" i="22"/>
  <c r="R753" i="22"/>
  <c r="Q753" i="22"/>
  <c r="S753" i="22"/>
  <c r="P753" i="22"/>
  <c r="O753" i="22"/>
  <c r="R752" i="22"/>
  <c r="Q752" i="22"/>
  <c r="S752" i="22"/>
  <c r="P752" i="22"/>
  <c r="O752" i="22"/>
  <c r="R751" i="22"/>
  <c r="Q751" i="22"/>
  <c r="S751" i="22"/>
  <c r="P751" i="22"/>
  <c r="O751" i="22"/>
  <c r="R750" i="22"/>
  <c r="Q750" i="22"/>
  <c r="S750" i="22"/>
  <c r="P750" i="22"/>
  <c r="O750" i="22"/>
  <c r="R749" i="22"/>
  <c r="Q749" i="22"/>
  <c r="S749" i="22"/>
  <c r="P749" i="22"/>
  <c r="O749" i="22"/>
  <c r="R748" i="22"/>
  <c r="Q748" i="22"/>
  <c r="S748" i="22"/>
  <c r="P748" i="22"/>
  <c r="O748" i="22"/>
  <c r="R747" i="22"/>
  <c r="Q747" i="22"/>
  <c r="S747" i="22"/>
  <c r="P747" i="22"/>
  <c r="O747" i="22"/>
  <c r="R746" i="22"/>
  <c r="Q746" i="22"/>
  <c r="S746" i="22"/>
  <c r="P746" i="22"/>
  <c r="O746" i="22"/>
  <c r="R745" i="22"/>
  <c r="Q745" i="22"/>
  <c r="S745" i="22"/>
  <c r="P745" i="22"/>
  <c r="O745" i="22"/>
  <c r="R744" i="22"/>
  <c r="Q744" i="22"/>
  <c r="S744" i="22"/>
  <c r="P744" i="22"/>
  <c r="O744" i="22"/>
  <c r="R743" i="22"/>
  <c r="Q743" i="22"/>
  <c r="S743" i="22"/>
  <c r="P743" i="22"/>
  <c r="O743" i="22"/>
  <c r="R742" i="22"/>
  <c r="Q742" i="22"/>
  <c r="S742" i="22"/>
  <c r="P742" i="22"/>
  <c r="O742" i="22"/>
  <c r="R741" i="22"/>
  <c r="Q741" i="22"/>
  <c r="S741" i="22"/>
  <c r="P741" i="22"/>
  <c r="O741" i="22"/>
  <c r="R740" i="22"/>
  <c r="Q740" i="22"/>
  <c r="S740" i="22"/>
  <c r="P740" i="22"/>
  <c r="O740" i="22"/>
  <c r="R739" i="22"/>
  <c r="Q739" i="22"/>
  <c r="S739" i="22"/>
  <c r="P739" i="22"/>
  <c r="O739" i="22"/>
  <c r="R738" i="22"/>
  <c r="Q738" i="22"/>
  <c r="S738" i="22"/>
  <c r="P738" i="22"/>
  <c r="O738" i="22"/>
  <c r="R737" i="22"/>
  <c r="Q737" i="22"/>
  <c r="S737" i="22"/>
  <c r="P737" i="22"/>
  <c r="O737" i="22"/>
  <c r="R736" i="22"/>
  <c r="Q736" i="22"/>
  <c r="S736" i="22"/>
  <c r="P736" i="22"/>
  <c r="O736" i="22"/>
  <c r="R735" i="22"/>
  <c r="Q735" i="22"/>
  <c r="S735" i="22"/>
  <c r="P735" i="22"/>
  <c r="O735" i="22"/>
  <c r="R734" i="22"/>
  <c r="Q734" i="22"/>
  <c r="S734" i="22"/>
  <c r="P734" i="22"/>
  <c r="O734" i="22"/>
  <c r="R733" i="22"/>
  <c r="Q733" i="22"/>
  <c r="S733" i="22"/>
  <c r="P733" i="22"/>
  <c r="O733" i="22"/>
  <c r="R732" i="22"/>
  <c r="Q732" i="22"/>
  <c r="S732" i="22"/>
  <c r="P732" i="22"/>
  <c r="O732" i="22"/>
  <c r="R731" i="22"/>
  <c r="Q731" i="22"/>
  <c r="S731" i="22"/>
  <c r="P731" i="22"/>
  <c r="O731" i="22"/>
  <c r="R730" i="22"/>
  <c r="Q730" i="22"/>
  <c r="S730" i="22"/>
  <c r="P730" i="22"/>
  <c r="O730" i="22"/>
  <c r="R729" i="22"/>
  <c r="Q729" i="22"/>
  <c r="S729" i="22"/>
  <c r="P729" i="22"/>
  <c r="O729" i="22"/>
  <c r="R728" i="22"/>
  <c r="Q728" i="22"/>
  <c r="S728" i="22"/>
  <c r="P728" i="22"/>
  <c r="O728" i="22"/>
  <c r="R727" i="22"/>
  <c r="Q727" i="22"/>
  <c r="S727" i="22"/>
  <c r="P727" i="22"/>
  <c r="O727" i="22"/>
  <c r="R726" i="22"/>
  <c r="Q726" i="22"/>
  <c r="S726" i="22"/>
  <c r="P726" i="22"/>
  <c r="O726" i="22"/>
  <c r="R725" i="22"/>
  <c r="Q725" i="22"/>
  <c r="S725" i="22"/>
  <c r="P725" i="22"/>
  <c r="O725" i="22"/>
  <c r="R724" i="22"/>
  <c r="Q724" i="22"/>
  <c r="S724" i="22"/>
  <c r="P724" i="22"/>
  <c r="O724" i="22"/>
  <c r="R723" i="22"/>
  <c r="Q723" i="22"/>
  <c r="S723" i="22"/>
  <c r="P723" i="22"/>
  <c r="O723" i="22"/>
  <c r="R722" i="22"/>
  <c r="Q722" i="22"/>
  <c r="S722" i="22"/>
  <c r="P722" i="22"/>
  <c r="O722" i="22"/>
  <c r="R721" i="22"/>
  <c r="Q721" i="22"/>
  <c r="S721" i="22"/>
  <c r="P721" i="22"/>
  <c r="O721" i="22"/>
  <c r="R720" i="22"/>
  <c r="Q720" i="22"/>
  <c r="S720" i="22"/>
  <c r="P720" i="22"/>
  <c r="O720" i="22"/>
  <c r="R719" i="22"/>
  <c r="Q719" i="22"/>
  <c r="S719" i="22"/>
  <c r="P719" i="22"/>
  <c r="O719" i="22"/>
  <c r="R718" i="22"/>
  <c r="Q718" i="22"/>
  <c r="S718" i="22"/>
  <c r="P718" i="22"/>
  <c r="O718" i="22"/>
  <c r="R717" i="22"/>
  <c r="Q717" i="22"/>
  <c r="S717" i="22"/>
  <c r="P717" i="22"/>
  <c r="O717" i="22"/>
  <c r="R716" i="22"/>
  <c r="Q716" i="22"/>
  <c r="S716" i="22"/>
  <c r="P716" i="22"/>
  <c r="O716" i="22"/>
  <c r="R715" i="22"/>
  <c r="Q715" i="22"/>
  <c r="S715" i="22"/>
  <c r="P715" i="22"/>
  <c r="O715" i="22"/>
  <c r="R714" i="22"/>
  <c r="Q714" i="22"/>
  <c r="S714" i="22"/>
  <c r="P714" i="22"/>
  <c r="O714" i="22"/>
  <c r="R713" i="22"/>
  <c r="Q713" i="22"/>
  <c r="S713" i="22"/>
  <c r="P713" i="22"/>
  <c r="O713" i="22"/>
  <c r="R712" i="22"/>
  <c r="Q712" i="22"/>
  <c r="S712" i="22"/>
  <c r="P712" i="22"/>
  <c r="O712" i="22"/>
  <c r="R711" i="22"/>
  <c r="Q711" i="22"/>
  <c r="S711" i="22"/>
  <c r="P711" i="22"/>
  <c r="O711" i="22"/>
  <c r="R710" i="22"/>
  <c r="Q710" i="22"/>
  <c r="S710" i="22"/>
  <c r="P710" i="22"/>
  <c r="O710" i="22"/>
  <c r="R709" i="22"/>
  <c r="Q709" i="22"/>
  <c r="S709" i="22"/>
  <c r="P709" i="22"/>
  <c r="O709" i="22"/>
  <c r="R708" i="22"/>
  <c r="Q708" i="22"/>
  <c r="S708" i="22"/>
  <c r="P708" i="22"/>
  <c r="O708" i="22"/>
  <c r="R707" i="22"/>
  <c r="Q707" i="22"/>
  <c r="S707" i="22"/>
  <c r="P707" i="22"/>
  <c r="O707" i="22"/>
  <c r="R706" i="22"/>
  <c r="Q706" i="22"/>
  <c r="S706" i="22"/>
  <c r="P706" i="22"/>
  <c r="O706" i="22"/>
  <c r="R705" i="22"/>
  <c r="Q705" i="22"/>
  <c r="S705" i="22"/>
  <c r="P705" i="22"/>
  <c r="O705" i="22"/>
  <c r="R704" i="22"/>
  <c r="Q704" i="22"/>
  <c r="S704" i="22"/>
  <c r="P704" i="22"/>
  <c r="O704" i="22"/>
  <c r="R703" i="22"/>
  <c r="Q703" i="22"/>
  <c r="S703" i="22"/>
  <c r="P703" i="22"/>
  <c r="O703" i="22"/>
  <c r="R702" i="22"/>
  <c r="Q702" i="22"/>
  <c r="S702" i="22"/>
  <c r="P702" i="22"/>
  <c r="O702" i="22"/>
  <c r="R701" i="22"/>
  <c r="Q701" i="22"/>
  <c r="S701" i="22"/>
  <c r="P701" i="22"/>
  <c r="O701" i="22"/>
  <c r="R700" i="22"/>
  <c r="Q700" i="22"/>
  <c r="S700" i="22"/>
  <c r="P700" i="22"/>
  <c r="O700" i="22"/>
  <c r="R699" i="22"/>
  <c r="Q699" i="22"/>
  <c r="S699" i="22"/>
  <c r="P699" i="22"/>
  <c r="O699" i="22"/>
  <c r="R698" i="22"/>
  <c r="Q698" i="22"/>
  <c r="S698" i="22"/>
  <c r="P698" i="22"/>
  <c r="O698" i="22"/>
  <c r="R697" i="22"/>
  <c r="Q697" i="22"/>
  <c r="S697" i="22"/>
  <c r="P697" i="22"/>
  <c r="O697" i="22"/>
  <c r="R696" i="22"/>
  <c r="Q696" i="22"/>
  <c r="S696" i="22"/>
  <c r="P696" i="22"/>
  <c r="O696" i="22"/>
  <c r="R695" i="22"/>
  <c r="Q695" i="22"/>
  <c r="S695" i="22"/>
  <c r="P695" i="22"/>
  <c r="O695" i="22"/>
  <c r="R694" i="22"/>
  <c r="Q694" i="22"/>
  <c r="S694" i="22"/>
  <c r="P694" i="22"/>
  <c r="O694" i="22"/>
  <c r="R693" i="22"/>
  <c r="Q693" i="22"/>
  <c r="S693" i="22"/>
  <c r="P693" i="22"/>
  <c r="O693" i="22"/>
  <c r="R692" i="22"/>
  <c r="Q692" i="22"/>
  <c r="S692" i="22"/>
  <c r="P692" i="22"/>
  <c r="O692" i="22"/>
  <c r="R691" i="22"/>
  <c r="Q691" i="22"/>
  <c r="S691" i="22"/>
  <c r="P691" i="22"/>
  <c r="O691" i="22"/>
  <c r="R690" i="22"/>
  <c r="Q690" i="22"/>
  <c r="S690" i="22"/>
  <c r="P690" i="22"/>
  <c r="O690" i="22"/>
  <c r="R689" i="22"/>
  <c r="Q689" i="22"/>
  <c r="S689" i="22"/>
  <c r="P689" i="22"/>
  <c r="O689" i="22"/>
  <c r="R688" i="22"/>
  <c r="Q688" i="22"/>
  <c r="S688" i="22"/>
  <c r="P688" i="22"/>
  <c r="O688" i="22"/>
  <c r="R687" i="22"/>
  <c r="Q687" i="22"/>
  <c r="S687" i="22"/>
  <c r="P687" i="22"/>
  <c r="O687" i="22"/>
  <c r="R686" i="22"/>
  <c r="Q686" i="22"/>
  <c r="S686" i="22"/>
  <c r="P686" i="22"/>
  <c r="O686" i="22"/>
  <c r="R685" i="22"/>
  <c r="Q685" i="22"/>
  <c r="S685" i="22"/>
  <c r="P685" i="22"/>
  <c r="O685" i="22"/>
  <c r="R684" i="22"/>
  <c r="Q684" i="22"/>
  <c r="S684" i="22"/>
  <c r="P684" i="22"/>
  <c r="O684" i="22"/>
  <c r="R683" i="22"/>
  <c r="Q683" i="22"/>
  <c r="S683" i="22"/>
  <c r="P683" i="22"/>
  <c r="O683" i="22"/>
  <c r="R682" i="22"/>
  <c r="Q682" i="22"/>
  <c r="S682" i="22"/>
  <c r="P682" i="22"/>
  <c r="O682" i="22"/>
  <c r="R681" i="22"/>
  <c r="Q681" i="22"/>
  <c r="S681" i="22"/>
  <c r="P681" i="22"/>
  <c r="O681" i="22"/>
  <c r="R680" i="22"/>
  <c r="Q680" i="22"/>
  <c r="S680" i="22"/>
  <c r="P680" i="22"/>
  <c r="O680" i="22"/>
  <c r="R679" i="22"/>
  <c r="Q679" i="22"/>
  <c r="S679" i="22"/>
  <c r="P679" i="22"/>
  <c r="O679" i="22"/>
  <c r="R678" i="22"/>
  <c r="Q678" i="22"/>
  <c r="S678" i="22"/>
  <c r="P678" i="22"/>
  <c r="O678" i="22"/>
  <c r="R677" i="22"/>
  <c r="Q677" i="22"/>
  <c r="S677" i="22"/>
  <c r="P677" i="22"/>
  <c r="O677" i="22"/>
  <c r="R676" i="22"/>
  <c r="Q676" i="22"/>
  <c r="S676" i="22"/>
  <c r="P676" i="22"/>
  <c r="O676" i="22"/>
  <c r="R675" i="22"/>
  <c r="Q675" i="22"/>
  <c r="S675" i="22"/>
  <c r="P675" i="22"/>
  <c r="O675" i="22"/>
  <c r="R674" i="22"/>
  <c r="Q674" i="22"/>
  <c r="S674" i="22"/>
  <c r="P674" i="22"/>
  <c r="O674" i="22"/>
  <c r="R673" i="22"/>
  <c r="Q673" i="22"/>
  <c r="S673" i="22"/>
  <c r="P673" i="22"/>
  <c r="O673" i="22"/>
  <c r="R672" i="22"/>
  <c r="Q672" i="22"/>
  <c r="S672" i="22"/>
  <c r="P672" i="22"/>
  <c r="O672" i="22"/>
  <c r="R671" i="22"/>
  <c r="Q671" i="22"/>
  <c r="S671" i="22"/>
  <c r="P671" i="22"/>
  <c r="O671" i="22"/>
  <c r="R670" i="22"/>
  <c r="Q670" i="22"/>
  <c r="S670" i="22"/>
  <c r="P670" i="22"/>
  <c r="O670" i="22"/>
  <c r="R669" i="22"/>
  <c r="Q669" i="22"/>
  <c r="S669" i="22"/>
  <c r="P669" i="22"/>
  <c r="O669" i="22"/>
  <c r="R668" i="22"/>
  <c r="Q668" i="22"/>
  <c r="S668" i="22"/>
  <c r="P668" i="22"/>
  <c r="O668" i="22"/>
  <c r="R667" i="22"/>
  <c r="Q667" i="22"/>
  <c r="S667" i="22"/>
  <c r="P667" i="22"/>
  <c r="O667" i="22"/>
  <c r="R666" i="22"/>
  <c r="Q666" i="22"/>
  <c r="S666" i="22"/>
  <c r="P666" i="22"/>
  <c r="O666" i="22"/>
  <c r="R665" i="22"/>
  <c r="Q665" i="22"/>
  <c r="S665" i="22"/>
  <c r="P665" i="22"/>
  <c r="O665" i="22"/>
  <c r="R664" i="22"/>
  <c r="Q664" i="22"/>
  <c r="S664" i="22"/>
  <c r="P664" i="22"/>
  <c r="O664" i="22"/>
  <c r="R663" i="22"/>
  <c r="Q663" i="22"/>
  <c r="S663" i="22"/>
  <c r="P663" i="22"/>
  <c r="O663" i="22"/>
  <c r="R662" i="22"/>
  <c r="Q662" i="22"/>
  <c r="S662" i="22"/>
  <c r="P662" i="22"/>
  <c r="O662" i="22"/>
  <c r="R661" i="22"/>
  <c r="Q661" i="22"/>
  <c r="S661" i="22"/>
  <c r="P661" i="22"/>
  <c r="O661" i="22"/>
  <c r="R660" i="22"/>
  <c r="Q660" i="22"/>
  <c r="S660" i="22"/>
  <c r="P660" i="22"/>
  <c r="O660" i="22"/>
  <c r="R659" i="22"/>
  <c r="Q659" i="22"/>
  <c r="S659" i="22"/>
  <c r="P659" i="22"/>
  <c r="O659" i="22"/>
  <c r="R658" i="22"/>
  <c r="Q658" i="22"/>
  <c r="S658" i="22"/>
  <c r="P658" i="22"/>
  <c r="O658" i="22"/>
  <c r="R657" i="22"/>
  <c r="Q657" i="22"/>
  <c r="S657" i="22"/>
  <c r="P657" i="22"/>
  <c r="O657" i="22"/>
  <c r="R656" i="22"/>
  <c r="Q656" i="22"/>
  <c r="S656" i="22"/>
  <c r="P656" i="22"/>
  <c r="O656" i="22"/>
  <c r="R655" i="22"/>
  <c r="Q655" i="22"/>
  <c r="S655" i="22"/>
  <c r="P655" i="22"/>
  <c r="O655" i="22"/>
  <c r="R654" i="22"/>
  <c r="Q654" i="22"/>
  <c r="S654" i="22"/>
  <c r="P654" i="22"/>
  <c r="O654" i="22"/>
  <c r="R653" i="22"/>
  <c r="Q653" i="22"/>
  <c r="S653" i="22"/>
  <c r="P653" i="22"/>
  <c r="O653" i="22"/>
  <c r="R652" i="22"/>
  <c r="Q652" i="22"/>
  <c r="S652" i="22"/>
  <c r="P652" i="22"/>
  <c r="O652" i="22"/>
  <c r="R651" i="22"/>
  <c r="Q651" i="22"/>
  <c r="S651" i="22"/>
  <c r="P651" i="22"/>
  <c r="O651" i="22"/>
  <c r="R650" i="22"/>
  <c r="Q650" i="22"/>
  <c r="S650" i="22"/>
  <c r="P650" i="22"/>
  <c r="O650" i="22"/>
  <c r="R649" i="22"/>
  <c r="Q649" i="22"/>
  <c r="S649" i="22"/>
  <c r="P649" i="22"/>
  <c r="O649" i="22"/>
  <c r="R648" i="22"/>
  <c r="Q648" i="22"/>
  <c r="S648" i="22"/>
  <c r="P648" i="22"/>
  <c r="O648" i="22"/>
  <c r="R647" i="22"/>
  <c r="Q647" i="22"/>
  <c r="S647" i="22"/>
  <c r="P647" i="22"/>
  <c r="O647" i="22"/>
  <c r="R646" i="22"/>
  <c r="Q646" i="22"/>
  <c r="S646" i="22"/>
  <c r="P646" i="22"/>
  <c r="O646" i="22"/>
  <c r="R645" i="22"/>
  <c r="Q645" i="22"/>
  <c r="S645" i="22"/>
  <c r="P645" i="22"/>
  <c r="O645" i="22"/>
  <c r="R644" i="22"/>
  <c r="Q644" i="22"/>
  <c r="S644" i="22"/>
  <c r="P644" i="22"/>
  <c r="O644" i="22"/>
  <c r="R643" i="22"/>
  <c r="Q643" i="22"/>
  <c r="S643" i="22"/>
  <c r="P643" i="22"/>
  <c r="O643" i="22"/>
  <c r="R642" i="22"/>
  <c r="Q642" i="22"/>
  <c r="S642" i="22"/>
  <c r="P642" i="22"/>
  <c r="O642" i="22"/>
  <c r="R641" i="22"/>
  <c r="Q641" i="22"/>
  <c r="S641" i="22"/>
  <c r="P641" i="22"/>
  <c r="O641" i="22"/>
  <c r="R640" i="22"/>
  <c r="Q640" i="22"/>
  <c r="S640" i="22"/>
  <c r="P640" i="22"/>
  <c r="O640" i="22"/>
  <c r="R639" i="22"/>
  <c r="Q639" i="22"/>
  <c r="S639" i="22"/>
  <c r="P639" i="22"/>
  <c r="O639" i="22"/>
  <c r="R638" i="22"/>
  <c r="Q638" i="22"/>
  <c r="S638" i="22"/>
  <c r="P638" i="22"/>
  <c r="O638" i="22"/>
  <c r="R637" i="22"/>
  <c r="Q637" i="22"/>
  <c r="S637" i="22"/>
  <c r="P637" i="22"/>
  <c r="O637" i="22"/>
  <c r="R636" i="22"/>
  <c r="Q636" i="22"/>
  <c r="S636" i="22"/>
  <c r="P636" i="22"/>
  <c r="O636" i="22"/>
  <c r="R635" i="22"/>
  <c r="Q635" i="22"/>
  <c r="S635" i="22"/>
  <c r="P635" i="22"/>
  <c r="O635" i="22"/>
  <c r="R634" i="22"/>
  <c r="Q634" i="22"/>
  <c r="S634" i="22"/>
  <c r="P634" i="22"/>
  <c r="O634" i="22"/>
  <c r="R633" i="22"/>
  <c r="Q633" i="22"/>
  <c r="S633" i="22"/>
  <c r="P633" i="22"/>
  <c r="O633" i="22"/>
  <c r="R632" i="22"/>
  <c r="Q632" i="22"/>
  <c r="S632" i="22"/>
  <c r="P632" i="22"/>
  <c r="O632" i="22"/>
  <c r="R631" i="22"/>
  <c r="Q631" i="22"/>
  <c r="S631" i="22"/>
  <c r="P631" i="22"/>
  <c r="O631" i="22"/>
  <c r="R630" i="22"/>
  <c r="Q630" i="22"/>
  <c r="S630" i="22"/>
  <c r="P630" i="22"/>
  <c r="O630" i="22"/>
  <c r="R629" i="22"/>
  <c r="Q629" i="22"/>
  <c r="S629" i="22"/>
  <c r="P629" i="22"/>
  <c r="O629" i="22"/>
  <c r="R628" i="22"/>
  <c r="Q628" i="22"/>
  <c r="S628" i="22"/>
  <c r="P628" i="22"/>
  <c r="O628" i="22"/>
  <c r="R627" i="22"/>
  <c r="Q627" i="22"/>
  <c r="S627" i="22"/>
  <c r="P627" i="22"/>
  <c r="O627" i="22"/>
  <c r="R626" i="22"/>
  <c r="Q626" i="22"/>
  <c r="S626" i="22"/>
  <c r="P626" i="22"/>
  <c r="O626" i="22"/>
  <c r="R625" i="22"/>
  <c r="Q625" i="22"/>
  <c r="S625" i="22"/>
  <c r="P625" i="22"/>
  <c r="O625" i="22"/>
  <c r="R624" i="22"/>
  <c r="Q624" i="22"/>
  <c r="S624" i="22"/>
  <c r="P624" i="22"/>
  <c r="O624" i="22"/>
  <c r="R623" i="22"/>
  <c r="Q623" i="22"/>
  <c r="S623" i="22"/>
  <c r="P623" i="22"/>
  <c r="O623" i="22"/>
  <c r="R622" i="22"/>
  <c r="Q622" i="22"/>
  <c r="S622" i="22"/>
  <c r="P622" i="22"/>
  <c r="O622" i="22"/>
  <c r="R621" i="22"/>
  <c r="Q621" i="22"/>
  <c r="S621" i="22"/>
  <c r="P621" i="22"/>
  <c r="O621" i="22"/>
  <c r="R620" i="22"/>
  <c r="Q620" i="22"/>
  <c r="S620" i="22"/>
  <c r="P620" i="22"/>
  <c r="O620" i="22"/>
  <c r="R619" i="22"/>
  <c r="Q619" i="22"/>
  <c r="S619" i="22"/>
  <c r="P619" i="22"/>
  <c r="O619" i="22"/>
  <c r="R618" i="22"/>
  <c r="Q618" i="22"/>
  <c r="S618" i="22"/>
  <c r="P618" i="22"/>
  <c r="O618" i="22"/>
  <c r="R617" i="22"/>
  <c r="Q617" i="22"/>
  <c r="S617" i="22"/>
  <c r="P617" i="22"/>
  <c r="O617" i="22"/>
  <c r="R616" i="22"/>
  <c r="Q616" i="22"/>
  <c r="S616" i="22"/>
  <c r="P616" i="22"/>
  <c r="O616" i="22"/>
  <c r="R615" i="22"/>
  <c r="Q615" i="22"/>
  <c r="S615" i="22"/>
  <c r="P615" i="22"/>
  <c r="O615" i="22"/>
  <c r="R614" i="22"/>
  <c r="Q614" i="22"/>
  <c r="S614" i="22"/>
  <c r="P614" i="22"/>
  <c r="O614" i="22"/>
  <c r="R613" i="22"/>
  <c r="Q613" i="22"/>
  <c r="S613" i="22"/>
  <c r="P613" i="22"/>
  <c r="O613" i="22"/>
  <c r="R612" i="22"/>
  <c r="Q612" i="22"/>
  <c r="S612" i="22"/>
  <c r="P612" i="22"/>
  <c r="O612" i="22"/>
  <c r="R611" i="22"/>
  <c r="Q611" i="22"/>
  <c r="S611" i="22"/>
  <c r="P611" i="22"/>
  <c r="O611" i="22"/>
  <c r="R610" i="22"/>
  <c r="Q610" i="22"/>
  <c r="S610" i="22"/>
  <c r="P610" i="22"/>
  <c r="O610" i="22"/>
  <c r="R609" i="22"/>
  <c r="Q609" i="22"/>
  <c r="S609" i="22"/>
  <c r="P609" i="22"/>
  <c r="O609" i="22"/>
  <c r="R608" i="22"/>
  <c r="Q608" i="22"/>
  <c r="S608" i="22"/>
  <c r="P608" i="22"/>
  <c r="O608" i="22"/>
  <c r="R607" i="22"/>
  <c r="Q607" i="22"/>
  <c r="S607" i="22"/>
  <c r="P607" i="22"/>
  <c r="O607" i="22"/>
  <c r="R606" i="22"/>
  <c r="Q606" i="22"/>
  <c r="S606" i="22"/>
  <c r="P606" i="22"/>
  <c r="O606" i="22"/>
  <c r="R605" i="22"/>
  <c r="Q605" i="22"/>
  <c r="S605" i="22"/>
  <c r="P605" i="22"/>
  <c r="O605" i="22"/>
  <c r="R604" i="22"/>
  <c r="Q604" i="22"/>
  <c r="S604" i="22"/>
  <c r="P604" i="22"/>
  <c r="O604" i="22"/>
  <c r="R603" i="22"/>
  <c r="Q603" i="22"/>
  <c r="S603" i="22"/>
  <c r="P603" i="22"/>
  <c r="O603" i="22"/>
  <c r="R602" i="22"/>
  <c r="Q602" i="22"/>
  <c r="S602" i="22"/>
  <c r="P602" i="22"/>
  <c r="O602" i="22"/>
  <c r="R601" i="22"/>
  <c r="Q601" i="22"/>
  <c r="S601" i="22"/>
  <c r="P601" i="22"/>
  <c r="O601" i="22"/>
  <c r="R600" i="22"/>
  <c r="Q600" i="22"/>
  <c r="S600" i="22"/>
  <c r="P600" i="22"/>
  <c r="O600" i="22"/>
  <c r="R599" i="22"/>
  <c r="Q599" i="22"/>
  <c r="S599" i="22"/>
  <c r="P599" i="22"/>
  <c r="O599" i="22"/>
  <c r="R598" i="22"/>
  <c r="Q598" i="22"/>
  <c r="S598" i="22"/>
  <c r="P598" i="22"/>
  <c r="O598" i="22"/>
  <c r="R597" i="22"/>
  <c r="Q597" i="22"/>
  <c r="S597" i="22"/>
  <c r="P597" i="22"/>
  <c r="O597" i="22"/>
  <c r="R596" i="22"/>
  <c r="Q596" i="22"/>
  <c r="S596" i="22"/>
  <c r="P596" i="22"/>
  <c r="O596" i="22"/>
  <c r="R595" i="22"/>
  <c r="Q595" i="22"/>
  <c r="S595" i="22"/>
  <c r="P595" i="22"/>
  <c r="O595" i="22"/>
  <c r="R594" i="22"/>
  <c r="Q594" i="22"/>
  <c r="S594" i="22"/>
  <c r="P594" i="22"/>
  <c r="O594" i="22"/>
  <c r="R593" i="22"/>
  <c r="Q593" i="22"/>
  <c r="S593" i="22"/>
  <c r="P593" i="22"/>
  <c r="O593" i="22"/>
  <c r="R592" i="22"/>
  <c r="Q592" i="22"/>
  <c r="S592" i="22"/>
  <c r="P592" i="22"/>
  <c r="O592" i="22"/>
  <c r="R591" i="22"/>
  <c r="Q591" i="22"/>
  <c r="S591" i="22"/>
  <c r="P591" i="22"/>
  <c r="O591" i="22"/>
  <c r="R590" i="22"/>
  <c r="Q590" i="22"/>
  <c r="S590" i="22"/>
  <c r="P590" i="22"/>
  <c r="O590" i="22"/>
  <c r="R589" i="22"/>
  <c r="Q589" i="22"/>
  <c r="S589" i="22"/>
  <c r="P589" i="22"/>
  <c r="O589" i="22"/>
  <c r="R588" i="22"/>
  <c r="Q588" i="22"/>
  <c r="S588" i="22"/>
  <c r="P588" i="22"/>
  <c r="O588" i="22"/>
  <c r="R587" i="22"/>
  <c r="Q587" i="22"/>
  <c r="S587" i="22"/>
  <c r="P587" i="22"/>
  <c r="O587" i="22"/>
  <c r="R586" i="22"/>
  <c r="Q586" i="22"/>
  <c r="S586" i="22"/>
  <c r="P586" i="22"/>
  <c r="O586" i="22"/>
  <c r="R585" i="22"/>
  <c r="Q585" i="22"/>
  <c r="S585" i="22"/>
  <c r="P585" i="22"/>
  <c r="O585" i="22"/>
  <c r="R584" i="22"/>
  <c r="Q584" i="22"/>
  <c r="S584" i="22"/>
  <c r="P584" i="22"/>
  <c r="O584" i="22"/>
  <c r="R583" i="22"/>
  <c r="Q583" i="22"/>
  <c r="S583" i="22"/>
  <c r="P583" i="22"/>
  <c r="O583" i="22"/>
  <c r="R582" i="22"/>
  <c r="Q582" i="22"/>
  <c r="S582" i="22"/>
  <c r="P582" i="22"/>
  <c r="O582" i="22"/>
  <c r="R581" i="22"/>
  <c r="Q581" i="22"/>
  <c r="S581" i="22"/>
  <c r="P581" i="22"/>
  <c r="O581" i="22"/>
  <c r="R580" i="22"/>
  <c r="Q580" i="22"/>
  <c r="S580" i="22"/>
  <c r="P580" i="22"/>
  <c r="O580" i="22"/>
  <c r="R579" i="22"/>
  <c r="Q579" i="22"/>
  <c r="S579" i="22"/>
  <c r="P579" i="22"/>
  <c r="O579" i="22"/>
  <c r="R578" i="22"/>
  <c r="Q578" i="22"/>
  <c r="S578" i="22"/>
  <c r="P578" i="22"/>
  <c r="O578" i="22"/>
  <c r="R577" i="22"/>
  <c r="Q577" i="22"/>
  <c r="S577" i="22"/>
  <c r="P577" i="22"/>
  <c r="O577" i="22"/>
  <c r="R576" i="22"/>
  <c r="Q576" i="22"/>
  <c r="S576" i="22"/>
  <c r="P576" i="22"/>
  <c r="O576" i="22"/>
  <c r="R575" i="22"/>
  <c r="Q575" i="22"/>
  <c r="S575" i="22"/>
  <c r="P575" i="22"/>
  <c r="O575" i="22"/>
  <c r="R574" i="22"/>
  <c r="Q574" i="22"/>
  <c r="S574" i="22"/>
  <c r="P574" i="22"/>
  <c r="O574" i="22"/>
  <c r="R573" i="22"/>
  <c r="Q573" i="22"/>
  <c r="S573" i="22"/>
  <c r="P573" i="22"/>
  <c r="O573" i="22"/>
  <c r="R572" i="22"/>
  <c r="Q572" i="22"/>
  <c r="S572" i="22"/>
  <c r="P572" i="22"/>
  <c r="O572" i="22"/>
  <c r="R571" i="22"/>
  <c r="Q571" i="22"/>
  <c r="S571" i="22"/>
  <c r="P571" i="22"/>
  <c r="O571" i="22"/>
  <c r="R570" i="22"/>
  <c r="Q570" i="22"/>
  <c r="S570" i="22"/>
  <c r="P570" i="22"/>
  <c r="O570" i="22"/>
  <c r="R569" i="22"/>
  <c r="Q569" i="22"/>
  <c r="S569" i="22"/>
  <c r="P569" i="22"/>
  <c r="O569" i="22"/>
  <c r="R568" i="22"/>
  <c r="Q568" i="22"/>
  <c r="S568" i="22"/>
  <c r="P568" i="22"/>
  <c r="O568" i="22"/>
  <c r="R567" i="22"/>
  <c r="Q567" i="22"/>
  <c r="S567" i="22"/>
  <c r="P567" i="22"/>
  <c r="O567" i="22"/>
  <c r="R566" i="22"/>
  <c r="Q566" i="22"/>
  <c r="S566" i="22"/>
  <c r="P566" i="22"/>
  <c r="O566" i="22"/>
  <c r="R565" i="22"/>
  <c r="Q565" i="22"/>
  <c r="S565" i="22"/>
  <c r="P565" i="22"/>
  <c r="O565" i="22"/>
  <c r="R564" i="22"/>
  <c r="Q564" i="22"/>
  <c r="S564" i="22"/>
  <c r="P564" i="22"/>
  <c r="O564" i="22"/>
  <c r="R563" i="22"/>
  <c r="Q563" i="22"/>
  <c r="S563" i="22"/>
  <c r="P563" i="22"/>
  <c r="O563" i="22"/>
  <c r="R562" i="22"/>
  <c r="Q562" i="22"/>
  <c r="S562" i="22"/>
  <c r="P562" i="22"/>
  <c r="O562" i="22"/>
  <c r="R561" i="22"/>
  <c r="Q561" i="22"/>
  <c r="S561" i="22"/>
  <c r="P561" i="22"/>
  <c r="O561" i="22"/>
  <c r="R560" i="22"/>
  <c r="Q560" i="22"/>
  <c r="S560" i="22"/>
  <c r="P560" i="22"/>
  <c r="O560" i="22"/>
  <c r="R559" i="22"/>
  <c r="Q559" i="22"/>
  <c r="S559" i="22"/>
  <c r="P559" i="22"/>
  <c r="O559" i="22"/>
  <c r="R558" i="22"/>
  <c r="Q558" i="22"/>
  <c r="S558" i="22"/>
  <c r="P558" i="22"/>
  <c r="O558" i="22"/>
  <c r="R557" i="22"/>
  <c r="Q557" i="22"/>
  <c r="S557" i="22"/>
  <c r="P557" i="22"/>
  <c r="O557" i="22"/>
  <c r="R556" i="22"/>
  <c r="Q556" i="22"/>
  <c r="S556" i="22"/>
  <c r="P556" i="22"/>
  <c r="O556" i="22"/>
  <c r="R555" i="22"/>
  <c r="Q555" i="22"/>
  <c r="S555" i="22"/>
  <c r="P555" i="22"/>
  <c r="O555" i="22"/>
  <c r="R554" i="22"/>
  <c r="Q554" i="22"/>
  <c r="S554" i="22"/>
  <c r="P554" i="22"/>
  <c r="O554" i="22"/>
  <c r="R553" i="22"/>
  <c r="Q553" i="22"/>
  <c r="S553" i="22"/>
  <c r="P553" i="22"/>
  <c r="O553" i="22"/>
  <c r="R552" i="22"/>
  <c r="Q552" i="22"/>
  <c r="S552" i="22"/>
  <c r="P552" i="22"/>
  <c r="O552" i="22"/>
  <c r="R551" i="22"/>
  <c r="Q551" i="22"/>
  <c r="S551" i="22"/>
  <c r="P551" i="22"/>
  <c r="O551" i="22"/>
  <c r="R550" i="22"/>
  <c r="Q550" i="22"/>
  <c r="S550" i="22"/>
  <c r="P550" i="22"/>
  <c r="O550" i="22"/>
  <c r="R549" i="22"/>
  <c r="Q549" i="22"/>
  <c r="S549" i="22"/>
  <c r="P549" i="22"/>
  <c r="O549" i="22"/>
  <c r="R548" i="22"/>
  <c r="Q548" i="22"/>
  <c r="S548" i="22"/>
  <c r="P548" i="22"/>
  <c r="O548" i="22"/>
  <c r="R547" i="22"/>
  <c r="Q547" i="22"/>
  <c r="S547" i="22"/>
  <c r="P547" i="22"/>
  <c r="O547" i="22"/>
  <c r="R546" i="22"/>
  <c r="Q546" i="22"/>
  <c r="S546" i="22"/>
  <c r="P546" i="22"/>
  <c r="O546" i="22"/>
  <c r="R545" i="22"/>
  <c r="Q545" i="22"/>
  <c r="S545" i="22"/>
  <c r="P545" i="22"/>
  <c r="O545" i="22"/>
  <c r="R544" i="22"/>
  <c r="Q544" i="22"/>
  <c r="S544" i="22"/>
  <c r="P544" i="22"/>
  <c r="O544" i="22"/>
  <c r="R543" i="22"/>
  <c r="Q543" i="22"/>
  <c r="S543" i="22"/>
  <c r="P543" i="22"/>
  <c r="O543" i="22"/>
  <c r="R542" i="22"/>
  <c r="Q542" i="22"/>
  <c r="S542" i="22"/>
  <c r="P542" i="22"/>
  <c r="O542" i="22"/>
  <c r="R541" i="22"/>
  <c r="Q541" i="22"/>
  <c r="S541" i="22"/>
  <c r="P541" i="22"/>
  <c r="O541" i="22"/>
  <c r="R540" i="22"/>
  <c r="Q540" i="22"/>
  <c r="S540" i="22"/>
  <c r="P540" i="22"/>
  <c r="O540" i="22"/>
  <c r="R539" i="22"/>
  <c r="Q539" i="22"/>
  <c r="S539" i="22"/>
  <c r="P539" i="22"/>
  <c r="O539" i="22"/>
  <c r="R538" i="22"/>
  <c r="Q538" i="22"/>
  <c r="S538" i="22"/>
  <c r="P538" i="22"/>
  <c r="O538" i="22"/>
  <c r="R537" i="22"/>
  <c r="Q537" i="22"/>
  <c r="S537" i="22"/>
  <c r="P537" i="22"/>
  <c r="O537" i="22"/>
  <c r="R536" i="22"/>
  <c r="Q536" i="22"/>
  <c r="S536" i="22"/>
  <c r="P536" i="22"/>
  <c r="O536" i="22"/>
  <c r="R535" i="22"/>
  <c r="Q535" i="22"/>
  <c r="S535" i="22"/>
  <c r="P535" i="22"/>
  <c r="O535" i="22"/>
  <c r="R534" i="22"/>
  <c r="Q534" i="22"/>
  <c r="S534" i="22"/>
  <c r="P534" i="22"/>
  <c r="O534" i="22"/>
  <c r="R533" i="22"/>
  <c r="Q533" i="22"/>
  <c r="S533" i="22"/>
  <c r="P533" i="22"/>
  <c r="O533" i="22"/>
  <c r="R532" i="22"/>
  <c r="Q532" i="22"/>
  <c r="S532" i="22"/>
  <c r="P532" i="22"/>
  <c r="O532" i="22"/>
  <c r="R531" i="22"/>
  <c r="Q531" i="22"/>
  <c r="S531" i="22"/>
  <c r="P531" i="22"/>
  <c r="O531" i="22"/>
  <c r="R530" i="22"/>
  <c r="Q530" i="22"/>
  <c r="S530" i="22"/>
  <c r="P530" i="22"/>
  <c r="O530" i="22"/>
  <c r="R529" i="22"/>
  <c r="Q529" i="22"/>
  <c r="S529" i="22"/>
  <c r="P529" i="22"/>
  <c r="O529" i="22"/>
  <c r="R528" i="22"/>
  <c r="Q528" i="22"/>
  <c r="S528" i="22"/>
  <c r="P528" i="22"/>
  <c r="O528" i="22"/>
  <c r="R527" i="22"/>
  <c r="Q527" i="22"/>
  <c r="S527" i="22"/>
  <c r="P527" i="22"/>
  <c r="O527" i="22"/>
  <c r="R526" i="22"/>
  <c r="Q526" i="22"/>
  <c r="S526" i="22"/>
  <c r="P526" i="22"/>
  <c r="O526" i="22"/>
  <c r="R525" i="22"/>
  <c r="Q525" i="22"/>
  <c r="S525" i="22"/>
  <c r="P525" i="22"/>
  <c r="O525" i="22"/>
  <c r="R524" i="22"/>
  <c r="Q524" i="22"/>
  <c r="S524" i="22"/>
  <c r="P524" i="22"/>
  <c r="O524" i="22"/>
  <c r="R523" i="22"/>
  <c r="Q523" i="22"/>
  <c r="S523" i="22"/>
  <c r="P523" i="22"/>
  <c r="O523" i="22"/>
  <c r="R522" i="22"/>
  <c r="Q522" i="22"/>
  <c r="S522" i="22"/>
  <c r="P522" i="22"/>
  <c r="O522" i="22"/>
  <c r="R521" i="22"/>
  <c r="Q521" i="22"/>
  <c r="S521" i="22"/>
  <c r="P521" i="22"/>
  <c r="O521" i="22"/>
  <c r="R520" i="22"/>
  <c r="Q520" i="22"/>
  <c r="S520" i="22"/>
  <c r="P520" i="22"/>
  <c r="O520" i="22"/>
  <c r="R519" i="22"/>
  <c r="Q519" i="22"/>
  <c r="S519" i="22"/>
  <c r="P519" i="22"/>
  <c r="O519" i="22"/>
  <c r="R518" i="22"/>
  <c r="Q518" i="22"/>
  <c r="S518" i="22"/>
  <c r="P518" i="22"/>
  <c r="O518" i="22"/>
  <c r="R517" i="22"/>
  <c r="Q517" i="22"/>
  <c r="S517" i="22"/>
  <c r="P517" i="22"/>
  <c r="O517" i="22"/>
  <c r="R516" i="22"/>
  <c r="Q516" i="22"/>
  <c r="S516" i="22"/>
  <c r="P516" i="22"/>
  <c r="O516" i="22"/>
  <c r="R515" i="22"/>
  <c r="Q515" i="22"/>
  <c r="S515" i="22"/>
  <c r="P515" i="22"/>
  <c r="O515" i="22"/>
  <c r="R514" i="22"/>
  <c r="Q514" i="22"/>
  <c r="S514" i="22"/>
  <c r="P514" i="22"/>
  <c r="O514" i="22"/>
  <c r="R513" i="22"/>
  <c r="Q513" i="22"/>
  <c r="S513" i="22"/>
  <c r="P513" i="22"/>
  <c r="O513" i="22"/>
  <c r="R512" i="22"/>
  <c r="Q512" i="22"/>
  <c r="S512" i="22"/>
  <c r="P512" i="22"/>
  <c r="O512" i="22"/>
  <c r="R511" i="22"/>
  <c r="Q511" i="22"/>
  <c r="S511" i="22"/>
  <c r="P511" i="22"/>
  <c r="O511" i="22"/>
  <c r="R510" i="22"/>
  <c r="Q510" i="22"/>
  <c r="S510" i="22"/>
  <c r="P510" i="22"/>
  <c r="O510" i="22"/>
  <c r="R509" i="22"/>
  <c r="Q509" i="22"/>
  <c r="S509" i="22"/>
  <c r="P509" i="22"/>
  <c r="O509" i="22"/>
  <c r="R508" i="22"/>
  <c r="Q508" i="22"/>
  <c r="S508" i="22"/>
  <c r="P508" i="22"/>
  <c r="O508" i="22"/>
  <c r="R507" i="22"/>
  <c r="Q507" i="22"/>
  <c r="S507" i="22"/>
  <c r="P507" i="22"/>
  <c r="O507" i="22"/>
  <c r="R506" i="22"/>
  <c r="Q506" i="22"/>
  <c r="S506" i="22"/>
  <c r="P506" i="22"/>
  <c r="O506" i="22"/>
  <c r="R505" i="22"/>
  <c r="Q505" i="22"/>
  <c r="S505" i="22"/>
  <c r="P505" i="22"/>
  <c r="O505" i="22"/>
  <c r="R504" i="22"/>
  <c r="Q504" i="22"/>
  <c r="S504" i="22"/>
  <c r="P504" i="22"/>
  <c r="O504" i="22"/>
  <c r="R503" i="22"/>
  <c r="Q503" i="22"/>
  <c r="S503" i="22"/>
  <c r="P503" i="22"/>
  <c r="O503" i="22"/>
  <c r="R502" i="22"/>
  <c r="Q502" i="22"/>
  <c r="S502" i="22"/>
  <c r="P502" i="22"/>
  <c r="O502" i="22"/>
  <c r="R501" i="22"/>
  <c r="Q501" i="22"/>
  <c r="S501" i="22"/>
  <c r="P501" i="22"/>
  <c r="O501" i="22"/>
  <c r="R500" i="22"/>
  <c r="Q500" i="22"/>
  <c r="S500" i="22"/>
  <c r="P500" i="22"/>
  <c r="O500" i="22"/>
  <c r="R499" i="22"/>
  <c r="Q499" i="22"/>
  <c r="S499" i="22"/>
  <c r="P499" i="22"/>
  <c r="O499" i="22"/>
  <c r="R498" i="22"/>
  <c r="Q498" i="22"/>
  <c r="S498" i="22"/>
  <c r="P498" i="22"/>
  <c r="O498" i="22"/>
  <c r="R497" i="22"/>
  <c r="Q497" i="22"/>
  <c r="S497" i="22"/>
  <c r="P497" i="22"/>
  <c r="O497" i="22"/>
  <c r="R496" i="22"/>
  <c r="Q496" i="22"/>
  <c r="S496" i="22"/>
  <c r="P496" i="22"/>
  <c r="O496" i="22"/>
  <c r="R495" i="22"/>
  <c r="Q495" i="22"/>
  <c r="S495" i="22"/>
  <c r="P495" i="22"/>
  <c r="O495" i="22"/>
  <c r="R494" i="22"/>
  <c r="Q494" i="22"/>
  <c r="S494" i="22"/>
  <c r="P494" i="22"/>
  <c r="O494" i="22"/>
  <c r="R493" i="22"/>
  <c r="Q493" i="22"/>
  <c r="S493" i="22"/>
  <c r="P493" i="22"/>
  <c r="O493" i="22"/>
  <c r="R492" i="22"/>
  <c r="Q492" i="22"/>
  <c r="S492" i="22"/>
  <c r="P492" i="22"/>
  <c r="O492" i="22"/>
  <c r="R491" i="22"/>
  <c r="Q491" i="22"/>
  <c r="S491" i="22"/>
  <c r="P491" i="22"/>
  <c r="O491" i="22"/>
  <c r="R490" i="22"/>
  <c r="Q490" i="22"/>
  <c r="S490" i="22"/>
  <c r="P490" i="22"/>
  <c r="O490" i="22"/>
  <c r="R489" i="22"/>
  <c r="Q489" i="22"/>
  <c r="S489" i="22"/>
  <c r="P489" i="22"/>
  <c r="O489" i="22"/>
  <c r="R488" i="22"/>
  <c r="Q488" i="22"/>
  <c r="S488" i="22"/>
  <c r="P488" i="22"/>
  <c r="O488" i="22"/>
  <c r="R487" i="22"/>
  <c r="Q487" i="22"/>
  <c r="S487" i="22"/>
  <c r="P487" i="22"/>
  <c r="O487" i="22"/>
  <c r="R486" i="22"/>
  <c r="Q486" i="22"/>
  <c r="S486" i="22"/>
  <c r="P486" i="22"/>
  <c r="O486" i="22"/>
  <c r="R485" i="22"/>
  <c r="Q485" i="22"/>
  <c r="S485" i="22"/>
  <c r="P485" i="22"/>
  <c r="O485" i="22"/>
  <c r="R484" i="22"/>
  <c r="Q484" i="22"/>
  <c r="S484" i="22"/>
  <c r="P484" i="22"/>
  <c r="O484" i="22"/>
  <c r="R483" i="22"/>
  <c r="Q483" i="22"/>
  <c r="S483" i="22"/>
  <c r="P483" i="22"/>
  <c r="O483" i="22"/>
  <c r="R482" i="22"/>
  <c r="Q482" i="22"/>
  <c r="S482" i="22"/>
  <c r="P482" i="22"/>
  <c r="O482" i="22"/>
  <c r="R481" i="22"/>
  <c r="Q481" i="22"/>
  <c r="S481" i="22"/>
  <c r="P481" i="22"/>
  <c r="O481" i="22"/>
  <c r="R480" i="22"/>
  <c r="Q480" i="22"/>
  <c r="S480" i="22"/>
  <c r="P480" i="22"/>
  <c r="O480" i="22"/>
  <c r="R479" i="22"/>
  <c r="Q479" i="22"/>
  <c r="S479" i="22"/>
  <c r="P479" i="22"/>
  <c r="O479" i="22"/>
  <c r="R478" i="22"/>
  <c r="Q478" i="22"/>
  <c r="S478" i="22"/>
  <c r="P478" i="22"/>
  <c r="O478" i="22"/>
  <c r="R477" i="22"/>
  <c r="Q477" i="22"/>
  <c r="S477" i="22"/>
  <c r="P477" i="22"/>
  <c r="O477" i="22"/>
  <c r="R476" i="22"/>
  <c r="Q476" i="22"/>
  <c r="S476" i="22"/>
  <c r="P476" i="22"/>
  <c r="O476" i="22"/>
  <c r="R475" i="22"/>
  <c r="Q475" i="22"/>
  <c r="S475" i="22"/>
  <c r="P475" i="22"/>
  <c r="O475" i="22"/>
  <c r="R474" i="22"/>
  <c r="Q474" i="22"/>
  <c r="S474" i="22"/>
  <c r="P474" i="22"/>
  <c r="O474" i="22"/>
  <c r="R473" i="22"/>
  <c r="Q473" i="22"/>
  <c r="S473" i="22"/>
  <c r="P473" i="22"/>
  <c r="O473" i="22"/>
  <c r="R472" i="22"/>
  <c r="Q472" i="22"/>
  <c r="S472" i="22"/>
  <c r="P472" i="22"/>
  <c r="O472" i="22"/>
  <c r="R471" i="22"/>
  <c r="Q471" i="22"/>
  <c r="S471" i="22"/>
  <c r="P471" i="22"/>
  <c r="O471" i="22"/>
  <c r="R470" i="22"/>
  <c r="Q470" i="22"/>
  <c r="S470" i="22"/>
  <c r="P470" i="22"/>
  <c r="O470" i="22"/>
  <c r="R469" i="22"/>
  <c r="Q469" i="22"/>
  <c r="S469" i="22"/>
  <c r="P469" i="22"/>
  <c r="O469" i="22"/>
  <c r="R468" i="22"/>
  <c r="Q468" i="22"/>
  <c r="S468" i="22"/>
  <c r="P468" i="22"/>
  <c r="O468" i="22"/>
  <c r="R467" i="22"/>
  <c r="Q467" i="22"/>
  <c r="S467" i="22"/>
  <c r="P467" i="22"/>
  <c r="O467" i="22"/>
  <c r="R466" i="22"/>
  <c r="Q466" i="22"/>
  <c r="S466" i="22"/>
  <c r="P466" i="22"/>
  <c r="O466" i="22"/>
  <c r="R465" i="22"/>
  <c r="Q465" i="22"/>
  <c r="S465" i="22"/>
  <c r="P465" i="22"/>
  <c r="O465" i="22"/>
  <c r="R464" i="22"/>
  <c r="Q464" i="22"/>
  <c r="S464" i="22"/>
  <c r="P464" i="22"/>
  <c r="O464" i="22"/>
  <c r="R463" i="22"/>
  <c r="Q463" i="22"/>
  <c r="S463" i="22"/>
  <c r="P463" i="22"/>
  <c r="O463" i="22"/>
  <c r="R462" i="22"/>
  <c r="Q462" i="22"/>
  <c r="S462" i="22"/>
  <c r="P462" i="22"/>
  <c r="O462" i="22"/>
  <c r="R461" i="22"/>
  <c r="Q461" i="22"/>
  <c r="S461" i="22"/>
  <c r="P461" i="22"/>
  <c r="O461" i="22"/>
  <c r="R460" i="22"/>
  <c r="Q460" i="22"/>
  <c r="S460" i="22"/>
  <c r="P460" i="22"/>
  <c r="O460" i="22"/>
  <c r="R459" i="22"/>
  <c r="Q459" i="22"/>
  <c r="S459" i="22"/>
  <c r="P459" i="22"/>
  <c r="O459" i="22"/>
  <c r="R458" i="22"/>
  <c r="Q458" i="22"/>
  <c r="S458" i="22"/>
  <c r="P458" i="22"/>
  <c r="O458" i="22"/>
  <c r="R457" i="22"/>
  <c r="Q457" i="22"/>
  <c r="S457" i="22"/>
  <c r="P457" i="22"/>
  <c r="O457" i="22"/>
  <c r="R456" i="22"/>
  <c r="Q456" i="22"/>
  <c r="S456" i="22"/>
  <c r="P456" i="22"/>
  <c r="O456" i="22"/>
  <c r="R455" i="22"/>
  <c r="Q455" i="22"/>
  <c r="S455" i="22"/>
  <c r="P455" i="22"/>
  <c r="O455" i="22"/>
  <c r="R454" i="22"/>
  <c r="Q454" i="22"/>
  <c r="S454" i="22"/>
  <c r="P454" i="22"/>
  <c r="O454" i="22"/>
  <c r="R453" i="22"/>
  <c r="Q453" i="22"/>
  <c r="S453" i="22"/>
  <c r="P453" i="22"/>
  <c r="O453" i="22"/>
  <c r="R452" i="22"/>
  <c r="Q452" i="22"/>
  <c r="S452" i="22"/>
  <c r="P452" i="22"/>
  <c r="O452" i="22"/>
  <c r="R451" i="22"/>
  <c r="Q451" i="22"/>
  <c r="S451" i="22"/>
  <c r="P451" i="22"/>
  <c r="O451" i="22"/>
  <c r="R450" i="22"/>
  <c r="Q450" i="22"/>
  <c r="S450" i="22"/>
  <c r="P450" i="22"/>
  <c r="O450" i="22"/>
  <c r="R449" i="22"/>
  <c r="Q449" i="22"/>
  <c r="S449" i="22"/>
  <c r="P449" i="22"/>
  <c r="O449" i="22"/>
  <c r="R448" i="22"/>
  <c r="Q448" i="22"/>
  <c r="S448" i="22"/>
  <c r="P448" i="22"/>
  <c r="O448" i="22"/>
  <c r="R447" i="22"/>
  <c r="Q447" i="22"/>
  <c r="S447" i="22"/>
  <c r="P447" i="22"/>
  <c r="O447" i="22"/>
  <c r="R446" i="22"/>
  <c r="Q446" i="22"/>
  <c r="S446" i="22"/>
  <c r="P446" i="22"/>
  <c r="O446" i="22"/>
  <c r="R445" i="22"/>
  <c r="Q445" i="22"/>
  <c r="S445" i="22"/>
  <c r="P445" i="22"/>
  <c r="O445" i="22"/>
  <c r="R444" i="22"/>
  <c r="Q444" i="22"/>
  <c r="S444" i="22"/>
  <c r="P444" i="22"/>
  <c r="O444" i="22"/>
  <c r="R443" i="22"/>
  <c r="Q443" i="22"/>
  <c r="S443" i="22"/>
  <c r="P443" i="22"/>
  <c r="O443" i="22"/>
  <c r="R442" i="22"/>
  <c r="Q442" i="22"/>
  <c r="S442" i="22"/>
  <c r="P442" i="22"/>
  <c r="O442" i="22"/>
  <c r="R441" i="22"/>
  <c r="Q441" i="22"/>
  <c r="S441" i="22"/>
  <c r="P441" i="22"/>
  <c r="O441" i="22"/>
  <c r="R440" i="22"/>
  <c r="Q440" i="22"/>
  <c r="S440" i="22"/>
  <c r="P440" i="22"/>
  <c r="O440" i="22"/>
  <c r="R439" i="22"/>
  <c r="Q439" i="22"/>
  <c r="S439" i="22"/>
  <c r="P439" i="22"/>
  <c r="O439" i="22"/>
  <c r="R438" i="22"/>
  <c r="Q438" i="22"/>
  <c r="S438" i="22"/>
  <c r="P438" i="22"/>
  <c r="O438" i="22"/>
  <c r="R437" i="22"/>
  <c r="Q437" i="22"/>
  <c r="S437" i="22"/>
  <c r="P437" i="22"/>
  <c r="O437" i="22"/>
  <c r="R436" i="22"/>
  <c r="Q436" i="22"/>
  <c r="S436" i="22"/>
  <c r="P436" i="22"/>
  <c r="O436" i="22"/>
  <c r="R435" i="22"/>
  <c r="Q435" i="22"/>
  <c r="S435" i="22"/>
  <c r="P435" i="22"/>
  <c r="O435" i="22"/>
  <c r="R434" i="22"/>
  <c r="Q434" i="22"/>
  <c r="S434" i="22"/>
  <c r="P434" i="22"/>
  <c r="O434" i="22"/>
  <c r="R433" i="22"/>
  <c r="Q433" i="22"/>
  <c r="S433" i="22"/>
  <c r="P433" i="22"/>
  <c r="O433" i="22"/>
  <c r="R432" i="22"/>
  <c r="Q432" i="22"/>
  <c r="S432" i="22"/>
  <c r="P432" i="22"/>
  <c r="O432" i="22"/>
  <c r="R431" i="22"/>
  <c r="Q431" i="22"/>
  <c r="S431" i="22"/>
  <c r="P431" i="22"/>
  <c r="O431" i="22"/>
  <c r="R430" i="22"/>
  <c r="Q430" i="22"/>
  <c r="S430" i="22"/>
  <c r="P430" i="22"/>
  <c r="O430" i="22"/>
  <c r="R429" i="22"/>
  <c r="Q429" i="22"/>
  <c r="S429" i="22"/>
  <c r="P429" i="22"/>
  <c r="O429" i="22"/>
  <c r="R428" i="22"/>
  <c r="Q428" i="22"/>
  <c r="S428" i="22"/>
  <c r="P428" i="22"/>
  <c r="O428" i="22"/>
  <c r="R427" i="22"/>
  <c r="Q427" i="22"/>
  <c r="S427" i="22"/>
  <c r="P427" i="22"/>
  <c r="O427" i="22"/>
  <c r="R426" i="22"/>
  <c r="Q426" i="22"/>
  <c r="S426" i="22"/>
  <c r="P426" i="22"/>
  <c r="O426" i="22"/>
  <c r="R425" i="22"/>
  <c r="Q425" i="22"/>
  <c r="S425" i="22"/>
  <c r="P425" i="22"/>
  <c r="O425" i="22"/>
  <c r="R424" i="22"/>
  <c r="Q424" i="22"/>
  <c r="S424" i="22"/>
  <c r="P424" i="22"/>
  <c r="O424" i="22"/>
  <c r="R423" i="22"/>
  <c r="Q423" i="22"/>
  <c r="S423" i="22"/>
  <c r="P423" i="22"/>
  <c r="O423" i="22"/>
  <c r="R422" i="22"/>
  <c r="Q422" i="22"/>
  <c r="S422" i="22"/>
  <c r="P422" i="22"/>
  <c r="O422" i="22"/>
  <c r="R421" i="22"/>
  <c r="Q421" i="22"/>
  <c r="S421" i="22"/>
  <c r="P421" i="22"/>
  <c r="O421" i="22"/>
  <c r="R420" i="22"/>
  <c r="Q420" i="22"/>
  <c r="S420" i="22"/>
  <c r="P420" i="22"/>
  <c r="O420" i="22"/>
  <c r="R419" i="22"/>
  <c r="Q419" i="22"/>
  <c r="S419" i="22"/>
  <c r="P419" i="22"/>
  <c r="O419" i="22"/>
  <c r="R418" i="22"/>
  <c r="Q418" i="22"/>
  <c r="S418" i="22"/>
  <c r="P418" i="22"/>
  <c r="O418" i="22"/>
  <c r="R417" i="22"/>
  <c r="Q417" i="22"/>
  <c r="S417" i="22"/>
  <c r="P417" i="22"/>
  <c r="O417" i="22"/>
  <c r="R416" i="22"/>
  <c r="Q416" i="22"/>
  <c r="S416" i="22"/>
  <c r="P416" i="22"/>
  <c r="O416" i="22"/>
  <c r="R415" i="22"/>
  <c r="Q415" i="22"/>
  <c r="S415" i="22"/>
  <c r="P415" i="22"/>
  <c r="O415" i="22"/>
  <c r="R414" i="22"/>
  <c r="Q414" i="22"/>
  <c r="S414" i="22"/>
  <c r="P414" i="22"/>
  <c r="O414" i="22"/>
  <c r="R413" i="22"/>
  <c r="Q413" i="22"/>
  <c r="S413" i="22"/>
  <c r="P413" i="22"/>
  <c r="O413" i="22"/>
  <c r="R412" i="22"/>
  <c r="Q412" i="22"/>
  <c r="S412" i="22"/>
  <c r="P412" i="22"/>
  <c r="O412" i="22"/>
  <c r="R411" i="22"/>
  <c r="Q411" i="22"/>
  <c r="S411" i="22"/>
  <c r="P411" i="22"/>
  <c r="O411" i="22"/>
  <c r="R410" i="22"/>
  <c r="Q410" i="22"/>
  <c r="S410" i="22"/>
  <c r="P410" i="22"/>
  <c r="O410" i="22"/>
  <c r="R409" i="22"/>
  <c r="Q409" i="22"/>
  <c r="S409" i="22"/>
  <c r="P409" i="22"/>
  <c r="O409" i="22"/>
  <c r="R408" i="22"/>
  <c r="Q408" i="22"/>
  <c r="S408" i="22"/>
  <c r="P408" i="22"/>
  <c r="O408" i="22"/>
  <c r="R407" i="22"/>
  <c r="Q407" i="22"/>
  <c r="S407" i="22"/>
  <c r="P407" i="22"/>
  <c r="O407" i="22"/>
  <c r="R406" i="22"/>
  <c r="Q406" i="22"/>
  <c r="S406" i="22"/>
  <c r="P406" i="22"/>
  <c r="O406" i="22"/>
  <c r="R405" i="22"/>
  <c r="Q405" i="22"/>
  <c r="S405" i="22"/>
  <c r="P405" i="22"/>
  <c r="O405" i="22"/>
  <c r="R404" i="22"/>
  <c r="Q404" i="22"/>
  <c r="S404" i="22"/>
  <c r="P404" i="22"/>
  <c r="O404" i="22"/>
  <c r="R403" i="22"/>
  <c r="Q403" i="22"/>
  <c r="S403" i="22"/>
  <c r="P403" i="22"/>
  <c r="O403" i="22"/>
  <c r="R402" i="22"/>
  <c r="Q402" i="22"/>
  <c r="S402" i="22"/>
  <c r="P402" i="22"/>
  <c r="O402" i="22"/>
  <c r="R401" i="22"/>
  <c r="Q401" i="22"/>
  <c r="S401" i="22"/>
  <c r="P401" i="22"/>
  <c r="O401" i="22"/>
  <c r="R400" i="22"/>
  <c r="Q400" i="22"/>
  <c r="S400" i="22"/>
  <c r="P400" i="22"/>
  <c r="O400" i="22"/>
  <c r="R399" i="22"/>
  <c r="Q399" i="22"/>
  <c r="S399" i="22"/>
  <c r="P399" i="22"/>
  <c r="O399" i="22"/>
  <c r="R398" i="22"/>
  <c r="Q398" i="22"/>
  <c r="S398" i="22"/>
  <c r="P398" i="22"/>
  <c r="O398" i="22"/>
  <c r="R397" i="22"/>
  <c r="Q397" i="22"/>
  <c r="S397" i="22"/>
  <c r="P397" i="22"/>
  <c r="O397" i="22"/>
  <c r="R396" i="22"/>
  <c r="Q396" i="22"/>
  <c r="S396" i="22"/>
  <c r="P396" i="22"/>
  <c r="O396" i="22"/>
  <c r="R395" i="22"/>
  <c r="Q395" i="22"/>
  <c r="S395" i="22"/>
  <c r="P395" i="22"/>
  <c r="O395" i="22"/>
  <c r="R394" i="22"/>
  <c r="Q394" i="22"/>
  <c r="S394" i="22"/>
  <c r="P394" i="22"/>
  <c r="O394" i="22"/>
  <c r="R393" i="22"/>
  <c r="Q393" i="22"/>
  <c r="S393" i="22"/>
  <c r="P393" i="22"/>
  <c r="O393" i="22"/>
  <c r="R392" i="22"/>
  <c r="Q392" i="22"/>
  <c r="S392" i="22"/>
  <c r="P392" i="22"/>
  <c r="O392" i="22"/>
  <c r="R391" i="22"/>
  <c r="Q391" i="22"/>
  <c r="S391" i="22"/>
  <c r="P391" i="22"/>
  <c r="O391" i="22"/>
  <c r="R390" i="22"/>
  <c r="Q390" i="22"/>
  <c r="S390" i="22"/>
  <c r="P390" i="22"/>
  <c r="O390" i="22"/>
  <c r="R389" i="22"/>
  <c r="Q389" i="22"/>
  <c r="S389" i="22"/>
  <c r="P389" i="22"/>
  <c r="O389" i="22"/>
  <c r="R388" i="22"/>
  <c r="Q388" i="22"/>
  <c r="S388" i="22"/>
  <c r="P388" i="22"/>
  <c r="O388" i="22"/>
  <c r="R387" i="22"/>
  <c r="Q387" i="22"/>
  <c r="S387" i="22"/>
  <c r="P387" i="22"/>
  <c r="O387" i="22"/>
  <c r="R386" i="22"/>
  <c r="Q386" i="22"/>
  <c r="S386" i="22"/>
  <c r="P386" i="22"/>
  <c r="O386" i="22"/>
  <c r="R385" i="22"/>
  <c r="Q385" i="22"/>
  <c r="S385" i="22"/>
  <c r="P385" i="22"/>
  <c r="O385" i="22"/>
  <c r="R384" i="22"/>
  <c r="Q384" i="22"/>
  <c r="S384" i="22"/>
  <c r="P384" i="22"/>
  <c r="O384" i="22"/>
  <c r="R383" i="22"/>
  <c r="Q383" i="22"/>
  <c r="S383" i="22"/>
  <c r="P383" i="22"/>
  <c r="O383" i="22"/>
  <c r="R382" i="22"/>
  <c r="Q382" i="22"/>
  <c r="S382" i="22"/>
  <c r="P382" i="22"/>
  <c r="O382" i="22"/>
  <c r="R381" i="22"/>
  <c r="Q381" i="22"/>
  <c r="S381" i="22"/>
  <c r="P381" i="22"/>
  <c r="O381" i="22"/>
  <c r="R380" i="22"/>
  <c r="Q380" i="22"/>
  <c r="S380" i="22"/>
  <c r="P380" i="22"/>
  <c r="O380" i="22"/>
  <c r="R379" i="22"/>
  <c r="Q379" i="22"/>
  <c r="S379" i="22"/>
  <c r="P379" i="22"/>
  <c r="O379" i="22"/>
  <c r="R378" i="22"/>
  <c r="Q378" i="22"/>
  <c r="S378" i="22"/>
  <c r="P378" i="22"/>
  <c r="O378" i="22"/>
  <c r="R377" i="22"/>
  <c r="Q377" i="22"/>
  <c r="S377" i="22"/>
  <c r="P377" i="22"/>
  <c r="O377" i="22"/>
  <c r="R376" i="22"/>
  <c r="Q376" i="22"/>
  <c r="S376" i="22"/>
  <c r="P376" i="22"/>
  <c r="O376" i="22"/>
  <c r="R375" i="22"/>
  <c r="Q375" i="22"/>
  <c r="S375" i="22"/>
  <c r="P375" i="22"/>
  <c r="O375" i="22"/>
  <c r="R374" i="22"/>
  <c r="Q374" i="22"/>
  <c r="S374" i="22"/>
  <c r="P374" i="22"/>
  <c r="O374" i="22"/>
  <c r="R373" i="22"/>
  <c r="Q373" i="22"/>
  <c r="S373" i="22"/>
  <c r="P373" i="22"/>
  <c r="O373" i="22"/>
  <c r="R372" i="22"/>
  <c r="Q372" i="22"/>
  <c r="S372" i="22"/>
  <c r="P372" i="22"/>
  <c r="O372" i="22"/>
  <c r="R371" i="22"/>
  <c r="Q371" i="22"/>
  <c r="S371" i="22"/>
  <c r="P371" i="22"/>
  <c r="O371" i="22"/>
  <c r="R370" i="22"/>
  <c r="Q370" i="22"/>
  <c r="S370" i="22"/>
  <c r="P370" i="22"/>
  <c r="O370" i="22"/>
  <c r="R369" i="22"/>
  <c r="Q369" i="22"/>
  <c r="S369" i="22"/>
  <c r="P369" i="22"/>
  <c r="O369" i="22"/>
  <c r="R368" i="22"/>
  <c r="Q368" i="22"/>
  <c r="S368" i="22"/>
  <c r="P368" i="22"/>
  <c r="O368" i="22"/>
  <c r="R367" i="22"/>
  <c r="Q367" i="22"/>
  <c r="S367" i="22"/>
  <c r="P367" i="22"/>
  <c r="O367" i="22"/>
  <c r="R366" i="22"/>
  <c r="Q366" i="22"/>
  <c r="S366" i="22"/>
  <c r="P366" i="22"/>
  <c r="O366" i="22"/>
  <c r="R365" i="22"/>
  <c r="Q365" i="22"/>
  <c r="S365" i="22"/>
  <c r="P365" i="22"/>
  <c r="O365" i="22"/>
  <c r="R364" i="22"/>
  <c r="Q364" i="22"/>
  <c r="S364" i="22"/>
  <c r="P364" i="22"/>
  <c r="O364" i="22"/>
  <c r="R363" i="22"/>
  <c r="Q363" i="22"/>
  <c r="S363" i="22"/>
  <c r="P363" i="22"/>
  <c r="O363" i="22"/>
  <c r="R362" i="22"/>
  <c r="Q362" i="22"/>
  <c r="S362" i="22"/>
  <c r="P362" i="22"/>
  <c r="O362" i="22"/>
  <c r="R361" i="22"/>
  <c r="Q361" i="22"/>
  <c r="S361" i="22"/>
  <c r="P361" i="22"/>
  <c r="O361" i="22"/>
  <c r="R360" i="22"/>
  <c r="Q360" i="22"/>
  <c r="S360" i="22"/>
  <c r="P360" i="22"/>
  <c r="O360" i="22"/>
  <c r="R359" i="22"/>
  <c r="Q359" i="22"/>
  <c r="S359" i="22"/>
  <c r="P359" i="22"/>
  <c r="O359" i="22"/>
  <c r="R358" i="22"/>
  <c r="Q358" i="22"/>
  <c r="S358" i="22"/>
  <c r="P358" i="22"/>
  <c r="O358" i="22"/>
  <c r="R357" i="22"/>
  <c r="Q357" i="22"/>
  <c r="S357" i="22"/>
  <c r="P357" i="22"/>
  <c r="O357" i="22"/>
  <c r="R356" i="22"/>
  <c r="Q356" i="22"/>
  <c r="S356" i="22"/>
  <c r="P356" i="22"/>
  <c r="O356" i="22"/>
  <c r="R355" i="22"/>
  <c r="Q355" i="22"/>
  <c r="S355" i="22"/>
  <c r="P355" i="22"/>
  <c r="O355" i="22"/>
  <c r="R354" i="22"/>
  <c r="Q354" i="22"/>
  <c r="S354" i="22"/>
  <c r="P354" i="22"/>
  <c r="O354" i="22"/>
  <c r="R353" i="22"/>
  <c r="Q353" i="22"/>
  <c r="S353" i="22"/>
  <c r="P353" i="22"/>
  <c r="O353" i="22"/>
  <c r="R352" i="22"/>
  <c r="Q352" i="22"/>
  <c r="S352" i="22"/>
  <c r="P352" i="22"/>
  <c r="O352" i="22"/>
  <c r="R351" i="22"/>
  <c r="Q351" i="22"/>
  <c r="S351" i="22"/>
  <c r="P351" i="22"/>
  <c r="O351" i="22"/>
  <c r="R350" i="22"/>
  <c r="Q350" i="22"/>
  <c r="S350" i="22"/>
  <c r="P350" i="22"/>
  <c r="O350" i="22"/>
  <c r="R349" i="22"/>
  <c r="Q349" i="22"/>
  <c r="S349" i="22"/>
  <c r="P349" i="22"/>
  <c r="O349" i="22"/>
  <c r="T348" i="22"/>
  <c r="R348" i="22"/>
  <c r="Q348" i="22"/>
  <c r="S348" i="22"/>
  <c r="P348" i="22"/>
  <c r="O348" i="22"/>
  <c r="R347" i="22"/>
  <c r="Q347" i="22"/>
  <c r="S347" i="22"/>
  <c r="P347" i="22"/>
  <c r="O347" i="22"/>
  <c r="R346" i="22"/>
  <c r="Q346" i="22"/>
  <c r="S346" i="22"/>
  <c r="P346" i="22"/>
  <c r="O346" i="22"/>
  <c r="R345" i="22"/>
  <c r="Q345" i="22"/>
  <c r="S345" i="22"/>
  <c r="P345" i="22"/>
  <c r="O345" i="22"/>
  <c r="R344" i="22"/>
  <c r="Q344" i="22"/>
  <c r="S344" i="22"/>
  <c r="P344" i="22"/>
  <c r="O344" i="22"/>
  <c r="R343" i="22"/>
  <c r="Q343" i="22"/>
  <c r="S343" i="22"/>
  <c r="P343" i="22"/>
  <c r="O343" i="22"/>
  <c r="R342" i="22"/>
  <c r="Q342" i="22"/>
  <c r="S342" i="22"/>
  <c r="P342" i="22"/>
  <c r="O342" i="22"/>
  <c r="R341" i="22"/>
  <c r="Q341" i="22"/>
  <c r="S341" i="22"/>
  <c r="P341" i="22"/>
  <c r="O341" i="22"/>
  <c r="R340" i="22"/>
  <c r="Q340" i="22"/>
  <c r="S340" i="22"/>
  <c r="P340" i="22"/>
  <c r="O340" i="22"/>
  <c r="R339" i="22"/>
  <c r="Q339" i="22"/>
  <c r="S339" i="22"/>
  <c r="P339" i="22"/>
  <c r="O339" i="22"/>
  <c r="R338" i="22"/>
  <c r="Q338" i="22"/>
  <c r="S338" i="22"/>
  <c r="P338" i="22"/>
  <c r="O338" i="22"/>
  <c r="R337" i="22"/>
  <c r="Q337" i="22"/>
  <c r="S337" i="22"/>
  <c r="P337" i="22"/>
  <c r="O337" i="22"/>
  <c r="R336" i="22"/>
  <c r="Q336" i="22"/>
  <c r="S336" i="22"/>
  <c r="P336" i="22"/>
  <c r="O336" i="22"/>
  <c r="R335" i="22"/>
  <c r="Q335" i="22"/>
  <c r="S335" i="22"/>
  <c r="P335" i="22"/>
  <c r="O335" i="22"/>
  <c r="R334" i="22"/>
  <c r="Q334" i="22"/>
  <c r="S334" i="22"/>
  <c r="P334" i="22"/>
  <c r="O334" i="22"/>
  <c r="R333" i="22"/>
  <c r="Q333" i="22"/>
  <c r="S333" i="22"/>
  <c r="P333" i="22"/>
  <c r="O333" i="22"/>
  <c r="R332" i="22"/>
  <c r="Q332" i="22"/>
  <c r="S332" i="22"/>
  <c r="P332" i="22"/>
  <c r="O332" i="22"/>
  <c r="R331" i="22"/>
  <c r="Q331" i="22"/>
  <c r="S331" i="22"/>
  <c r="P331" i="22"/>
  <c r="O331" i="22"/>
  <c r="R330" i="22"/>
  <c r="Q330" i="22"/>
  <c r="S330" i="22"/>
  <c r="P330" i="22"/>
  <c r="O330" i="22"/>
  <c r="R329" i="22"/>
  <c r="Q329" i="22"/>
  <c r="S329" i="22"/>
  <c r="P329" i="22"/>
  <c r="O329" i="22"/>
  <c r="R328" i="22"/>
  <c r="Q328" i="22"/>
  <c r="S328" i="22"/>
  <c r="P328" i="22"/>
  <c r="O328" i="22"/>
  <c r="R327" i="22"/>
  <c r="Q327" i="22"/>
  <c r="S327" i="22"/>
  <c r="P327" i="22"/>
  <c r="O327" i="22"/>
  <c r="R326" i="22"/>
  <c r="Q326" i="22"/>
  <c r="S326" i="22"/>
  <c r="P326" i="22"/>
  <c r="O326" i="22"/>
  <c r="R325" i="22"/>
  <c r="Q325" i="22"/>
  <c r="S325" i="22"/>
  <c r="P325" i="22"/>
  <c r="O325" i="22"/>
  <c r="R324" i="22"/>
  <c r="Q324" i="22"/>
  <c r="S324" i="22"/>
  <c r="P324" i="22"/>
  <c r="O324" i="22"/>
  <c r="R323" i="22"/>
  <c r="Q323" i="22"/>
  <c r="S323" i="22"/>
  <c r="P323" i="22"/>
  <c r="O323" i="22"/>
  <c r="R322" i="22"/>
  <c r="Q322" i="22"/>
  <c r="S322" i="22"/>
  <c r="P322" i="22"/>
  <c r="O322" i="22"/>
  <c r="R321" i="22"/>
  <c r="Q321" i="22"/>
  <c r="S321" i="22"/>
  <c r="P321" i="22"/>
  <c r="O321" i="22"/>
  <c r="R320" i="22"/>
  <c r="Q320" i="22"/>
  <c r="S320" i="22"/>
  <c r="P320" i="22"/>
  <c r="O320" i="22"/>
  <c r="R319" i="22"/>
  <c r="Q319" i="22"/>
  <c r="S319" i="22"/>
  <c r="P319" i="22"/>
  <c r="O319" i="22"/>
  <c r="R318" i="22"/>
  <c r="Q318" i="22"/>
  <c r="S318" i="22"/>
  <c r="P318" i="22"/>
  <c r="O318" i="22"/>
  <c r="R317" i="22"/>
  <c r="Q317" i="22"/>
  <c r="S317" i="22"/>
  <c r="P317" i="22"/>
  <c r="O317" i="22"/>
  <c r="R316" i="22"/>
  <c r="Q316" i="22"/>
  <c r="S316" i="22"/>
  <c r="P316" i="22"/>
  <c r="O316" i="22"/>
  <c r="R315" i="22"/>
  <c r="Q315" i="22"/>
  <c r="S315" i="22"/>
  <c r="P315" i="22"/>
  <c r="O315" i="22"/>
  <c r="R314" i="22"/>
  <c r="Q314" i="22"/>
  <c r="S314" i="22"/>
  <c r="P314" i="22"/>
  <c r="O314" i="22"/>
  <c r="R313" i="22"/>
  <c r="Q313" i="22"/>
  <c r="S313" i="22"/>
  <c r="P313" i="22"/>
  <c r="O313" i="22"/>
  <c r="R312" i="22"/>
  <c r="Q312" i="22"/>
  <c r="S312" i="22"/>
  <c r="P312" i="22"/>
  <c r="O312" i="22"/>
  <c r="R311" i="22"/>
  <c r="Q311" i="22"/>
  <c r="S311" i="22"/>
  <c r="P311" i="22"/>
  <c r="O311" i="22"/>
  <c r="R310" i="22"/>
  <c r="Q310" i="22"/>
  <c r="S310" i="22"/>
  <c r="P310" i="22"/>
  <c r="O310" i="22"/>
  <c r="R309" i="22"/>
  <c r="Q309" i="22"/>
  <c r="S309" i="22"/>
  <c r="P309" i="22"/>
  <c r="O309" i="22"/>
  <c r="R308" i="22"/>
  <c r="Q308" i="22"/>
  <c r="S308" i="22"/>
  <c r="P308" i="22"/>
  <c r="O308" i="22"/>
  <c r="R307" i="22"/>
  <c r="Q307" i="22"/>
  <c r="S307" i="22"/>
  <c r="P307" i="22"/>
  <c r="O307" i="22"/>
  <c r="R306" i="22"/>
  <c r="Q306" i="22"/>
  <c r="S306" i="22"/>
  <c r="P306" i="22"/>
  <c r="O306" i="22"/>
  <c r="R305" i="22"/>
  <c r="Q305" i="22"/>
  <c r="S305" i="22"/>
  <c r="P305" i="22"/>
  <c r="O305" i="22"/>
  <c r="R304" i="22"/>
  <c r="Q304" i="22"/>
  <c r="S304" i="22"/>
  <c r="P304" i="22"/>
  <c r="O304" i="22"/>
  <c r="R303" i="22"/>
  <c r="Q303" i="22"/>
  <c r="S303" i="22"/>
  <c r="P303" i="22"/>
  <c r="O303" i="22"/>
  <c r="R302" i="22"/>
  <c r="Q302" i="22"/>
  <c r="S302" i="22"/>
  <c r="P302" i="22"/>
  <c r="O302" i="22"/>
  <c r="R301" i="22"/>
  <c r="Q301" i="22"/>
  <c r="S301" i="22"/>
  <c r="P301" i="22"/>
  <c r="O301" i="22"/>
  <c r="R300" i="22"/>
  <c r="Q300" i="22"/>
  <c r="S300" i="22"/>
  <c r="P300" i="22"/>
  <c r="O300" i="22"/>
  <c r="R299" i="22"/>
  <c r="Q299" i="22"/>
  <c r="S299" i="22"/>
  <c r="P299" i="22"/>
  <c r="O299" i="22"/>
  <c r="R298" i="22"/>
  <c r="Q298" i="22"/>
  <c r="S298" i="22"/>
  <c r="P298" i="22"/>
  <c r="O298" i="22"/>
  <c r="R297" i="22"/>
  <c r="Q297" i="22"/>
  <c r="S297" i="22"/>
  <c r="P297" i="22"/>
  <c r="O297" i="22"/>
  <c r="R296" i="22"/>
  <c r="Q296" i="22"/>
  <c r="S296" i="22"/>
  <c r="P296" i="22"/>
  <c r="O296" i="22"/>
  <c r="R295" i="22"/>
  <c r="Q295" i="22"/>
  <c r="S295" i="22"/>
  <c r="P295" i="22"/>
  <c r="O295" i="22"/>
  <c r="R294" i="22"/>
  <c r="Q294" i="22"/>
  <c r="S294" i="22"/>
  <c r="P294" i="22"/>
  <c r="O294" i="22"/>
  <c r="R293" i="22"/>
  <c r="Q293" i="22"/>
  <c r="S293" i="22"/>
  <c r="P293" i="22"/>
  <c r="O293" i="22"/>
  <c r="R292" i="22"/>
  <c r="Q292" i="22"/>
  <c r="S292" i="22"/>
  <c r="P292" i="22"/>
  <c r="O292" i="22"/>
  <c r="R291" i="22"/>
  <c r="Q291" i="22"/>
  <c r="S291" i="22"/>
  <c r="P291" i="22"/>
  <c r="O291" i="22"/>
  <c r="R290" i="22"/>
  <c r="Q290" i="22"/>
  <c r="S290" i="22"/>
  <c r="P290" i="22"/>
  <c r="O290" i="22"/>
  <c r="R289" i="22"/>
  <c r="Q289" i="22"/>
  <c r="S289" i="22"/>
  <c r="P289" i="22"/>
  <c r="O289" i="22"/>
  <c r="R288" i="22"/>
  <c r="Q288" i="22"/>
  <c r="S288" i="22"/>
  <c r="P288" i="22"/>
  <c r="O288" i="22"/>
  <c r="R287" i="22"/>
  <c r="Q287" i="22"/>
  <c r="S287" i="22"/>
  <c r="P287" i="22"/>
  <c r="O287" i="22"/>
  <c r="R286" i="22"/>
  <c r="Q286" i="22"/>
  <c r="S286" i="22"/>
  <c r="P286" i="22"/>
  <c r="O286" i="22"/>
  <c r="R285" i="22"/>
  <c r="Q285" i="22"/>
  <c r="S285" i="22"/>
  <c r="P285" i="22"/>
  <c r="O285" i="22"/>
  <c r="R284" i="22"/>
  <c r="Q284" i="22"/>
  <c r="S284" i="22"/>
  <c r="P284" i="22"/>
  <c r="O284" i="22"/>
  <c r="R283" i="22"/>
  <c r="Q283" i="22"/>
  <c r="S283" i="22"/>
  <c r="P283" i="22"/>
  <c r="O283" i="22"/>
  <c r="R282" i="22"/>
  <c r="Q282" i="22"/>
  <c r="S282" i="22"/>
  <c r="P282" i="22"/>
  <c r="O282" i="22"/>
  <c r="R281" i="22"/>
  <c r="Q281" i="22"/>
  <c r="S281" i="22"/>
  <c r="P281" i="22"/>
  <c r="O281" i="22"/>
  <c r="R280" i="22"/>
  <c r="Q280" i="22"/>
  <c r="S280" i="22"/>
  <c r="P280" i="22"/>
  <c r="O280" i="22"/>
  <c r="R279" i="22"/>
  <c r="Q279" i="22"/>
  <c r="S279" i="22"/>
  <c r="P279" i="22"/>
  <c r="O279" i="22"/>
  <c r="R278" i="22"/>
  <c r="Q278" i="22"/>
  <c r="S278" i="22"/>
  <c r="P278" i="22"/>
  <c r="O278" i="22"/>
  <c r="R277" i="22"/>
  <c r="Q277" i="22"/>
  <c r="S277" i="22"/>
  <c r="P277" i="22"/>
  <c r="O277" i="22"/>
  <c r="R276" i="22"/>
  <c r="Q276" i="22"/>
  <c r="S276" i="22"/>
  <c r="P276" i="22"/>
  <c r="O276" i="22"/>
  <c r="R275" i="22"/>
  <c r="Q275" i="22"/>
  <c r="S275" i="22"/>
  <c r="P275" i="22"/>
  <c r="O275" i="22"/>
  <c r="R274" i="22"/>
  <c r="Q274" i="22"/>
  <c r="S274" i="22"/>
  <c r="P274" i="22"/>
  <c r="O274" i="22"/>
  <c r="R273" i="22"/>
  <c r="Q273" i="22"/>
  <c r="S273" i="22"/>
  <c r="P273" i="22"/>
  <c r="O273" i="22"/>
  <c r="R272" i="22"/>
  <c r="Q272" i="22"/>
  <c r="S272" i="22"/>
  <c r="P272" i="22"/>
  <c r="O272" i="22"/>
  <c r="R271" i="22"/>
  <c r="Q271" i="22"/>
  <c r="S271" i="22"/>
  <c r="P271" i="22"/>
  <c r="O271" i="22"/>
  <c r="R270" i="22"/>
  <c r="Q270" i="22"/>
  <c r="S270" i="22"/>
  <c r="P270" i="22"/>
  <c r="O270" i="22"/>
  <c r="R269" i="22"/>
  <c r="Q269" i="22"/>
  <c r="S269" i="22"/>
  <c r="P269" i="22"/>
  <c r="O269" i="22"/>
  <c r="R268" i="22"/>
  <c r="Q268" i="22"/>
  <c r="S268" i="22"/>
  <c r="P268" i="22"/>
  <c r="O268" i="22"/>
  <c r="R267" i="22"/>
  <c r="Q267" i="22"/>
  <c r="S267" i="22"/>
  <c r="P267" i="22"/>
  <c r="O267" i="22"/>
  <c r="R266" i="22"/>
  <c r="Q266" i="22"/>
  <c r="S266" i="22"/>
  <c r="P266" i="22"/>
  <c r="O266" i="22"/>
  <c r="R265" i="22"/>
  <c r="Q265" i="22"/>
  <c r="S265" i="22"/>
  <c r="P265" i="22"/>
  <c r="O265" i="22"/>
  <c r="R264" i="22"/>
  <c r="Q264" i="22"/>
  <c r="S264" i="22"/>
  <c r="P264" i="22"/>
  <c r="O264" i="22"/>
  <c r="R263" i="22"/>
  <c r="Q263" i="22"/>
  <c r="S263" i="22"/>
  <c r="P263" i="22"/>
  <c r="O263" i="22"/>
  <c r="R262" i="22"/>
  <c r="Q262" i="22"/>
  <c r="S262" i="22"/>
  <c r="P262" i="22"/>
  <c r="O262" i="22"/>
  <c r="R261" i="22"/>
  <c r="Q261" i="22"/>
  <c r="S261" i="22"/>
  <c r="P261" i="22"/>
  <c r="O261" i="22"/>
  <c r="R260" i="22"/>
  <c r="Q260" i="22"/>
  <c r="S260" i="22"/>
  <c r="P260" i="22"/>
  <c r="O260" i="22"/>
  <c r="R259" i="22"/>
  <c r="Q259" i="22"/>
  <c r="S259" i="22"/>
  <c r="P259" i="22"/>
  <c r="O259" i="22"/>
  <c r="R258" i="22"/>
  <c r="Q258" i="22"/>
  <c r="S258" i="22"/>
  <c r="P258" i="22"/>
  <c r="O258" i="22"/>
  <c r="R257" i="22"/>
  <c r="Q257" i="22"/>
  <c r="S257" i="22"/>
  <c r="P257" i="22"/>
  <c r="O257" i="22"/>
  <c r="R256" i="22"/>
  <c r="Q256" i="22"/>
  <c r="S256" i="22"/>
  <c r="P256" i="22"/>
  <c r="O256" i="22"/>
  <c r="R255" i="22"/>
  <c r="Q255" i="22"/>
  <c r="S255" i="22"/>
  <c r="P255" i="22"/>
  <c r="O255" i="22"/>
  <c r="R254" i="22"/>
  <c r="Q254" i="22"/>
  <c r="S254" i="22"/>
  <c r="P254" i="22"/>
  <c r="O254" i="22"/>
  <c r="R253" i="22"/>
  <c r="Q253" i="22"/>
  <c r="S253" i="22"/>
  <c r="P253" i="22"/>
  <c r="O253" i="22"/>
  <c r="R252" i="22"/>
  <c r="Q252" i="22"/>
  <c r="S252" i="22"/>
  <c r="P252" i="22"/>
  <c r="O252" i="22"/>
  <c r="R251" i="22"/>
  <c r="Q251" i="22"/>
  <c r="S251" i="22"/>
  <c r="P251" i="22"/>
  <c r="O251" i="22"/>
  <c r="R250" i="22"/>
  <c r="Q250" i="22"/>
  <c r="S250" i="22"/>
  <c r="P250" i="22"/>
  <c r="O250" i="22"/>
  <c r="R249" i="22"/>
  <c r="Q249" i="22"/>
  <c r="S249" i="22"/>
  <c r="P249" i="22"/>
  <c r="O249" i="22"/>
  <c r="R248" i="22"/>
  <c r="Q248" i="22"/>
  <c r="S248" i="22"/>
  <c r="P248" i="22"/>
  <c r="O248" i="22"/>
  <c r="R247" i="22"/>
  <c r="Q247" i="22"/>
  <c r="S247" i="22"/>
  <c r="P247" i="22"/>
  <c r="O247" i="22"/>
  <c r="R246" i="22"/>
  <c r="Q246" i="22"/>
  <c r="S246" i="22"/>
  <c r="P246" i="22"/>
  <c r="O246" i="22"/>
  <c r="R245" i="22"/>
  <c r="Q245" i="22"/>
  <c r="S245" i="22"/>
  <c r="P245" i="22"/>
  <c r="O245" i="22"/>
  <c r="R244" i="22"/>
  <c r="Q244" i="22"/>
  <c r="S244" i="22"/>
  <c r="P244" i="22"/>
  <c r="O244" i="22"/>
  <c r="R243" i="22"/>
  <c r="Q243" i="22"/>
  <c r="S243" i="22"/>
  <c r="P243" i="22"/>
  <c r="O243" i="22"/>
  <c r="R242" i="22"/>
  <c r="Q242" i="22"/>
  <c r="S242" i="22"/>
  <c r="P242" i="22"/>
  <c r="O242" i="22"/>
  <c r="R241" i="22"/>
  <c r="Q241" i="22"/>
  <c r="S241" i="22"/>
  <c r="P241" i="22"/>
  <c r="O241" i="22"/>
  <c r="R240" i="22"/>
  <c r="Q240" i="22"/>
  <c r="S240" i="22"/>
  <c r="P240" i="22"/>
  <c r="O240" i="22"/>
  <c r="R239" i="22"/>
  <c r="Q239" i="22"/>
  <c r="S239" i="22"/>
  <c r="P239" i="22"/>
  <c r="O239" i="22"/>
  <c r="R238" i="22"/>
  <c r="Q238" i="22"/>
  <c r="S238" i="22"/>
  <c r="P238" i="22"/>
  <c r="O238" i="22"/>
  <c r="R237" i="22"/>
  <c r="Q237" i="22"/>
  <c r="S237" i="22"/>
  <c r="P237" i="22"/>
  <c r="O237" i="22"/>
  <c r="R236" i="22"/>
  <c r="Q236" i="22"/>
  <c r="S236" i="22"/>
  <c r="P236" i="22"/>
  <c r="O236" i="22"/>
  <c r="R235" i="22"/>
  <c r="Q235" i="22"/>
  <c r="S235" i="22"/>
  <c r="P235" i="22"/>
  <c r="O235" i="22"/>
  <c r="R234" i="22"/>
  <c r="Q234" i="22"/>
  <c r="S234" i="22"/>
  <c r="P234" i="22"/>
  <c r="O234" i="22"/>
  <c r="R233" i="22"/>
  <c r="Q233" i="22"/>
  <c r="S233" i="22"/>
  <c r="P233" i="22"/>
  <c r="O233" i="22"/>
  <c r="R232" i="22"/>
  <c r="Q232" i="22"/>
  <c r="S232" i="22"/>
  <c r="P232" i="22"/>
  <c r="O232" i="22"/>
  <c r="R231" i="22"/>
  <c r="Q231" i="22"/>
  <c r="S231" i="22"/>
  <c r="P231" i="22"/>
  <c r="O231" i="22"/>
  <c r="R230" i="22"/>
  <c r="Q230" i="22"/>
  <c r="S230" i="22"/>
  <c r="P230" i="22"/>
  <c r="O230" i="22"/>
  <c r="R229" i="22"/>
  <c r="Q229" i="22"/>
  <c r="S229" i="22"/>
  <c r="P229" i="22"/>
  <c r="O229" i="22"/>
  <c r="R228" i="22"/>
  <c r="Q228" i="22"/>
  <c r="S228" i="22"/>
  <c r="P228" i="22"/>
  <c r="O228" i="22"/>
  <c r="R227" i="22"/>
  <c r="Q227" i="22"/>
  <c r="S227" i="22"/>
  <c r="P227" i="22"/>
  <c r="O227" i="22"/>
  <c r="R226" i="22"/>
  <c r="Q226" i="22"/>
  <c r="S226" i="22"/>
  <c r="P226" i="22"/>
  <c r="O226" i="22"/>
  <c r="R225" i="22"/>
  <c r="Q225" i="22"/>
  <c r="S225" i="22"/>
  <c r="P225" i="22"/>
  <c r="O225" i="22"/>
  <c r="R224" i="22"/>
  <c r="Q224" i="22"/>
  <c r="S224" i="22"/>
  <c r="P224" i="22"/>
  <c r="O224" i="22"/>
  <c r="R223" i="22"/>
  <c r="Q223" i="22"/>
  <c r="S223" i="22"/>
  <c r="P223" i="22"/>
  <c r="O223" i="22"/>
  <c r="R222" i="22"/>
  <c r="Q222" i="22"/>
  <c r="S222" i="22"/>
  <c r="P222" i="22"/>
  <c r="O222" i="22"/>
  <c r="R221" i="22"/>
  <c r="Q221" i="22"/>
  <c r="S221" i="22"/>
  <c r="P221" i="22"/>
  <c r="O221" i="22"/>
  <c r="R220" i="22"/>
  <c r="Q220" i="22"/>
  <c r="S220" i="22"/>
  <c r="P220" i="22"/>
  <c r="O220" i="22"/>
  <c r="R219" i="22"/>
  <c r="Q219" i="22"/>
  <c r="S219" i="22"/>
  <c r="P219" i="22"/>
  <c r="O219" i="22"/>
  <c r="R218" i="22"/>
  <c r="Q218" i="22"/>
  <c r="S218" i="22"/>
  <c r="P218" i="22"/>
  <c r="O218" i="22"/>
  <c r="R217" i="22"/>
  <c r="Q217" i="22"/>
  <c r="S217" i="22"/>
  <c r="P217" i="22"/>
  <c r="O217" i="22"/>
  <c r="R216" i="22"/>
  <c r="Q216" i="22"/>
  <c r="S216" i="22"/>
  <c r="P216" i="22"/>
  <c r="O216" i="22"/>
  <c r="R215" i="22"/>
  <c r="Q215" i="22"/>
  <c r="S215" i="22"/>
  <c r="P215" i="22"/>
  <c r="O215" i="22"/>
  <c r="R214" i="22"/>
  <c r="Q214" i="22"/>
  <c r="S214" i="22"/>
  <c r="P214" i="22"/>
  <c r="O214" i="22"/>
  <c r="R213" i="22"/>
  <c r="Q213" i="22"/>
  <c r="S213" i="22"/>
  <c r="P213" i="22"/>
  <c r="O213" i="22"/>
  <c r="R212" i="22"/>
  <c r="Q212" i="22"/>
  <c r="S212" i="22"/>
  <c r="P212" i="22"/>
  <c r="O212" i="22"/>
  <c r="R211" i="22"/>
  <c r="Q211" i="22"/>
  <c r="S211" i="22"/>
  <c r="P211" i="22"/>
  <c r="O211" i="22"/>
  <c r="R210" i="22"/>
  <c r="Q210" i="22"/>
  <c r="S210" i="22"/>
  <c r="P210" i="22"/>
  <c r="O210" i="22"/>
  <c r="R209" i="22"/>
  <c r="Q209" i="22"/>
  <c r="S209" i="22"/>
  <c r="P209" i="22"/>
  <c r="O209" i="22"/>
  <c r="R208" i="22"/>
  <c r="Q208" i="22"/>
  <c r="S208" i="22"/>
  <c r="P208" i="22"/>
  <c r="O208" i="22"/>
  <c r="R207" i="22"/>
  <c r="Q207" i="22"/>
  <c r="S207" i="22"/>
  <c r="P207" i="22"/>
  <c r="O207" i="22"/>
  <c r="R206" i="22"/>
  <c r="Q206" i="22"/>
  <c r="S206" i="22"/>
  <c r="P206" i="22"/>
  <c r="O206" i="22"/>
  <c r="R205" i="22"/>
  <c r="Q205" i="22"/>
  <c r="S205" i="22"/>
  <c r="P205" i="22"/>
  <c r="O205" i="22"/>
  <c r="R204" i="22"/>
  <c r="Q204" i="22"/>
  <c r="S204" i="22"/>
  <c r="P204" i="22"/>
  <c r="O204" i="22"/>
  <c r="R203" i="22"/>
  <c r="Q203" i="22"/>
  <c r="S203" i="22"/>
  <c r="P203" i="22"/>
  <c r="O203" i="22"/>
  <c r="R202" i="22"/>
  <c r="Q202" i="22"/>
  <c r="S202" i="22"/>
  <c r="P202" i="22"/>
  <c r="O202" i="22"/>
  <c r="R201" i="22"/>
  <c r="Q201" i="22"/>
  <c r="S201" i="22"/>
  <c r="P201" i="22"/>
  <c r="O201" i="22"/>
  <c r="R200" i="22"/>
  <c r="Q200" i="22"/>
  <c r="S200" i="22"/>
  <c r="P200" i="22"/>
  <c r="O200" i="22"/>
  <c r="R199" i="22"/>
  <c r="Q199" i="22"/>
  <c r="S199" i="22"/>
  <c r="P199" i="22"/>
  <c r="O199" i="22"/>
  <c r="R198" i="22"/>
  <c r="Q198" i="22"/>
  <c r="S198" i="22"/>
  <c r="P198" i="22"/>
  <c r="O198" i="22"/>
  <c r="R197" i="22"/>
  <c r="Q197" i="22"/>
  <c r="S197" i="22"/>
  <c r="P197" i="22"/>
  <c r="O197" i="22"/>
  <c r="R196" i="22"/>
  <c r="Q196" i="22"/>
  <c r="S196" i="22"/>
  <c r="P196" i="22"/>
  <c r="O196" i="22"/>
  <c r="R195" i="22"/>
  <c r="Q195" i="22"/>
  <c r="S195" i="22"/>
  <c r="P195" i="22"/>
  <c r="O195" i="22"/>
  <c r="R194" i="22"/>
  <c r="Q194" i="22"/>
  <c r="S194" i="22"/>
  <c r="P194" i="22"/>
  <c r="O194" i="22"/>
  <c r="R193" i="22"/>
  <c r="Q193" i="22"/>
  <c r="S193" i="22"/>
  <c r="P193" i="22"/>
  <c r="O193" i="22"/>
  <c r="R192" i="22"/>
  <c r="Q192" i="22"/>
  <c r="S192" i="22"/>
  <c r="P192" i="22"/>
  <c r="O192" i="22"/>
  <c r="R191" i="22"/>
  <c r="Q191" i="22"/>
  <c r="S191" i="22"/>
  <c r="P191" i="22"/>
  <c r="O191" i="22"/>
  <c r="R190" i="22"/>
  <c r="Q190" i="22"/>
  <c r="S190" i="22"/>
  <c r="P190" i="22"/>
  <c r="O190" i="22"/>
  <c r="R189" i="22"/>
  <c r="Q189" i="22"/>
  <c r="S189" i="22"/>
  <c r="P189" i="22"/>
  <c r="O189" i="22"/>
  <c r="R188" i="22"/>
  <c r="Q188" i="22"/>
  <c r="S188" i="22"/>
  <c r="P188" i="22"/>
  <c r="O188" i="22"/>
  <c r="R187" i="22"/>
  <c r="Q187" i="22"/>
  <c r="S187" i="22"/>
  <c r="P187" i="22"/>
  <c r="O187" i="22"/>
  <c r="R186" i="22"/>
  <c r="Q186" i="22"/>
  <c r="S186" i="22"/>
  <c r="P186" i="22"/>
  <c r="O186" i="22"/>
  <c r="R185" i="22"/>
  <c r="Q185" i="22"/>
  <c r="S185" i="22"/>
  <c r="P185" i="22"/>
  <c r="O185" i="22"/>
  <c r="R184" i="22"/>
  <c r="Q184" i="22"/>
  <c r="S184" i="22"/>
  <c r="P184" i="22"/>
  <c r="O184" i="22"/>
  <c r="R183" i="22"/>
  <c r="Q183" i="22"/>
  <c r="S183" i="22"/>
  <c r="P183" i="22"/>
  <c r="O183" i="22"/>
  <c r="R182" i="22"/>
  <c r="Q182" i="22"/>
  <c r="S182" i="22"/>
  <c r="P182" i="22"/>
  <c r="O182" i="22"/>
  <c r="R181" i="22"/>
  <c r="Q181" i="22"/>
  <c r="S181" i="22"/>
  <c r="P181" i="22"/>
  <c r="O181" i="22"/>
  <c r="R180" i="22"/>
  <c r="Q180" i="22"/>
  <c r="S180" i="22"/>
  <c r="P180" i="22"/>
  <c r="O180" i="22"/>
  <c r="R179" i="22"/>
  <c r="Q179" i="22"/>
  <c r="S179" i="22"/>
  <c r="P179" i="22"/>
  <c r="O179" i="22"/>
  <c r="R178" i="22"/>
  <c r="Q178" i="22"/>
  <c r="S178" i="22"/>
  <c r="P178" i="22"/>
  <c r="O178" i="22"/>
  <c r="R177" i="22"/>
  <c r="Q177" i="22"/>
  <c r="S177" i="22"/>
  <c r="P177" i="22"/>
  <c r="O177" i="22"/>
  <c r="R176" i="22"/>
  <c r="Q176" i="22"/>
  <c r="S176" i="22"/>
  <c r="P176" i="22"/>
  <c r="O176" i="22"/>
  <c r="R175" i="22"/>
  <c r="Q175" i="22"/>
  <c r="S175" i="22"/>
  <c r="P175" i="22"/>
  <c r="O175" i="22"/>
  <c r="R174" i="22"/>
  <c r="Q174" i="22"/>
  <c r="S174" i="22"/>
  <c r="P174" i="22"/>
  <c r="O174" i="22"/>
  <c r="R173" i="22"/>
  <c r="Q173" i="22"/>
  <c r="S173" i="22"/>
  <c r="P173" i="22"/>
  <c r="O173" i="22"/>
  <c r="R172" i="22"/>
  <c r="Q172" i="22"/>
  <c r="S172" i="22"/>
  <c r="P172" i="22"/>
  <c r="O172" i="22"/>
  <c r="R171" i="22"/>
  <c r="Q171" i="22"/>
  <c r="S171" i="22"/>
  <c r="P171" i="22"/>
  <c r="O171" i="22"/>
  <c r="R170" i="22"/>
  <c r="Q170" i="22"/>
  <c r="S170" i="22"/>
  <c r="P170" i="22"/>
  <c r="O170" i="22"/>
  <c r="R169" i="22"/>
  <c r="Q169" i="22"/>
  <c r="S169" i="22"/>
  <c r="P169" i="22"/>
  <c r="O169" i="22"/>
  <c r="R168" i="22"/>
  <c r="Q168" i="22"/>
  <c r="S168" i="22"/>
  <c r="P168" i="22"/>
  <c r="O168" i="22"/>
  <c r="R167" i="22"/>
  <c r="Q167" i="22"/>
  <c r="S167" i="22"/>
  <c r="P167" i="22"/>
  <c r="O167" i="22"/>
  <c r="R166" i="22"/>
  <c r="Q166" i="22"/>
  <c r="S166" i="22"/>
  <c r="P166" i="22"/>
  <c r="O166" i="22"/>
  <c r="R165" i="22"/>
  <c r="Q165" i="22"/>
  <c r="S165" i="22"/>
  <c r="P165" i="22"/>
  <c r="O165" i="22"/>
  <c r="R164" i="22"/>
  <c r="Q164" i="22"/>
  <c r="S164" i="22"/>
  <c r="P164" i="22"/>
  <c r="O164" i="22"/>
  <c r="R163" i="22"/>
  <c r="Q163" i="22"/>
  <c r="S163" i="22"/>
  <c r="P163" i="22"/>
  <c r="O163" i="22"/>
  <c r="R162" i="22"/>
  <c r="Q162" i="22"/>
  <c r="S162" i="22"/>
  <c r="P162" i="22"/>
  <c r="O162" i="22"/>
  <c r="R161" i="22"/>
  <c r="Q161" i="22"/>
  <c r="S161" i="22"/>
  <c r="P161" i="22"/>
  <c r="O161" i="22"/>
  <c r="R160" i="22"/>
  <c r="Q160" i="22"/>
  <c r="S160" i="22"/>
  <c r="P160" i="22"/>
  <c r="O160" i="22"/>
  <c r="R159" i="22"/>
  <c r="Q159" i="22"/>
  <c r="S159" i="22"/>
  <c r="P159" i="22"/>
  <c r="O159" i="22"/>
  <c r="R158" i="22"/>
  <c r="Q158" i="22"/>
  <c r="S158" i="22"/>
  <c r="P158" i="22"/>
  <c r="O158" i="22"/>
  <c r="R157" i="22"/>
  <c r="Q157" i="22"/>
  <c r="S157" i="22"/>
  <c r="P157" i="22"/>
  <c r="O157" i="22"/>
  <c r="R156" i="22"/>
  <c r="Q156" i="22"/>
  <c r="S156" i="22"/>
  <c r="P156" i="22"/>
  <c r="O156" i="22"/>
  <c r="R155" i="22"/>
  <c r="Q155" i="22"/>
  <c r="S155" i="22"/>
  <c r="P155" i="22"/>
  <c r="O155" i="22"/>
  <c r="R154" i="22"/>
  <c r="Q154" i="22"/>
  <c r="S154" i="22"/>
  <c r="P154" i="22"/>
  <c r="O154" i="22"/>
  <c r="R153" i="22"/>
  <c r="Q153" i="22"/>
  <c r="S153" i="22"/>
  <c r="P153" i="22"/>
  <c r="O153" i="22"/>
  <c r="R152" i="22"/>
  <c r="Q152" i="22"/>
  <c r="S152" i="22"/>
  <c r="P152" i="22"/>
  <c r="O152" i="22"/>
  <c r="R151" i="22"/>
  <c r="Q151" i="22"/>
  <c r="S151" i="22"/>
  <c r="P151" i="22"/>
  <c r="O151" i="22"/>
  <c r="R150" i="22"/>
  <c r="Q150" i="22"/>
  <c r="S150" i="22"/>
  <c r="P150" i="22"/>
  <c r="O150" i="22"/>
  <c r="R149" i="22"/>
  <c r="Q149" i="22"/>
  <c r="S149" i="22"/>
  <c r="P149" i="22"/>
  <c r="O149" i="22"/>
  <c r="R148" i="22"/>
  <c r="Q148" i="22"/>
  <c r="S148" i="22"/>
  <c r="P148" i="22"/>
  <c r="O148" i="22"/>
  <c r="R147" i="22"/>
  <c r="Q147" i="22"/>
  <c r="S147" i="22"/>
  <c r="P147" i="22"/>
  <c r="O147" i="22"/>
  <c r="R146" i="22"/>
  <c r="Q146" i="22"/>
  <c r="S146" i="22"/>
  <c r="P146" i="22"/>
  <c r="O146" i="22"/>
  <c r="R145" i="22"/>
  <c r="Q145" i="22"/>
  <c r="S145" i="22"/>
  <c r="P145" i="22"/>
  <c r="O145" i="22"/>
  <c r="R144" i="22"/>
  <c r="Q144" i="22"/>
  <c r="S144" i="22"/>
  <c r="P144" i="22"/>
  <c r="O144" i="22"/>
  <c r="R143" i="22"/>
  <c r="Q143" i="22"/>
  <c r="S143" i="22"/>
  <c r="P143" i="22"/>
  <c r="O143" i="22"/>
  <c r="R142" i="22"/>
  <c r="Q142" i="22"/>
  <c r="S142" i="22"/>
  <c r="P142" i="22"/>
  <c r="O142" i="22"/>
  <c r="R141" i="22"/>
  <c r="Q141" i="22"/>
  <c r="S141" i="22"/>
  <c r="P141" i="22"/>
  <c r="O141" i="22"/>
  <c r="R140" i="22"/>
  <c r="Q140" i="22"/>
  <c r="S140" i="22"/>
  <c r="P140" i="22"/>
  <c r="O140" i="22"/>
  <c r="R139" i="22"/>
  <c r="Q139" i="22"/>
  <c r="S139" i="22"/>
  <c r="P139" i="22"/>
  <c r="O139" i="22"/>
  <c r="R138" i="22"/>
  <c r="Q138" i="22"/>
  <c r="S138" i="22"/>
  <c r="P138" i="22"/>
  <c r="O138" i="22"/>
  <c r="R137" i="22"/>
  <c r="Q137" i="22"/>
  <c r="S137" i="22"/>
  <c r="P137" i="22"/>
  <c r="O137" i="22"/>
  <c r="R136" i="22"/>
  <c r="Q136" i="22"/>
  <c r="S136" i="22"/>
  <c r="P136" i="22"/>
  <c r="O136" i="22"/>
  <c r="R135" i="22"/>
  <c r="Q135" i="22"/>
  <c r="S135" i="22"/>
  <c r="P135" i="22"/>
  <c r="O135" i="22"/>
  <c r="R134" i="22"/>
  <c r="Q134" i="22"/>
  <c r="S134" i="22"/>
  <c r="P134" i="22"/>
  <c r="O134" i="22"/>
  <c r="R133" i="22"/>
  <c r="Q133" i="22"/>
  <c r="S133" i="22"/>
  <c r="P133" i="22"/>
  <c r="O133" i="22"/>
  <c r="R132" i="22"/>
  <c r="Q132" i="22"/>
  <c r="S132" i="22"/>
  <c r="P132" i="22"/>
  <c r="O132" i="22"/>
  <c r="R131" i="22"/>
  <c r="Q131" i="22"/>
  <c r="S131" i="22"/>
  <c r="P131" i="22"/>
  <c r="O131" i="22"/>
  <c r="R130" i="22"/>
  <c r="Q130" i="22"/>
  <c r="S130" i="22"/>
  <c r="P130" i="22"/>
  <c r="O130" i="22"/>
  <c r="R129" i="22"/>
  <c r="Q129" i="22"/>
  <c r="S129" i="22"/>
  <c r="P129" i="22"/>
  <c r="O129" i="22"/>
  <c r="R128" i="22"/>
  <c r="Q128" i="22"/>
  <c r="S128" i="22"/>
  <c r="P128" i="22"/>
  <c r="O128" i="22"/>
  <c r="R127" i="22"/>
  <c r="Q127" i="22"/>
  <c r="S127" i="22"/>
  <c r="P127" i="22"/>
  <c r="O127" i="22"/>
  <c r="R126" i="22"/>
  <c r="Q126" i="22"/>
  <c r="S126" i="22"/>
  <c r="P126" i="22"/>
  <c r="O126" i="22"/>
  <c r="R125" i="22"/>
  <c r="Q125" i="22"/>
  <c r="S125" i="22"/>
  <c r="P125" i="22"/>
  <c r="O125" i="22"/>
  <c r="R124" i="22"/>
  <c r="Q124" i="22"/>
  <c r="S124" i="22"/>
  <c r="P124" i="22"/>
  <c r="O124" i="22"/>
  <c r="R123" i="22"/>
  <c r="Q123" i="22"/>
  <c r="S123" i="22"/>
  <c r="P123" i="22"/>
  <c r="O123" i="22"/>
  <c r="R122" i="22"/>
  <c r="Q122" i="22"/>
  <c r="S122" i="22"/>
  <c r="P122" i="22"/>
  <c r="O122" i="22"/>
  <c r="R121" i="22"/>
  <c r="Q121" i="22"/>
  <c r="S121" i="22"/>
  <c r="P121" i="22"/>
  <c r="O121" i="22"/>
  <c r="R120" i="22"/>
  <c r="Q120" i="22"/>
  <c r="S120" i="22"/>
  <c r="P120" i="22"/>
  <c r="O120" i="22"/>
  <c r="R119" i="22"/>
  <c r="Q119" i="22"/>
  <c r="S119" i="22"/>
  <c r="P119" i="22"/>
  <c r="O119" i="22"/>
  <c r="R118" i="22"/>
  <c r="Q118" i="22"/>
  <c r="S118" i="22"/>
  <c r="P118" i="22"/>
  <c r="O118" i="22"/>
  <c r="R117" i="22"/>
  <c r="Q117" i="22"/>
  <c r="S117" i="22"/>
  <c r="P117" i="22"/>
  <c r="O117" i="22"/>
  <c r="R116" i="22"/>
  <c r="Q116" i="22"/>
  <c r="S116" i="22"/>
  <c r="P116" i="22"/>
  <c r="O116" i="22"/>
  <c r="R115" i="22"/>
  <c r="Q115" i="22"/>
  <c r="S115" i="22"/>
  <c r="P115" i="22"/>
  <c r="O115" i="22"/>
  <c r="R114" i="22"/>
  <c r="Q114" i="22"/>
  <c r="S114" i="22"/>
  <c r="P114" i="22"/>
  <c r="O114" i="22"/>
  <c r="R113" i="22"/>
  <c r="Q113" i="22"/>
  <c r="S113" i="22"/>
  <c r="P113" i="22"/>
  <c r="O113" i="22"/>
  <c r="R112" i="22"/>
  <c r="Q112" i="22"/>
  <c r="S112" i="22"/>
  <c r="P112" i="22"/>
  <c r="O112" i="22"/>
  <c r="R111" i="22"/>
  <c r="Q111" i="22"/>
  <c r="S111" i="22"/>
  <c r="P111" i="22"/>
  <c r="O111" i="22"/>
  <c r="R110" i="22"/>
  <c r="Q110" i="22"/>
  <c r="S110" i="22"/>
  <c r="P110" i="22"/>
  <c r="O110" i="22"/>
  <c r="R109" i="22"/>
  <c r="Q109" i="22"/>
  <c r="S109" i="22"/>
  <c r="P109" i="22"/>
  <c r="O109" i="22"/>
  <c r="R108" i="22"/>
  <c r="Q108" i="22"/>
  <c r="S108" i="22"/>
  <c r="P108" i="22"/>
  <c r="O108" i="22"/>
  <c r="R107" i="22"/>
  <c r="Q107" i="22"/>
  <c r="S107" i="22"/>
  <c r="P107" i="22"/>
  <c r="O107" i="22"/>
  <c r="R106" i="22"/>
  <c r="Q106" i="22"/>
  <c r="S106" i="22"/>
  <c r="P106" i="22"/>
  <c r="O106" i="22"/>
  <c r="R105" i="22"/>
  <c r="Q105" i="22"/>
  <c r="S105" i="22"/>
  <c r="P105" i="22"/>
  <c r="O105" i="22"/>
  <c r="R104" i="22"/>
  <c r="Q104" i="22"/>
  <c r="S104" i="22"/>
  <c r="P104" i="22"/>
  <c r="O104" i="22"/>
  <c r="R103" i="22"/>
  <c r="Q103" i="22"/>
  <c r="S103" i="22"/>
  <c r="P103" i="22"/>
  <c r="O103" i="22"/>
  <c r="R102" i="22"/>
  <c r="Q102" i="22"/>
  <c r="S102" i="22"/>
  <c r="P102" i="22"/>
  <c r="O102" i="22"/>
  <c r="R101" i="22"/>
  <c r="Q101" i="22"/>
  <c r="S101" i="22"/>
  <c r="P101" i="22"/>
  <c r="O101" i="22"/>
  <c r="R100" i="22"/>
  <c r="Q100" i="22"/>
  <c r="S100" i="22"/>
  <c r="P100" i="22"/>
  <c r="O100" i="22"/>
  <c r="R99" i="22"/>
  <c r="Q99" i="22"/>
  <c r="S99" i="22"/>
  <c r="P99" i="22"/>
  <c r="O99" i="22"/>
  <c r="R98" i="22"/>
  <c r="Q98" i="22"/>
  <c r="S98" i="22"/>
  <c r="P98" i="22"/>
  <c r="O98" i="22"/>
  <c r="R97" i="22"/>
  <c r="Q97" i="22"/>
  <c r="S97" i="22"/>
  <c r="P97" i="22"/>
  <c r="O97" i="22"/>
  <c r="R96" i="22"/>
  <c r="Q96" i="22"/>
  <c r="S96" i="22"/>
  <c r="P96" i="22"/>
  <c r="O96" i="22"/>
  <c r="R95" i="22"/>
  <c r="Q95" i="22"/>
  <c r="S95" i="22"/>
  <c r="P95" i="22"/>
  <c r="O95" i="22"/>
  <c r="R94" i="22"/>
  <c r="Q94" i="22"/>
  <c r="S94" i="22"/>
  <c r="P94" i="22"/>
  <c r="O94" i="22"/>
  <c r="R93" i="22"/>
  <c r="Q93" i="22"/>
  <c r="S93" i="22"/>
  <c r="P93" i="22"/>
  <c r="O93" i="22"/>
  <c r="R92" i="22"/>
  <c r="Q92" i="22"/>
  <c r="S92" i="22"/>
  <c r="P92" i="22"/>
  <c r="O92" i="22"/>
  <c r="R91" i="22"/>
  <c r="Q91" i="22"/>
  <c r="S91" i="22"/>
  <c r="P91" i="22"/>
  <c r="O91" i="22"/>
  <c r="R90" i="22"/>
  <c r="Q90" i="22"/>
  <c r="S90" i="22"/>
  <c r="P90" i="22"/>
  <c r="O90" i="22"/>
  <c r="R89" i="22"/>
  <c r="Q89" i="22"/>
  <c r="S89" i="22"/>
  <c r="P89" i="22"/>
  <c r="O89" i="22"/>
  <c r="R88" i="22"/>
  <c r="Q88" i="22"/>
  <c r="S88" i="22"/>
  <c r="P88" i="22"/>
  <c r="O88" i="22"/>
  <c r="R87" i="22"/>
  <c r="Q87" i="22"/>
  <c r="S87" i="22"/>
  <c r="P87" i="22"/>
  <c r="O87" i="22"/>
  <c r="R86" i="22"/>
  <c r="Q86" i="22"/>
  <c r="S86" i="22"/>
  <c r="P86" i="22"/>
  <c r="O86" i="22"/>
  <c r="R85" i="22"/>
  <c r="Q85" i="22"/>
  <c r="S85" i="22"/>
  <c r="P85" i="22"/>
  <c r="O85" i="22"/>
  <c r="R84" i="22"/>
  <c r="Q84" i="22"/>
  <c r="S84" i="22"/>
  <c r="P84" i="22"/>
  <c r="O84" i="22"/>
  <c r="R83" i="22"/>
  <c r="Q83" i="22"/>
  <c r="S83" i="22"/>
  <c r="P83" i="22"/>
  <c r="O83" i="22"/>
  <c r="R82" i="22"/>
  <c r="Q82" i="22"/>
  <c r="S82" i="22"/>
  <c r="P82" i="22"/>
  <c r="O82" i="22"/>
  <c r="R81" i="22"/>
  <c r="Q81" i="22"/>
  <c r="S81" i="22"/>
  <c r="P81" i="22"/>
  <c r="O81" i="22"/>
  <c r="R80" i="22"/>
  <c r="Q80" i="22"/>
  <c r="S80" i="22"/>
  <c r="P80" i="22"/>
  <c r="O80" i="22"/>
  <c r="R79" i="22"/>
  <c r="Q79" i="22"/>
  <c r="S79" i="22"/>
  <c r="P79" i="22"/>
  <c r="O79" i="22"/>
  <c r="R78" i="22"/>
  <c r="Q78" i="22"/>
  <c r="S78" i="22"/>
  <c r="P78" i="22"/>
  <c r="O78" i="22"/>
  <c r="R77" i="22"/>
  <c r="Q77" i="22"/>
  <c r="S77" i="22"/>
  <c r="P77" i="22"/>
  <c r="O77" i="22"/>
  <c r="R76" i="22"/>
  <c r="Q76" i="22"/>
  <c r="S76" i="22"/>
  <c r="P76" i="22"/>
  <c r="O76" i="22"/>
  <c r="R75" i="22"/>
  <c r="Q75" i="22"/>
  <c r="S75" i="22"/>
  <c r="P75" i="22"/>
  <c r="O75" i="22"/>
  <c r="R74" i="22"/>
  <c r="Q74" i="22"/>
  <c r="S74" i="22"/>
  <c r="P74" i="22"/>
  <c r="O74" i="22"/>
  <c r="R73" i="22"/>
  <c r="Q73" i="22"/>
  <c r="S73" i="22"/>
  <c r="P73" i="22"/>
  <c r="O73" i="22"/>
  <c r="R72" i="22"/>
  <c r="Q72" i="22"/>
  <c r="S72" i="22"/>
  <c r="P72" i="22"/>
  <c r="O72" i="22"/>
  <c r="R71" i="22"/>
  <c r="Q71" i="22"/>
  <c r="S71" i="22"/>
  <c r="P71" i="22"/>
  <c r="O71" i="22"/>
  <c r="R70" i="22"/>
  <c r="Q70" i="22"/>
  <c r="S70" i="22"/>
  <c r="P70" i="22"/>
  <c r="O70" i="22"/>
  <c r="R69" i="22"/>
  <c r="Q69" i="22"/>
  <c r="S69" i="22"/>
  <c r="P69" i="22"/>
  <c r="O69" i="22"/>
  <c r="R68" i="22"/>
  <c r="Q68" i="22"/>
  <c r="S68" i="22"/>
  <c r="P68" i="22"/>
  <c r="O68" i="22"/>
  <c r="R67" i="22"/>
  <c r="Q67" i="22"/>
  <c r="S67" i="22"/>
  <c r="P67" i="22"/>
  <c r="O67" i="22"/>
  <c r="R66" i="22"/>
  <c r="Q66" i="22"/>
  <c r="S66" i="22"/>
  <c r="P66" i="22"/>
  <c r="O66" i="22"/>
  <c r="R65" i="22"/>
  <c r="Q65" i="22"/>
  <c r="S65" i="22"/>
  <c r="P65" i="22"/>
  <c r="O65" i="22"/>
  <c r="R64" i="22"/>
  <c r="Q64" i="22"/>
  <c r="S64" i="22"/>
  <c r="P64" i="22"/>
  <c r="O64" i="22"/>
  <c r="R63" i="22"/>
  <c r="Q63" i="22"/>
  <c r="S63" i="22"/>
  <c r="P63" i="22"/>
  <c r="O63" i="22"/>
  <c r="R62" i="22"/>
  <c r="Q62" i="22"/>
  <c r="S62" i="22"/>
  <c r="P62" i="22"/>
  <c r="O62" i="22"/>
  <c r="R61" i="22"/>
  <c r="Q61" i="22"/>
  <c r="S61" i="22"/>
  <c r="P61" i="22"/>
  <c r="O61" i="22"/>
  <c r="R60" i="22"/>
  <c r="Q60" i="22"/>
  <c r="S60" i="22"/>
  <c r="P60" i="22"/>
  <c r="O60" i="22"/>
  <c r="R59" i="22"/>
  <c r="Q59" i="22"/>
  <c r="S59" i="22"/>
  <c r="P59" i="22"/>
  <c r="O59" i="22"/>
  <c r="R58" i="22"/>
  <c r="Q58" i="22"/>
  <c r="S58" i="22"/>
  <c r="P58" i="22"/>
  <c r="O58" i="22"/>
  <c r="R57" i="22"/>
  <c r="Q57" i="22"/>
  <c r="S57" i="22"/>
  <c r="P57" i="22"/>
  <c r="O57" i="22"/>
  <c r="R56" i="22"/>
  <c r="Q56" i="22"/>
  <c r="S56" i="22"/>
  <c r="P56" i="22"/>
  <c r="O56" i="22"/>
  <c r="R55" i="22"/>
  <c r="Q55" i="22"/>
  <c r="S55" i="22"/>
  <c r="P55" i="22"/>
  <c r="O55" i="22"/>
  <c r="R54" i="22"/>
  <c r="Q54" i="22"/>
  <c r="S54" i="22"/>
  <c r="P54" i="22"/>
  <c r="O54" i="22"/>
  <c r="R53" i="22"/>
  <c r="Q53" i="22"/>
  <c r="S53" i="22"/>
  <c r="P53" i="22"/>
  <c r="O53" i="22"/>
  <c r="R52" i="22"/>
  <c r="Q52" i="22"/>
  <c r="S52" i="22"/>
  <c r="P52" i="22"/>
  <c r="O52" i="22"/>
  <c r="R51" i="22"/>
  <c r="Q51" i="22"/>
  <c r="S51" i="22"/>
  <c r="P51" i="22"/>
  <c r="O51" i="22"/>
  <c r="R50" i="22"/>
  <c r="Q50" i="22"/>
  <c r="S50" i="22"/>
  <c r="P50" i="22"/>
  <c r="O50" i="22"/>
  <c r="R49" i="22"/>
  <c r="Q49" i="22"/>
  <c r="S49" i="22"/>
  <c r="P49" i="22"/>
  <c r="O49" i="22"/>
  <c r="R48" i="22"/>
  <c r="Q48" i="22"/>
  <c r="S48" i="22"/>
  <c r="P48" i="22"/>
  <c r="O48" i="22"/>
  <c r="R47" i="22"/>
  <c r="Q47" i="22"/>
  <c r="S47" i="22"/>
  <c r="P47" i="22"/>
  <c r="O47" i="22"/>
  <c r="R46" i="22"/>
  <c r="Q46" i="22"/>
  <c r="S46" i="22"/>
  <c r="P46" i="22"/>
  <c r="O46" i="22"/>
  <c r="R45" i="22"/>
  <c r="Q45" i="22"/>
  <c r="S45" i="22"/>
  <c r="P45" i="22"/>
  <c r="O45" i="22"/>
  <c r="R44" i="22"/>
  <c r="Q44" i="22"/>
  <c r="S44" i="22"/>
  <c r="P44" i="22"/>
  <c r="O44" i="22"/>
  <c r="R43" i="22"/>
  <c r="Q43" i="22"/>
  <c r="S43" i="22"/>
  <c r="P43" i="22"/>
  <c r="O43" i="22"/>
  <c r="R42" i="22"/>
  <c r="Q42" i="22"/>
  <c r="S42" i="22"/>
  <c r="P42" i="22"/>
  <c r="O42" i="22"/>
  <c r="R41" i="22"/>
  <c r="Q41" i="22"/>
  <c r="S41" i="22"/>
  <c r="P41" i="22"/>
  <c r="O41" i="22"/>
  <c r="R40" i="22"/>
  <c r="Q40" i="22"/>
  <c r="S40" i="22"/>
  <c r="P40" i="22"/>
  <c r="O40" i="22"/>
  <c r="R39" i="22"/>
  <c r="Q39" i="22"/>
  <c r="S39" i="22"/>
  <c r="P39" i="22"/>
  <c r="O39" i="22"/>
  <c r="R38" i="22"/>
  <c r="Q38" i="22"/>
  <c r="S38" i="22"/>
  <c r="P38" i="22"/>
  <c r="O38" i="22"/>
  <c r="R37" i="22"/>
  <c r="Q37" i="22"/>
  <c r="S37" i="22"/>
  <c r="P37" i="22"/>
  <c r="O37" i="22"/>
  <c r="R36" i="22"/>
  <c r="Q36" i="22"/>
  <c r="S36" i="22"/>
  <c r="P36" i="22"/>
  <c r="O36" i="22"/>
  <c r="R35" i="22"/>
  <c r="Q35" i="22"/>
  <c r="S35" i="22"/>
  <c r="P35" i="22"/>
  <c r="O35" i="22"/>
  <c r="R34" i="22"/>
  <c r="Q34" i="22"/>
  <c r="S34" i="22"/>
  <c r="P34" i="22"/>
  <c r="O34" i="22"/>
  <c r="R33" i="22"/>
  <c r="Q33" i="22"/>
  <c r="S33" i="22"/>
  <c r="P33" i="22"/>
  <c r="O33" i="22"/>
  <c r="R32" i="22"/>
  <c r="Q32" i="22"/>
  <c r="S32" i="22"/>
  <c r="P32" i="22"/>
  <c r="O32" i="22"/>
  <c r="R31" i="22"/>
  <c r="Q31" i="22"/>
  <c r="S31" i="22"/>
  <c r="P31" i="22"/>
  <c r="O31" i="22"/>
  <c r="R30" i="22"/>
  <c r="Q30" i="22"/>
  <c r="S30" i="22"/>
  <c r="P30" i="22"/>
  <c r="O30" i="22"/>
  <c r="R29" i="22"/>
  <c r="Q29" i="22"/>
  <c r="S29" i="22"/>
  <c r="P29" i="22"/>
  <c r="O29" i="22"/>
  <c r="R28" i="22"/>
  <c r="Q28" i="22"/>
  <c r="S28" i="22"/>
  <c r="P28" i="22"/>
  <c r="O28" i="22"/>
  <c r="R27" i="22"/>
  <c r="Q27" i="22"/>
  <c r="S27" i="22"/>
  <c r="P27" i="22"/>
  <c r="O27" i="22"/>
  <c r="R26" i="22"/>
  <c r="Q26" i="22"/>
  <c r="S26" i="22"/>
  <c r="P26" i="22"/>
  <c r="O26" i="22"/>
  <c r="R25" i="22"/>
  <c r="Q25" i="22"/>
  <c r="S25" i="22"/>
  <c r="P25" i="22"/>
  <c r="O25" i="22"/>
  <c r="R24" i="22"/>
  <c r="Q24" i="22"/>
  <c r="S24" i="22"/>
  <c r="P24" i="22"/>
  <c r="O24" i="22"/>
  <c r="R23" i="22"/>
  <c r="Q23" i="22"/>
  <c r="S23" i="22"/>
  <c r="P23" i="22"/>
  <c r="O23" i="22"/>
  <c r="R22" i="22"/>
  <c r="Q22" i="22"/>
  <c r="S22" i="22"/>
  <c r="P22" i="22"/>
  <c r="O22" i="22"/>
  <c r="R21" i="22"/>
  <c r="Q21" i="22"/>
  <c r="S21" i="22"/>
  <c r="P21" i="22"/>
  <c r="O21" i="22"/>
  <c r="R20" i="22"/>
  <c r="Q20" i="22"/>
  <c r="S20" i="22"/>
  <c r="P20" i="22"/>
  <c r="O20" i="22"/>
  <c r="R19" i="22"/>
  <c r="Q19" i="22"/>
  <c r="S19" i="22"/>
  <c r="P19" i="22"/>
  <c r="O19" i="22"/>
  <c r="R18" i="22"/>
  <c r="Q18" i="22"/>
  <c r="S18" i="22"/>
  <c r="P18" i="22"/>
  <c r="O18" i="22"/>
  <c r="R17" i="22"/>
  <c r="Q17" i="22"/>
  <c r="S17" i="22"/>
  <c r="P17" i="22"/>
  <c r="O17" i="22"/>
  <c r="R16" i="22"/>
  <c r="Q16" i="22"/>
  <c r="S16" i="22"/>
  <c r="P16" i="22"/>
  <c r="O16" i="22"/>
  <c r="R15" i="22"/>
  <c r="Q15" i="22"/>
  <c r="S15" i="22"/>
  <c r="P15" i="22"/>
  <c r="O15" i="22"/>
  <c r="R14" i="22"/>
  <c r="Q14" i="22"/>
  <c r="S14" i="22"/>
  <c r="P14" i="22"/>
  <c r="O14" i="22"/>
  <c r="R13" i="22"/>
  <c r="Q13" i="22"/>
  <c r="S13" i="22"/>
  <c r="P13" i="22"/>
  <c r="O13" i="22"/>
  <c r="R12" i="22"/>
  <c r="Q12" i="22"/>
  <c r="S12" i="22"/>
  <c r="P12" i="22"/>
  <c r="O12" i="22"/>
  <c r="R11" i="22"/>
  <c r="Q11" i="22"/>
  <c r="S11" i="22"/>
  <c r="P11" i="22"/>
  <c r="O11" i="22"/>
  <c r="R10" i="22"/>
  <c r="Q10" i="22"/>
  <c r="S10" i="22"/>
  <c r="P10" i="22"/>
  <c r="O10" i="22"/>
  <c r="R9" i="22"/>
  <c r="Q9" i="22"/>
  <c r="S9" i="22"/>
  <c r="P9" i="22"/>
  <c r="O9" i="22"/>
  <c r="R8" i="22"/>
  <c r="Q8" i="22"/>
  <c r="S8" i="22"/>
  <c r="P8" i="22"/>
  <c r="O8" i="22"/>
  <c r="R7" i="22"/>
  <c r="Q7" i="22"/>
  <c r="S7" i="22"/>
  <c r="P7" i="22"/>
  <c r="O7" i="22"/>
  <c r="R6" i="22"/>
  <c r="Q6" i="22"/>
  <c r="S6" i="22"/>
  <c r="P6" i="22"/>
  <c r="O6" i="22"/>
  <c r="R5" i="22"/>
  <c r="Q5" i="22"/>
  <c r="S5" i="22"/>
  <c r="P5" i="22"/>
  <c r="O5" i="22"/>
  <c r="R4" i="22"/>
  <c r="Q4" i="22"/>
  <c r="S4" i="22"/>
  <c r="P4" i="22"/>
  <c r="O4" i="22"/>
  <c r="W3" i="22"/>
  <c r="R3" i="22"/>
  <c r="Q3" i="22"/>
  <c r="S3" i="22"/>
  <c r="P3" i="22"/>
  <c r="O3" i="22"/>
  <c r="N1" i="22"/>
  <c r="M1" i="22"/>
  <c r="L1" i="22"/>
  <c r="K1" i="22"/>
  <c r="J1" i="22"/>
  <c r="I1" i="22"/>
  <c r="T1" i="22"/>
  <c r="P1" i="22"/>
  <c r="O1" i="22"/>
  <c r="R1" i="22"/>
  <c r="V1" i="22"/>
  <c r="W1" i="22"/>
  <c r="S1" i="22"/>
  <c r="U1" i="22"/>
  <c r="Q1" i="22"/>
  <c r="AF17" i="5"/>
  <c r="AF18" i="5"/>
  <c r="AE17" i="5"/>
  <c r="AE18" i="5"/>
  <c r="AD17" i="5"/>
  <c r="AD18" i="5"/>
  <c r="AP17" i="5"/>
  <c r="AM18" i="5"/>
  <c r="AL18" i="5"/>
  <c r="AK18" i="5"/>
  <c r="AJ18" i="5"/>
  <c r="AI18" i="5"/>
  <c r="AN18" i="5"/>
  <c r="AP16" i="5"/>
  <c r="AP15" i="5"/>
  <c r="AP14" i="5"/>
  <c r="AP13" i="5"/>
  <c r="AP12" i="5"/>
  <c r="AP11" i="5"/>
  <c r="AP10" i="5"/>
  <c r="AP9" i="5"/>
  <c r="AP8" i="5"/>
  <c r="AP7" i="5"/>
  <c r="AP6" i="5"/>
  <c r="AP5" i="5"/>
  <c r="AP4" i="5"/>
  <c r="AP3" i="5"/>
  <c r="AB3" i="5"/>
  <c r="AO18" i="5"/>
  <c r="AA17" i="5"/>
  <c r="AA18" i="5"/>
  <c r="Y18" i="5"/>
  <c r="Z17" i="5"/>
  <c r="Z18" i="5"/>
  <c r="X18" i="5"/>
  <c r="W18" i="5"/>
  <c r="U3" i="14"/>
  <c r="X3" i="14"/>
  <c r="W3" i="14"/>
  <c r="V3" i="14"/>
  <c r="S3" i="14"/>
  <c r="R3" i="14"/>
  <c r="T3" i="14"/>
  <c r="Q3" i="14"/>
  <c r="V18" i="5"/>
  <c r="T18" i="5"/>
  <c r="U18" i="5"/>
  <c r="R18" i="5"/>
  <c r="Q18" i="5"/>
  <c r="P18" i="5"/>
  <c r="M18" i="5"/>
  <c r="S17" i="5"/>
  <c r="S18" i="5"/>
  <c r="L17" i="5"/>
  <c r="L18" i="5"/>
  <c r="K17" i="5"/>
  <c r="K18" i="5"/>
  <c r="J17" i="5"/>
  <c r="J18" i="5"/>
  <c r="I17" i="5"/>
  <c r="I18" i="5"/>
  <c r="H17" i="5"/>
  <c r="H18" i="5"/>
  <c r="G17" i="5"/>
  <c r="G18" i="5"/>
  <c r="F17" i="5"/>
  <c r="F18" i="5"/>
  <c r="E17" i="5"/>
  <c r="E18" i="5"/>
  <c r="D17" i="5"/>
  <c r="D18" i="5"/>
  <c r="C17" i="5"/>
  <c r="C18" i="5"/>
  <c r="B17" i="5"/>
  <c r="B18" i="5"/>
  <c r="AB16" i="5"/>
  <c r="N16" i="5"/>
  <c r="AR16" i="5"/>
  <c r="AB15" i="5"/>
  <c r="N15" i="5"/>
  <c r="AB14" i="5"/>
  <c r="N14" i="5"/>
  <c r="AR14" i="5"/>
  <c r="AB13" i="5"/>
  <c r="N13" i="5"/>
  <c r="AB12" i="5"/>
  <c r="N12" i="5"/>
  <c r="AR12" i="5"/>
  <c r="AB11" i="5"/>
  <c r="N11" i="5"/>
  <c r="AB10" i="5"/>
  <c r="N10" i="5"/>
  <c r="AR10" i="5"/>
  <c r="AB9" i="5"/>
  <c r="N9" i="5"/>
  <c r="AB8" i="5"/>
  <c r="N8" i="5"/>
  <c r="AR8" i="5"/>
  <c r="AB7" i="5"/>
  <c r="N7" i="5"/>
  <c r="AB6" i="5"/>
  <c r="N6" i="5"/>
  <c r="AR6" i="5"/>
  <c r="AB5" i="5"/>
  <c r="N5" i="5"/>
  <c r="AB4" i="5"/>
  <c r="N4" i="5"/>
  <c r="AR4" i="5"/>
  <c r="N3" i="5"/>
  <c r="AR3" i="5"/>
  <c r="AR5" i="5"/>
  <c r="AR7" i="5"/>
  <c r="AR9" i="5"/>
  <c r="AR11" i="5"/>
  <c r="AR13" i="5"/>
  <c r="AR15" i="5"/>
  <c r="AB17" i="5"/>
  <c r="N17" i="5"/>
  <c r="N18" i="5"/>
  <c r="AB19" i="5"/>
  <c r="AB18" i="5"/>
  <c r="AR1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Query" description="Connection to the 'Query' query in the workbook." type="100" refreshedVersion="6" minRefreshableVersion="5">
    <extLst>
      <ext xmlns:x15="http://schemas.microsoft.com/office/spreadsheetml/2010/11/main" uri="{DE250136-89BD-433C-8126-D09CA5730AF9}">
        <x15:connection id="83c2fb7a-bb1a-4f4c-a1ae-f772bb8db00e"/>
      </ext>
    </extLst>
  </connection>
  <connection id="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<sst xmlns="http://schemas.openxmlformats.org/spreadsheetml/2006/main" count="31133" uniqueCount="4597">
  <si>
    <t>Source</t>
  </si>
  <si>
    <t>Mohafaza</t>
  </si>
  <si>
    <t>Mohafaza PCODE</t>
  </si>
  <si>
    <t>Mantika</t>
  </si>
  <si>
    <t>Mantika PCODE</t>
  </si>
  <si>
    <t>Nahya</t>
  </si>
  <si>
    <t>Nahya PCODE</t>
  </si>
  <si>
    <t>Community</t>
  </si>
  <si>
    <t>Community PCODE</t>
  </si>
  <si>
    <t>Sum of IDP (Syrian) Arrived IND</t>
  </si>
  <si>
    <t>Aleppo</t>
  </si>
  <si>
    <t>SY02</t>
  </si>
  <si>
    <t>As-Sweida</t>
  </si>
  <si>
    <t>A'zaz</t>
  </si>
  <si>
    <t>SY0204</t>
  </si>
  <si>
    <t>Idleb</t>
  </si>
  <si>
    <t>Ar-Raqqa</t>
  </si>
  <si>
    <t>Damascus</t>
  </si>
  <si>
    <t>Lattakia</t>
  </si>
  <si>
    <t>Tartous</t>
  </si>
  <si>
    <t>Al-Hasakeh</t>
  </si>
  <si>
    <t>SY08</t>
  </si>
  <si>
    <t>Ras Al Ain</t>
  </si>
  <si>
    <t>SY0804</t>
  </si>
  <si>
    <t>Darbasiyah</t>
  </si>
  <si>
    <t>SY080401</t>
  </si>
  <si>
    <t>Homs</t>
  </si>
  <si>
    <t>Quneitra</t>
  </si>
  <si>
    <t>Deir-ez-Zor</t>
  </si>
  <si>
    <t>Rural Damascus</t>
  </si>
  <si>
    <t>(blank)</t>
  </si>
  <si>
    <t>Hama</t>
  </si>
  <si>
    <t>Dar'a</t>
  </si>
  <si>
    <t>NPM</t>
  </si>
  <si>
    <t>OCHA Jordan</t>
  </si>
  <si>
    <t>SY0203</t>
  </si>
  <si>
    <t>SY020300</t>
  </si>
  <si>
    <t>CCCM</t>
  </si>
  <si>
    <t>Afrin</t>
  </si>
  <si>
    <t>Row Labels</t>
  </si>
  <si>
    <t>Grand Total</t>
  </si>
  <si>
    <t>Sum of Sum of IDP (Syrian) Arrived IND</t>
  </si>
  <si>
    <t>number_of_reporting_programpartners</t>
  </si>
  <si>
    <t>number_of_reporting_all</t>
  </si>
  <si>
    <t>Discrepency_level</t>
  </si>
  <si>
    <t>MIN_MAX</t>
  </si>
  <si>
    <t>Problem_level</t>
  </si>
  <si>
    <t>IDP_Flow_Estimation</t>
  </si>
  <si>
    <t>MAX</t>
  </si>
  <si>
    <t>MIN</t>
  </si>
  <si>
    <t>countif</t>
  </si>
  <si>
    <t>Since Jan 2016</t>
  </si>
  <si>
    <t>Governorate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</si>
  <si>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</si>
  <si>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</si>
  <si>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</si>
  <si>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</si>
  <si>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</si>
  <si>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</si>
  <si>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</si>
  <si>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</si>
  <si>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</si>
  <si>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</si>
  <si>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</si>
  <si>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</si>
  <si>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2016</t>
  </si>
  <si>
    <t>Total 2017</t>
  </si>
  <si>
    <t>Total</t>
  </si>
  <si>
    <t>Average of IDP flow per day</t>
  </si>
  <si>
    <t>OCHA Damascus</t>
  </si>
  <si>
    <t>Remarks</t>
  </si>
  <si>
    <t>Unknown</t>
  </si>
  <si>
    <t>IDP_Flow_Estimation_method</t>
  </si>
  <si>
    <t>single source, take what we have</t>
  </si>
  <si>
    <t>From_Subdist</t>
  </si>
  <si>
    <t>From_SubdistPCODE</t>
  </si>
  <si>
    <t>From_Gov</t>
  </si>
  <si>
    <t>From_GovPCODE</t>
  </si>
  <si>
    <t>From_Dist</t>
  </si>
  <si>
    <t>From_DistPCODE</t>
  </si>
  <si>
    <t>To_Gov</t>
  </si>
  <si>
    <t>To_GovPCODE</t>
  </si>
  <si>
    <t>To_Dist</t>
  </si>
  <si>
    <t>To_DistPCODE</t>
  </si>
  <si>
    <t>To_Subdist</t>
  </si>
  <si>
    <t>To_SubdistPCODE</t>
  </si>
  <si>
    <t>No_of_rep_partners</t>
  </si>
  <si>
    <t>No estimation; getting proportion from Origin to Destination at governorate level</t>
  </si>
  <si>
    <t>per/day</t>
  </si>
  <si>
    <t>per/month</t>
  </si>
  <si>
    <t>Date</t>
  </si>
  <si>
    <t>Average of Date</t>
  </si>
  <si>
    <t>CCCM Date</t>
  </si>
  <si>
    <t>OCHA Damascus Date</t>
  </si>
  <si>
    <t>NPM Date</t>
  </si>
  <si>
    <t>OCHA Jordan Date</t>
  </si>
  <si>
    <t>(All)</t>
  </si>
  <si>
    <t>Al Bab</t>
  </si>
  <si>
    <t>SY0202</t>
  </si>
  <si>
    <t>SY07</t>
  </si>
  <si>
    <t>Jisr-Ash-Shugur</t>
  </si>
  <si>
    <t>SY0704</t>
  </si>
  <si>
    <t>SY070400</t>
  </si>
  <si>
    <t>Jebel Saman</t>
  </si>
  <si>
    <t>SY0200</t>
  </si>
  <si>
    <t>Zarbah</t>
  </si>
  <si>
    <t>SY020005</t>
  </si>
  <si>
    <t>SY0700</t>
  </si>
  <si>
    <t>Abul Thohur</t>
  </si>
  <si>
    <t>SY070001</t>
  </si>
  <si>
    <t>Teftnaz</t>
  </si>
  <si>
    <t>SY070004</t>
  </si>
  <si>
    <t>Atareb</t>
  </si>
  <si>
    <t>SY020001</t>
  </si>
  <si>
    <t>C1022</t>
  </si>
  <si>
    <t>Saraqab</t>
  </si>
  <si>
    <t>SY070003</t>
  </si>
  <si>
    <t>SY020000</t>
  </si>
  <si>
    <t>C1170</t>
  </si>
  <si>
    <t>SY070000</t>
  </si>
  <si>
    <t>C3871</t>
  </si>
  <si>
    <t>SY0702</t>
  </si>
  <si>
    <t>Kafr Nobol</t>
  </si>
  <si>
    <t>SY070203</t>
  </si>
  <si>
    <t>Has</t>
  </si>
  <si>
    <t>C4058</t>
  </si>
  <si>
    <t>Maar Tahroma</t>
  </si>
  <si>
    <t>C4071</t>
  </si>
  <si>
    <t>Sfuhen</t>
  </si>
  <si>
    <t>C4054</t>
  </si>
  <si>
    <t>Tramla</t>
  </si>
  <si>
    <t>C4051</t>
  </si>
  <si>
    <t>Harim</t>
  </si>
  <si>
    <t>SY0703</t>
  </si>
  <si>
    <t>Dana</t>
  </si>
  <si>
    <t>SY070301</t>
  </si>
  <si>
    <t>Aqrabat</t>
  </si>
  <si>
    <t>SY070300</t>
  </si>
  <si>
    <t>C4115</t>
  </si>
  <si>
    <t>Kafr Hum</t>
  </si>
  <si>
    <t>C4117</t>
  </si>
  <si>
    <t>Qourqeena</t>
  </si>
  <si>
    <t>SY070304</t>
  </si>
  <si>
    <t>Sardin</t>
  </si>
  <si>
    <t>C4165</t>
  </si>
  <si>
    <t>Darkosh</t>
  </si>
  <si>
    <t>SY070402</t>
  </si>
  <si>
    <t>Janudiyeh</t>
  </si>
  <si>
    <t>SY070403</t>
  </si>
  <si>
    <t>Mezanaz</t>
  </si>
  <si>
    <t>C6679</t>
  </si>
  <si>
    <t>Ariha</t>
  </si>
  <si>
    <t>SY0705</t>
  </si>
  <si>
    <t>SY070500</t>
  </si>
  <si>
    <t>Menbij</t>
  </si>
  <si>
    <t>SY0205</t>
  </si>
  <si>
    <t>Salqin</t>
  </si>
  <si>
    <t>SY070302</t>
  </si>
  <si>
    <t>SY0800</t>
  </si>
  <si>
    <t>SY03</t>
  </si>
  <si>
    <t>Areesheh</t>
  </si>
  <si>
    <t>SY080005</t>
  </si>
  <si>
    <t>SY11</t>
  </si>
  <si>
    <t>SY1101</t>
  </si>
  <si>
    <t>C4068</t>
  </si>
  <si>
    <t>Ehsem</t>
  </si>
  <si>
    <t>SY070501</t>
  </si>
  <si>
    <t>Armanaz</t>
  </si>
  <si>
    <t>SY070305</t>
  </si>
  <si>
    <t>SY12</t>
  </si>
  <si>
    <t>SY1200</t>
  </si>
  <si>
    <t>SY14</t>
  </si>
  <si>
    <t>SY1400</t>
  </si>
  <si>
    <t>SY09</t>
  </si>
  <si>
    <t>C4497</t>
  </si>
  <si>
    <t>Eskat</t>
  </si>
  <si>
    <t>C4145</t>
  </si>
  <si>
    <t>C4126</t>
  </si>
  <si>
    <t>Azmarin</t>
  </si>
  <si>
    <t>C4143</t>
  </si>
  <si>
    <t>SY0901</t>
  </si>
  <si>
    <t>C4278</t>
  </si>
  <si>
    <t>Korin</t>
  </si>
  <si>
    <t>C4288</t>
  </si>
  <si>
    <t>Orm Eljoz</t>
  </si>
  <si>
    <t>C4269</t>
  </si>
  <si>
    <t>Arnaba</t>
  </si>
  <si>
    <t>C4301</t>
  </si>
  <si>
    <t>C4295</t>
  </si>
  <si>
    <t>Mhambal</t>
  </si>
  <si>
    <t>SY070502</t>
  </si>
  <si>
    <t>C4330</t>
  </si>
  <si>
    <t>C4176</t>
  </si>
  <si>
    <t>Atma</t>
  </si>
  <si>
    <t>C4130</t>
  </si>
  <si>
    <t>Kafr Deryan</t>
  </si>
  <si>
    <t>C4132</t>
  </si>
  <si>
    <t>Qah</t>
  </si>
  <si>
    <t>C4131</t>
  </si>
  <si>
    <t>Sarmada</t>
  </si>
  <si>
    <t>C4121</t>
  </si>
  <si>
    <t>Termanin</t>
  </si>
  <si>
    <t>C4125</t>
  </si>
  <si>
    <t>Kafr Takharim</t>
  </si>
  <si>
    <t>SY070303</t>
  </si>
  <si>
    <t>C4157</t>
  </si>
  <si>
    <t>Htan</t>
  </si>
  <si>
    <t>C4161</t>
  </si>
  <si>
    <t>C4174</t>
  </si>
  <si>
    <t>Ras Elhisn</t>
  </si>
  <si>
    <t>C4167</t>
  </si>
  <si>
    <t>Big Hir Jamus</t>
  </si>
  <si>
    <t>C4141</t>
  </si>
  <si>
    <t>Delbiya</t>
  </si>
  <si>
    <t>C4146</t>
  </si>
  <si>
    <t>Nayrab</t>
  </si>
  <si>
    <t>C3867</t>
  </si>
  <si>
    <t>Maaret Tamsrin</t>
  </si>
  <si>
    <t>SY070005</t>
  </si>
  <si>
    <t>Haranbush</t>
  </si>
  <si>
    <t>C3943</t>
  </si>
  <si>
    <t>Hazano</t>
  </si>
  <si>
    <t>C3944</t>
  </si>
  <si>
    <t>Kelly</t>
  </si>
  <si>
    <t>C3949</t>
  </si>
  <si>
    <t>Ma'arrat Tamasrin</t>
  </si>
  <si>
    <t>C3947</t>
  </si>
  <si>
    <t>SY020400</t>
  </si>
  <si>
    <t>Azaz</t>
  </si>
  <si>
    <t>C1564</t>
  </si>
  <si>
    <t>Suran</t>
  </si>
  <si>
    <t>SY020405</t>
  </si>
  <si>
    <t>SY05</t>
  </si>
  <si>
    <t>Heish</t>
  </si>
  <si>
    <t>SY070205</t>
  </si>
  <si>
    <t>Tah</t>
  </si>
  <si>
    <t>C4099</t>
  </si>
  <si>
    <t>Ma'arrat An Nu'man</t>
  </si>
  <si>
    <t>SY070200</t>
  </si>
  <si>
    <t>Telamnas</t>
  </si>
  <si>
    <t>C3974</t>
  </si>
  <si>
    <t>Sanjar</t>
  </si>
  <si>
    <t>SY070202</t>
  </si>
  <si>
    <t>Deir Hassan - Darhashan</t>
  </si>
  <si>
    <t>C4129</t>
  </si>
  <si>
    <t>Khan Elsobol</t>
  </si>
  <si>
    <t>C3925</t>
  </si>
  <si>
    <t>As-Suqaylabiyah</t>
  </si>
  <si>
    <t>SY0502</t>
  </si>
  <si>
    <t>SY0501</t>
  </si>
  <si>
    <t>Khan Shaykun</t>
  </si>
  <si>
    <t>SY070201</t>
  </si>
  <si>
    <t>C3987</t>
  </si>
  <si>
    <t>Ghadqa</t>
  </si>
  <si>
    <t>C3963</t>
  </si>
  <si>
    <t>Maar Shurin</t>
  </si>
  <si>
    <t>C3978</t>
  </si>
  <si>
    <t>Tamanaah</t>
  </si>
  <si>
    <t>SY070204</t>
  </si>
  <si>
    <t>C3916</t>
  </si>
  <si>
    <t>Bab El Hawa</t>
  </si>
  <si>
    <t>C6389</t>
  </si>
  <si>
    <t>Babilla</t>
  </si>
  <si>
    <t>C3964</t>
  </si>
  <si>
    <t>Maasaran</t>
  </si>
  <si>
    <t>C3980</t>
  </si>
  <si>
    <t>Madiq Castle</t>
  </si>
  <si>
    <t>SY050204</t>
  </si>
  <si>
    <t>C4105</t>
  </si>
  <si>
    <t>Maarzita</t>
  </si>
  <si>
    <t>C4066</t>
  </si>
  <si>
    <t>Abu Makki</t>
  </si>
  <si>
    <t>C3973</t>
  </si>
  <si>
    <t>Eastern Deir</t>
  </si>
  <si>
    <t>C3962</t>
  </si>
  <si>
    <t>Jarjnaz</t>
  </si>
  <si>
    <t>C3977</t>
  </si>
  <si>
    <t>C3985</t>
  </si>
  <si>
    <t>Bara</t>
  </si>
  <si>
    <t>C4304</t>
  </si>
  <si>
    <t>Banin</t>
  </si>
  <si>
    <t>C4274</t>
  </si>
  <si>
    <t>Sarja</t>
  </si>
  <si>
    <t>C4273</t>
  </si>
  <si>
    <t>Batbu</t>
  </si>
  <si>
    <t>C1025</t>
  </si>
  <si>
    <t>Badama</t>
  </si>
  <si>
    <t>SY070401</t>
  </si>
  <si>
    <t>Big Orm</t>
  </si>
  <si>
    <t>C1029</t>
  </si>
  <si>
    <t>Daret Azza</t>
  </si>
  <si>
    <t>SY020004</t>
  </si>
  <si>
    <t>Ablin</t>
  </si>
  <si>
    <t>C4292</t>
  </si>
  <si>
    <t>Moataf</t>
  </si>
  <si>
    <t>C4287</t>
  </si>
  <si>
    <t>Kafruma</t>
  </si>
  <si>
    <t>C3984</t>
  </si>
  <si>
    <t>Hbit</t>
  </si>
  <si>
    <t>C3989</t>
  </si>
  <si>
    <t>Kansafra</t>
  </si>
  <si>
    <t>C4309</t>
  </si>
  <si>
    <t>Ferwan</t>
  </si>
  <si>
    <t>C4038</t>
  </si>
  <si>
    <t>Deir Sunbul</t>
  </si>
  <si>
    <t>Rami</t>
  </si>
  <si>
    <t>C4294</t>
  </si>
  <si>
    <t>Biret Armanaz</t>
  </si>
  <si>
    <t>C4180</t>
  </si>
  <si>
    <t>Da'el</t>
  </si>
  <si>
    <t>SY120004</t>
  </si>
  <si>
    <t>C6030</t>
  </si>
  <si>
    <t>SY120000</t>
  </si>
  <si>
    <t>Tiba</t>
  </si>
  <si>
    <t>C5992</t>
  </si>
  <si>
    <t>C1007</t>
  </si>
  <si>
    <t>Kafrlata</t>
  </si>
  <si>
    <t>C4283</t>
  </si>
  <si>
    <t>Marata</t>
  </si>
  <si>
    <t>C4307</t>
  </si>
  <si>
    <t>Ein Elbikara</t>
  </si>
  <si>
    <t>C4136</t>
  </si>
  <si>
    <t>Shekh Bahr</t>
  </si>
  <si>
    <t>C6631</t>
  </si>
  <si>
    <t>Babka</t>
  </si>
  <si>
    <t>C1021</t>
  </si>
  <si>
    <t>Kafrsajna</t>
  </si>
  <si>
    <t>C4110</t>
  </si>
  <si>
    <t>Anjara</t>
  </si>
  <si>
    <t>C1144</t>
  </si>
  <si>
    <t>Ora Qabli - Edwan</t>
  </si>
  <si>
    <t>C4312</t>
  </si>
  <si>
    <t>Halbeh</t>
  </si>
  <si>
    <t>C3966</t>
  </si>
  <si>
    <t>Maaret Elekhwan</t>
  </si>
  <si>
    <t>C3950</t>
  </si>
  <si>
    <t>Kafr Nabutha</t>
  </si>
  <si>
    <t>C3209</t>
  </si>
  <si>
    <t>Hamdieh</t>
  </si>
  <si>
    <t>C6596</t>
  </si>
  <si>
    <t>SY020500</t>
  </si>
  <si>
    <t>C1767</t>
  </si>
  <si>
    <t>C4140</t>
  </si>
  <si>
    <t>Ftireh</t>
  </si>
  <si>
    <t>C4070</t>
  </si>
  <si>
    <t>Hazarin</t>
  </si>
  <si>
    <t>C4056</t>
  </si>
  <si>
    <t>OCHA Turkey</t>
  </si>
  <si>
    <t>SY01</t>
  </si>
  <si>
    <t>SY0100</t>
  </si>
  <si>
    <t>SY010000</t>
  </si>
  <si>
    <t>C1001</t>
  </si>
  <si>
    <t>Baliya</t>
  </si>
  <si>
    <t>C4181</t>
  </si>
  <si>
    <t>Majdaliya</t>
  </si>
  <si>
    <t>C4280</t>
  </si>
  <si>
    <t>Hantutin</t>
  </si>
  <si>
    <t>C3957</t>
  </si>
  <si>
    <t>Tal Tufan</t>
  </si>
  <si>
    <t>C3903</t>
  </si>
  <si>
    <t>Ein El-Bayda</t>
  </si>
  <si>
    <t>C4229</t>
  </si>
  <si>
    <t>Nabul</t>
  </si>
  <si>
    <t>SY020404</t>
  </si>
  <si>
    <t>Izra'</t>
  </si>
  <si>
    <t>SY1203</t>
  </si>
  <si>
    <t>Jasim</t>
  </si>
  <si>
    <t>Khan Al-Asal</t>
  </si>
  <si>
    <t>C6428</t>
  </si>
  <si>
    <t>Maland</t>
  </si>
  <si>
    <t>C4259</t>
  </si>
  <si>
    <t>Mzeireb</t>
  </si>
  <si>
    <t>SY120005</t>
  </si>
  <si>
    <t>Yadudeh</t>
  </si>
  <si>
    <t>C6032</t>
  </si>
  <si>
    <t>Mseifra</t>
  </si>
  <si>
    <t>SY120007</t>
  </si>
  <si>
    <t>Um Walad</t>
  </si>
  <si>
    <t>C6046</t>
  </si>
  <si>
    <t>SY120300</t>
  </si>
  <si>
    <t>Mlihet Elatash</t>
  </si>
  <si>
    <t>C6108</t>
  </si>
  <si>
    <t>As-Sanamayn</t>
  </si>
  <si>
    <t>SY1202</t>
  </si>
  <si>
    <t>SY120200</t>
  </si>
  <si>
    <t>Samlin</t>
  </si>
  <si>
    <t>C6055</t>
  </si>
  <si>
    <t>Thahrat Talamnas</t>
  </si>
  <si>
    <t>C3967</t>
  </si>
  <si>
    <t>Jarablus</t>
  </si>
  <si>
    <t>SY0208</t>
  </si>
  <si>
    <t>SY020800</t>
  </si>
  <si>
    <t>C2227</t>
  </si>
  <si>
    <t>Mansura</t>
  </si>
  <si>
    <t>Dweibeq</t>
  </si>
  <si>
    <t>C1659</t>
  </si>
  <si>
    <t>Mare'</t>
  </si>
  <si>
    <t>SY020403</t>
  </si>
  <si>
    <t>Asanbal</t>
  </si>
  <si>
    <t>C1629</t>
  </si>
  <si>
    <t>Marma Elhajar</t>
  </si>
  <si>
    <t>C2238</t>
  </si>
  <si>
    <t>C3207</t>
  </si>
  <si>
    <t>SY110100</t>
  </si>
  <si>
    <t>PMI</t>
  </si>
  <si>
    <t>Neimeh</t>
  </si>
  <si>
    <t>C5997</t>
  </si>
  <si>
    <t>Ajami</t>
  </si>
  <si>
    <t>C6035</t>
  </si>
  <si>
    <t>C6111</t>
  </si>
  <si>
    <t>Tall Refaat</t>
  </si>
  <si>
    <t>SY020402</t>
  </si>
  <si>
    <t>Tal Jbine</t>
  </si>
  <si>
    <t>C1617</t>
  </si>
  <si>
    <t>Hardatnin</t>
  </si>
  <si>
    <t>C1647</t>
  </si>
  <si>
    <t>C1621</t>
  </si>
  <si>
    <t>C1371</t>
  </si>
  <si>
    <t>Baselhaya</t>
  </si>
  <si>
    <t>C5710</t>
  </si>
  <si>
    <t>SY1102</t>
  </si>
  <si>
    <t>SY110200</t>
  </si>
  <si>
    <t>Tell Abiad</t>
  </si>
  <si>
    <t>SY1103</t>
  </si>
  <si>
    <t>SY110301</t>
  </si>
  <si>
    <t>C5942</t>
  </si>
  <si>
    <t>Ath-Thawrah</t>
  </si>
  <si>
    <t xml:space="preserve"> Deir Ez Zor</t>
  </si>
  <si>
    <t>Returnees (Syrian) Arrived from Mohafaza</t>
  </si>
  <si>
    <t>Returnees (Syrian) Arrived from Mohafaza PCODE</t>
  </si>
  <si>
    <t>Returnees (Syrian) Arrived from Mantika</t>
  </si>
  <si>
    <t>Returnees (Syrian) Arrived from Mantika PCODE</t>
  </si>
  <si>
    <t>Returnees (Syrian) Arrived from Nahya</t>
  </si>
  <si>
    <t>Returnees (Syrian) Arrived from Nahya PCODE</t>
  </si>
  <si>
    <t>Returnees (Syrian) Arrived from Community</t>
  </si>
  <si>
    <t>Returnees (Syrian) Arrived from Community PCODE</t>
  </si>
  <si>
    <t>AL Hasakeh</t>
  </si>
  <si>
    <t>Spontaneous Returns (SRs) Trends Analysis</t>
  </si>
  <si>
    <t>Food Security Cluster - Whole of Syria</t>
  </si>
  <si>
    <t>as of 13 February 2018</t>
  </si>
  <si>
    <t>Krum</t>
  </si>
  <si>
    <t>C1565</t>
  </si>
  <si>
    <t>SY020200</t>
  </si>
  <si>
    <t>C1202</t>
  </si>
  <si>
    <t>Zoghra</t>
  </si>
  <si>
    <t>C2220</t>
  </si>
  <si>
    <t>Aghtrin</t>
  </si>
  <si>
    <t>SY020401</t>
  </si>
  <si>
    <t>Turkman Bareh</t>
  </si>
  <si>
    <t>C1605</t>
  </si>
  <si>
    <t>C1643</t>
  </si>
  <si>
    <t>Ghandorah</t>
  </si>
  <si>
    <t>SY020801</t>
  </si>
  <si>
    <t>C2250</t>
  </si>
  <si>
    <t>Lower Jrables</t>
  </si>
  <si>
    <t>C2226</t>
  </si>
  <si>
    <t>Akhtrein</t>
  </si>
  <si>
    <t>C1581</t>
  </si>
  <si>
    <t>Bazagha</t>
  </si>
  <si>
    <t>C1188</t>
  </si>
  <si>
    <t>Qabasin</t>
  </si>
  <si>
    <t>C1209</t>
  </si>
  <si>
    <t>Shmarekh</t>
  </si>
  <si>
    <t>C1557</t>
  </si>
  <si>
    <t>Koknaya</t>
  </si>
  <si>
    <t>C6616</t>
  </si>
  <si>
    <t>Bennsh</t>
  </si>
  <si>
    <t>SY070002</t>
  </si>
  <si>
    <t>C3904</t>
  </si>
  <si>
    <t>SY080000</t>
  </si>
  <si>
    <t>Hole</t>
  </si>
  <si>
    <t>SY080006</t>
  </si>
  <si>
    <t>C4519</t>
  </si>
  <si>
    <t>C4062</t>
  </si>
  <si>
    <t>Kafr Oweid</t>
  </si>
  <si>
    <t>C1366</t>
  </si>
  <si>
    <t>SY0301</t>
  </si>
  <si>
    <t>SY030105</t>
  </si>
  <si>
    <t>Kafr Batna</t>
  </si>
  <si>
    <t>C2313</t>
  </si>
  <si>
    <t>Hezzeh</t>
  </si>
  <si>
    <t>C2314</t>
  </si>
  <si>
    <t>Saqba</t>
  </si>
  <si>
    <t>C2315</t>
  </si>
  <si>
    <t>Ein Terma</t>
  </si>
  <si>
    <t>C3983</t>
  </si>
  <si>
    <t>Maar Shamarin</t>
  </si>
  <si>
    <t>C2316</t>
  </si>
  <si>
    <t>Hammura</t>
  </si>
  <si>
    <t>C2319</t>
  </si>
  <si>
    <t>SY030106</t>
  </si>
  <si>
    <t>Arbin</t>
  </si>
  <si>
    <t>C2320</t>
  </si>
  <si>
    <t>Zamalka</t>
  </si>
  <si>
    <t>C2321</t>
  </si>
  <si>
    <t>SY0302</t>
  </si>
  <si>
    <t>Duma</t>
  </si>
  <si>
    <t>SY030200</t>
  </si>
  <si>
    <t>C2338</t>
  </si>
  <si>
    <t>SY030201</t>
  </si>
  <si>
    <t>Harasta</t>
  </si>
  <si>
    <t>C2342</t>
  </si>
  <si>
    <t>SY030204</t>
  </si>
  <si>
    <t>Nashabiyeh</t>
  </si>
  <si>
    <t>C2357</t>
  </si>
  <si>
    <t>Obada</t>
  </si>
  <si>
    <t>SY030206</t>
  </si>
  <si>
    <t>Haran Al'awameed</t>
  </si>
  <si>
    <t>C2380</t>
  </si>
  <si>
    <t>C4298</t>
  </si>
  <si>
    <t>Mozra</t>
  </si>
  <si>
    <t>C4360</t>
  </si>
  <si>
    <t>SY090100</t>
  </si>
  <si>
    <t>C5086</t>
  </si>
  <si>
    <t>Jandairis</t>
  </si>
  <si>
    <t>SY020302</t>
  </si>
  <si>
    <t>Qadi Jrables</t>
  </si>
  <si>
    <t>C2254</t>
  </si>
  <si>
    <t>Sheineh</t>
  </si>
  <si>
    <t>C2248</t>
  </si>
  <si>
    <t>Little Arab Hasan</t>
  </si>
  <si>
    <t>C2256</t>
  </si>
  <si>
    <t>Balyun</t>
  </si>
  <si>
    <t>C4302</t>
  </si>
  <si>
    <t>C1139</t>
  </si>
  <si>
    <t>Hadher</t>
  </si>
  <si>
    <t>SY020006</t>
  </si>
  <si>
    <t>Iss</t>
  </si>
  <si>
    <t>C1181</t>
  </si>
  <si>
    <t>Tall Ed-daman</t>
  </si>
  <si>
    <t>SY020002</t>
  </si>
  <si>
    <t>C4177</t>
  </si>
  <si>
    <t>Qubbet Elturkman</t>
  </si>
  <si>
    <t>C2263</t>
  </si>
  <si>
    <t>Bab Eltaqa</t>
  </si>
  <si>
    <t>C3199</t>
  </si>
  <si>
    <t>Qirata</t>
  </si>
  <si>
    <t>SY050101</t>
  </si>
  <si>
    <t>Mintar</t>
  </si>
  <si>
    <t>C4196</t>
  </si>
  <si>
    <t>Muhradah</t>
  </si>
  <si>
    <t>SY0505</t>
  </si>
  <si>
    <t>Kafr Zeita</t>
  </si>
  <si>
    <t>SY050501</t>
  </si>
  <si>
    <t>Marayan</t>
  </si>
  <si>
    <t>C4308</t>
  </si>
  <si>
    <t>C3965</t>
  </si>
  <si>
    <t>C4252</t>
  </si>
  <si>
    <t>Sarman</t>
  </si>
  <si>
    <t>C3972</t>
  </si>
  <si>
    <t>C4199</t>
  </si>
  <si>
    <t>Bsanqul</t>
  </si>
  <si>
    <t>C4322</t>
  </si>
  <si>
    <t>Tahtaya</t>
  </si>
  <si>
    <t>C4103</t>
  </si>
  <si>
    <t>Tal Elhajar - Tal Elahamar</t>
  </si>
  <si>
    <t>C2244</t>
  </si>
  <si>
    <t>Bzeit</t>
  </si>
  <si>
    <t>C4200</t>
  </si>
  <si>
    <t>Jallas</t>
  </si>
  <si>
    <t>C3890</t>
  </si>
  <si>
    <t>C4226</t>
  </si>
  <si>
    <t>Nqeir</t>
  </si>
  <si>
    <t>C3991</t>
  </si>
  <si>
    <t>Maar Shamsheh</t>
  </si>
  <si>
    <t>C3981</t>
  </si>
  <si>
    <t>Jizeh</t>
  </si>
  <si>
    <t>SY120006</t>
  </si>
  <si>
    <t>Hrak</t>
  </si>
  <si>
    <t>SY120302</t>
  </si>
  <si>
    <t>Busra Esh-Sham</t>
  </si>
  <si>
    <t>SY120001</t>
  </si>
  <si>
    <t>C6002</t>
  </si>
  <si>
    <t>C6043</t>
  </si>
  <si>
    <t>Sahwa</t>
  </si>
  <si>
    <t>C6045</t>
  </si>
  <si>
    <t>Kahil</t>
  </si>
  <si>
    <t>C5998</t>
  </si>
  <si>
    <t>Armanaya</t>
  </si>
  <si>
    <t>C4106</t>
  </si>
  <si>
    <t>C3932</t>
  </si>
  <si>
    <t>Babella</t>
  </si>
  <si>
    <t>SY030102</t>
  </si>
  <si>
    <t>C2355</t>
  </si>
  <si>
    <t>Kisweh</t>
  </si>
  <si>
    <t>SY030101</t>
  </si>
  <si>
    <t>Harjal</t>
  </si>
  <si>
    <t>C2272</t>
  </si>
  <si>
    <t>OCHA JORDAN</t>
  </si>
  <si>
    <t>OCHA DAMASCUS</t>
  </si>
  <si>
    <t>OCHA TURKEY</t>
  </si>
  <si>
    <t>(Multiple Items)</t>
  </si>
  <si>
    <t>C1562</t>
  </si>
  <si>
    <t>C2215</t>
  </si>
  <si>
    <t>C2223</t>
  </si>
  <si>
    <t>C2213</t>
  </si>
  <si>
    <t>C2260</t>
  </si>
  <si>
    <t>C1579</t>
  </si>
  <si>
    <t>C1608</t>
  </si>
  <si>
    <t>C1669</t>
  </si>
  <si>
    <t>C2236</t>
  </si>
  <si>
    <t>C2224</t>
  </si>
  <si>
    <t>C1035</t>
  </si>
  <si>
    <t>C1039</t>
  </si>
  <si>
    <t>C1034</t>
  </si>
  <si>
    <t>C3935</t>
  </si>
  <si>
    <t>C1020</t>
  </si>
  <si>
    <t>C4172</t>
  </si>
  <si>
    <t>C1182</t>
  </si>
  <si>
    <t>C6724</t>
  </si>
  <si>
    <t>C6754</t>
  </si>
  <si>
    <t>SY04</t>
  </si>
  <si>
    <t>SY0402</t>
  </si>
  <si>
    <t>SY040200</t>
  </si>
  <si>
    <t>SY0404</t>
  </si>
  <si>
    <t>SY040400</t>
  </si>
  <si>
    <t>C4113</t>
  </si>
  <si>
    <t>C3993</t>
  </si>
  <si>
    <t>C4108</t>
  </si>
  <si>
    <t>C3868</t>
  </si>
  <si>
    <t>C3968</t>
  </si>
  <si>
    <t>C3909</t>
  </si>
  <si>
    <t>C4173</t>
  </si>
  <si>
    <t>C4313</t>
  </si>
  <si>
    <t>C3902</t>
  </si>
  <si>
    <t>C3920</t>
  </si>
  <si>
    <t>C4127</t>
  </si>
  <si>
    <t>C6597</t>
  </si>
  <si>
    <t>C3923</t>
  </si>
  <si>
    <t>C1160</t>
  </si>
  <si>
    <t>C1166</t>
  </si>
  <si>
    <t>C3876</t>
  </si>
  <si>
    <t>C4151</t>
  </si>
  <si>
    <t>C1165</t>
  </si>
  <si>
    <t>SY0303</t>
  </si>
  <si>
    <t>C4050</t>
  </si>
  <si>
    <t>C1664</t>
  </si>
  <si>
    <t>Kisreh</t>
  </si>
  <si>
    <t>SY090101</t>
  </si>
  <si>
    <t>Abu Khashab</t>
  </si>
  <si>
    <t>C5098</t>
  </si>
  <si>
    <t>Modira</t>
  </si>
  <si>
    <t>C2343</t>
  </si>
  <si>
    <t>Otayba</t>
  </si>
  <si>
    <t>C2348</t>
  </si>
  <si>
    <t>Deir Ballut</t>
  </si>
  <si>
    <t>C1435</t>
  </si>
  <si>
    <t>Jisrein</t>
  </si>
  <si>
    <t>C2317</t>
  </si>
  <si>
    <t>Sura</t>
  </si>
  <si>
    <t>C6115</t>
  </si>
  <si>
    <t>Kafr Shams</t>
  </si>
  <si>
    <t>C6063</t>
  </si>
  <si>
    <t xml:space="preserve">Nawa </t>
  </si>
  <si>
    <t>SY120303</t>
  </si>
  <si>
    <t>Sheikh Saed</t>
  </si>
  <si>
    <t>Al Fiq</t>
  </si>
  <si>
    <t>SY1402</t>
  </si>
  <si>
    <t>Fiq</t>
  </si>
  <si>
    <t>SY140200</t>
  </si>
  <si>
    <t>Sayda</t>
  </si>
  <si>
    <t>C6302</t>
  </si>
  <si>
    <t>Moraba</t>
  </si>
  <si>
    <t>C6008</t>
  </si>
  <si>
    <t>SY140000</t>
  </si>
  <si>
    <t xml:space="preserve">Breiqa </t>
  </si>
  <si>
    <t>C6269</t>
  </si>
  <si>
    <t>Abu Katuleh</t>
  </si>
  <si>
    <t>C6006</t>
  </si>
  <si>
    <t>Jarez</t>
  </si>
  <si>
    <t>Hjeileh - Jrables</t>
  </si>
  <si>
    <t>Lower Um Rotha</t>
  </si>
  <si>
    <t>Tal Elamara</t>
  </si>
  <si>
    <t>Tal Aghbar - Tal Elagher</t>
  </si>
  <si>
    <t>Zayadiyeh</t>
  </si>
  <si>
    <t>Gheilaniyeh</t>
  </si>
  <si>
    <t>Albil</t>
  </si>
  <si>
    <t>Yusef Elbeik</t>
  </si>
  <si>
    <t>Jamel</t>
  </si>
  <si>
    <t>Kafr Karmin</t>
  </si>
  <si>
    <t>Al Mara</t>
  </si>
  <si>
    <t>Kafr Aleppo</t>
  </si>
  <si>
    <t>Kafr Naha</t>
  </si>
  <si>
    <t>Maaret Elnaasan - Maaret Elhaski</t>
  </si>
  <si>
    <t>Tuwama</t>
  </si>
  <si>
    <t>Kafr Aruq</t>
  </si>
  <si>
    <t xml:space="preserve">al-Baali'ah </t>
  </si>
  <si>
    <t>Mansourah</t>
  </si>
  <si>
    <t>Al-Qusayr</t>
  </si>
  <si>
    <t>Ar-Rastan</t>
  </si>
  <si>
    <t>Maysruneh</t>
  </si>
  <si>
    <t>Kafr Ein</t>
  </si>
  <si>
    <t>Abu Habbeh</t>
  </si>
  <si>
    <t>Ein Shib</t>
  </si>
  <si>
    <t>Western Deir</t>
  </si>
  <si>
    <t>Jobas</t>
  </si>
  <si>
    <t>Qalb Lozeh</t>
  </si>
  <si>
    <t>Kniseh</t>
  </si>
  <si>
    <t>Ras El Ein</t>
  </si>
  <si>
    <t>Afs</t>
  </si>
  <si>
    <t>Western-Nuhiyeh</t>
  </si>
  <si>
    <t>Rasafa</t>
  </si>
  <si>
    <t>Abad</t>
  </si>
  <si>
    <t>Jeb Kas</t>
  </si>
  <si>
    <t>Qminas</t>
  </si>
  <si>
    <t>Kafr Hind</t>
  </si>
  <si>
    <t>Talafeh</t>
  </si>
  <si>
    <t>Al Qutayfah</t>
  </si>
  <si>
    <t>Jbala</t>
  </si>
  <si>
    <t>Raheiba</t>
  </si>
  <si>
    <t>SY030303</t>
  </si>
  <si>
    <t>Dhameer</t>
  </si>
  <si>
    <t>SY030203</t>
  </si>
  <si>
    <t>C2346</t>
  </si>
  <si>
    <t>SY1300</t>
  </si>
  <si>
    <t>SY130000</t>
  </si>
  <si>
    <t>C6150</t>
  </si>
  <si>
    <t>Kherba</t>
  </si>
  <si>
    <t>SY120301</t>
  </si>
  <si>
    <t>SY120002</t>
  </si>
  <si>
    <t>Kherbet Ghazala</t>
  </si>
  <si>
    <t>C6011</t>
  </si>
  <si>
    <t>Alma</t>
  </si>
  <si>
    <t>Nawa</t>
  </si>
  <si>
    <t>C6122</t>
  </si>
  <si>
    <t>Sokkariyeh</t>
  </si>
  <si>
    <t>Hameidiyyeh</t>
  </si>
  <si>
    <t>SY13</t>
  </si>
  <si>
    <r>
      <rPr>
        <b/>
        <sz val="15"/>
        <color theme="1"/>
        <rFont val="Calibri"/>
        <family val="2"/>
      </rPr>
      <t>↓From</t>
    </r>
    <r>
      <rPr>
        <b/>
        <sz val="15"/>
        <color theme="1"/>
        <rFont val="Calibri"/>
        <family val="2"/>
        <scheme val="minor"/>
      </rPr>
      <t xml:space="preserve"> | To </t>
    </r>
    <r>
      <rPr>
        <b/>
        <sz val="15"/>
        <color theme="1"/>
        <rFont val="Calibri"/>
        <family val="2"/>
      </rPr>
      <t>→</t>
    </r>
  </si>
  <si>
    <t>C6105</t>
  </si>
  <si>
    <t>Bisr Elharir</t>
  </si>
  <si>
    <t>C6048</t>
  </si>
  <si>
    <t>Hara</t>
  </si>
  <si>
    <t>C6124</t>
  </si>
  <si>
    <t>Smad</t>
  </si>
  <si>
    <t>C6004</t>
  </si>
  <si>
    <t>Zayzun</t>
  </si>
  <si>
    <t>C6037</t>
  </si>
  <si>
    <t>Al-Khashniyyeh</t>
  </si>
  <si>
    <t>SY140002</t>
  </si>
  <si>
    <t>Ein Eltineh</t>
  </si>
  <si>
    <t>C6289</t>
  </si>
  <si>
    <t>Eshtabraq</t>
  </si>
  <si>
    <t>C4198</t>
  </si>
  <si>
    <t>SY06</t>
  </si>
  <si>
    <t>SY0600</t>
  </si>
  <si>
    <t>SY060000</t>
  </si>
  <si>
    <t>C3480</t>
  </si>
  <si>
    <t>Foah</t>
  </si>
  <si>
    <t>C3905</t>
  </si>
  <si>
    <t>SY10</t>
  </si>
  <si>
    <t>Banyas</t>
  </si>
  <si>
    <t>SY1002</t>
  </si>
  <si>
    <t>SY100200</t>
  </si>
  <si>
    <t>C5360</t>
  </si>
  <si>
    <t>Ketyan</t>
  </si>
  <si>
    <t>C3936</t>
  </si>
  <si>
    <t>Shallakh</t>
  </si>
  <si>
    <t>C3934</t>
  </si>
  <si>
    <t>Toum</t>
  </si>
  <si>
    <t>C3906</t>
  </si>
  <si>
    <t xml:space="preserve">Big Dara </t>
  </si>
  <si>
    <t>C4057</t>
  </si>
  <si>
    <t>Basqala</t>
  </si>
  <si>
    <t>C4061</t>
  </si>
  <si>
    <t>Bsames</t>
  </si>
  <si>
    <t>C4297</t>
  </si>
  <si>
    <t>Balshun</t>
  </si>
  <si>
    <t>C4296</t>
  </si>
  <si>
    <t>Abdita</t>
  </si>
  <si>
    <t>C4291</t>
  </si>
  <si>
    <t>Northern Laj</t>
  </si>
  <si>
    <t>C4316</t>
  </si>
  <si>
    <t>Sarmin</t>
  </si>
  <si>
    <t>SY070006</t>
  </si>
  <si>
    <t>C3953</t>
  </si>
  <si>
    <t>Kafraziba</t>
  </si>
  <si>
    <t>C4282</t>
  </si>
  <si>
    <t>Zardana Mashehad</t>
  </si>
  <si>
    <t>C3938</t>
  </si>
  <si>
    <t>Maar Tamater</t>
  </si>
  <si>
    <t>C4065</t>
  </si>
  <si>
    <t>Motaram</t>
  </si>
  <si>
    <t>C4290</t>
  </si>
  <si>
    <t>Maarbalit</t>
  </si>
  <si>
    <t>C4285</t>
  </si>
  <si>
    <t>Dadikh</t>
  </si>
  <si>
    <t>C3910</t>
  </si>
  <si>
    <t>Tromba</t>
  </si>
  <si>
    <t>C3908</t>
  </si>
  <si>
    <t>Sheikh Idris</t>
  </si>
  <si>
    <t>C3924</t>
  </si>
  <si>
    <t>Kafr Battikh</t>
  </si>
  <si>
    <t>C3927</t>
  </si>
  <si>
    <t>Maarata</t>
  </si>
  <si>
    <t>C6598</t>
  </si>
  <si>
    <t>Babuline</t>
  </si>
  <si>
    <t>C4100</t>
  </si>
  <si>
    <t>Baydar Shamsu</t>
  </si>
  <si>
    <t>C4310</t>
  </si>
  <si>
    <t>Joseph</t>
  </si>
  <si>
    <t>C4303</t>
  </si>
  <si>
    <t>Kafarna</t>
  </si>
  <si>
    <t>C4149</t>
  </si>
  <si>
    <t>Ein Laruz</t>
  </si>
  <si>
    <t>C4299</t>
  </si>
  <si>
    <t>Farkya</t>
  </si>
  <si>
    <t>C4305</t>
  </si>
  <si>
    <t>Sahen</t>
  </si>
  <si>
    <t>C4327</t>
  </si>
  <si>
    <t>At Tall</t>
  </si>
  <si>
    <t>SY0304</t>
  </si>
  <si>
    <t>SY030400</t>
  </si>
  <si>
    <t>Monin</t>
  </si>
  <si>
    <t>Ghizlaniyyeh</t>
  </si>
  <si>
    <t>SY030205</t>
  </si>
  <si>
    <t>Yabroud</t>
  </si>
  <si>
    <t>SY0305</t>
  </si>
  <si>
    <t>SY030500</t>
  </si>
  <si>
    <t>Jaramana</t>
  </si>
  <si>
    <t>SY030103</t>
  </si>
  <si>
    <t>An Nabk</t>
  </si>
  <si>
    <t>SY0306</t>
  </si>
  <si>
    <t>SY030600</t>
  </si>
  <si>
    <t>Jirud</t>
  </si>
  <si>
    <t>SY030301</t>
  </si>
  <si>
    <t>Shadadah</t>
  </si>
  <si>
    <t>SY080002</t>
  </si>
  <si>
    <t>Abu Kamal</t>
  </si>
  <si>
    <t>SY0902</t>
  </si>
  <si>
    <t>Hajin</t>
  </si>
  <si>
    <t>SY090201</t>
  </si>
  <si>
    <t>Basira</t>
  </si>
  <si>
    <t>SY090102</t>
  </si>
  <si>
    <t>Ziyara</t>
  </si>
  <si>
    <t>SY050202</t>
  </si>
  <si>
    <t>C3166</t>
  </si>
  <si>
    <t>Reporting_Month</t>
  </si>
  <si>
    <t>SY020203</t>
  </si>
  <si>
    <t>C1248</t>
  </si>
  <si>
    <t>C1426</t>
  </si>
  <si>
    <t>C1030</t>
  </si>
  <si>
    <t>C1559</t>
  </si>
  <si>
    <t>C1636</t>
  </si>
  <si>
    <t>C6418</t>
  </si>
  <si>
    <t>C1632</t>
  </si>
  <si>
    <t>C1660</t>
  </si>
  <si>
    <t>C2229</t>
  </si>
  <si>
    <t>C1250</t>
  </si>
  <si>
    <t>C1263</t>
  </si>
  <si>
    <t>C1253</t>
  </si>
  <si>
    <t>C1269</t>
  </si>
  <si>
    <t>C1258</t>
  </si>
  <si>
    <t>SY0207</t>
  </si>
  <si>
    <t>SY020700</t>
  </si>
  <si>
    <t>C2154</t>
  </si>
  <si>
    <t>C6618</t>
  </si>
  <si>
    <t>C1642</t>
  </si>
  <si>
    <t>C6419</t>
  </si>
  <si>
    <t>C2241</t>
  </si>
  <si>
    <t>C1558</t>
  </si>
  <si>
    <t>C4182</t>
  </si>
  <si>
    <t>C3878</t>
  </si>
  <si>
    <t>C1037</t>
  </si>
  <si>
    <t>SY0802</t>
  </si>
  <si>
    <t>SY080200</t>
  </si>
  <si>
    <t>SY090200</t>
  </si>
  <si>
    <t>C5167</t>
  </si>
  <si>
    <t>SY0903</t>
  </si>
  <si>
    <t>SY090302</t>
  </si>
  <si>
    <t>C5207</t>
  </si>
  <si>
    <t>SY0503</t>
  </si>
  <si>
    <t>SY050304</t>
  </si>
  <si>
    <t>C3194</t>
  </si>
  <si>
    <t>C4053</t>
  </si>
  <si>
    <t>C4073</t>
  </si>
  <si>
    <t>C4060</t>
  </si>
  <si>
    <t>C4289</t>
  </si>
  <si>
    <t>C4133</t>
  </si>
  <si>
    <t>C3941</t>
  </si>
  <si>
    <t>SY050102</t>
  </si>
  <si>
    <t>C3040</t>
  </si>
  <si>
    <t>C3050</t>
  </si>
  <si>
    <t>C1597</t>
  </si>
  <si>
    <t>C1032</t>
  </si>
  <si>
    <t>C2870</t>
  </si>
  <si>
    <t>C2868</t>
  </si>
  <si>
    <t>SY040401</t>
  </si>
  <si>
    <t>C2882</t>
  </si>
  <si>
    <t>C2888</t>
  </si>
  <si>
    <t>C6334</t>
  </si>
  <si>
    <t>SY0401</t>
  </si>
  <si>
    <t>SY040100</t>
  </si>
  <si>
    <t>C2513</t>
  </si>
  <si>
    <t>SY040101</t>
  </si>
  <si>
    <t>C2556</t>
  </si>
  <si>
    <t>C2541</t>
  </si>
  <si>
    <t>C6606</t>
  </si>
  <si>
    <t>C4095</t>
  </si>
  <si>
    <t>C4089</t>
  </si>
  <si>
    <t>C4202</t>
  </si>
  <si>
    <t>C4078</t>
  </si>
  <si>
    <t>C3975</t>
  </si>
  <si>
    <t>C4075</t>
  </si>
  <si>
    <t>C4257</t>
  </si>
  <si>
    <t>C3961</t>
  </si>
  <si>
    <t>C6608</t>
  </si>
  <si>
    <t>C4286</t>
  </si>
  <si>
    <t>C4222</t>
  </si>
  <si>
    <t>C3926</t>
  </si>
  <si>
    <t>C4215</t>
  </si>
  <si>
    <t>C2219</t>
  </si>
  <si>
    <t>C3919</t>
  </si>
  <si>
    <t>C1164</t>
  </si>
  <si>
    <t>C1168</t>
  </si>
  <si>
    <t>C1175</t>
  </si>
  <si>
    <t>C4228</t>
  </si>
  <si>
    <t>C4179</t>
  </si>
  <si>
    <t>C4154</t>
  </si>
  <si>
    <t>C3881</t>
  </si>
  <si>
    <t>C6698</t>
  </si>
  <si>
    <t>C4263</t>
  </si>
  <si>
    <t>C4255</t>
  </si>
  <si>
    <t>C4256</t>
  </si>
  <si>
    <t>C3879</t>
  </si>
  <si>
    <t>C3942</t>
  </si>
  <si>
    <t>C1155</t>
  </si>
  <si>
    <t>C4238</t>
  </si>
  <si>
    <t>C1256</t>
  </si>
  <si>
    <t>C4233</t>
  </si>
  <si>
    <t>C4231</t>
  </si>
  <si>
    <t>C4210</t>
  </si>
  <si>
    <t>C1571</t>
  </si>
  <si>
    <t>C1153</t>
  </si>
  <si>
    <t>C1174</t>
  </si>
  <si>
    <t>C3884</t>
  </si>
  <si>
    <t>C3896</t>
  </si>
  <si>
    <t>C2394</t>
  </si>
  <si>
    <t>SY0309</t>
  </si>
  <si>
    <t>SY030900</t>
  </si>
  <si>
    <t>C2351</t>
  </si>
  <si>
    <t>C2300</t>
  </si>
  <si>
    <t>C2295</t>
  </si>
  <si>
    <t>C2299</t>
  </si>
  <si>
    <t>C2302</t>
  </si>
  <si>
    <t>SY0206</t>
  </si>
  <si>
    <t>Ain Al Arab</t>
  </si>
  <si>
    <t>SY020600</t>
  </si>
  <si>
    <t>Ain al Arab</t>
  </si>
  <si>
    <t>C1946</t>
  </si>
  <si>
    <t>SY080001</t>
  </si>
  <si>
    <t>Tal Tamer</t>
  </si>
  <si>
    <t>C4393</t>
  </si>
  <si>
    <t>Tal Nasra</t>
  </si>
  <si>
    <t>SY0803</t>
  </si>
  <si>
    <t>Al-Malikeyyeh</t>
  </si>
  <si>
    <t>SY080300</t>
  </si>
  <si>
    <t>C4854</t>
  </si>
  <si>
    <t>Tal Aswad Malkiyeh</t>
  </si>
  <si>
    <t>SY080400</t>
  </si>
  <si>
    <t>C5027</t>
  </si>
  <si>
    <t>Mabruka</t>
  </si>
  <si>
    <t>C3969</t>
  </si>
  <si>
    <t>Hraki</t>
  </si>
  <si>
    <t>Dabeq</t>
  </si>
  <si>
    <t>C4881</t>
  </si>
  <si>
    <t xml:space="preserve">Hozon Castle </t>
  </si>
  <si>
    <t>C4899</t>
  </si>
  <si>
    <t>Lower Tal Khanzir</t>
  </si>
  <si>
    <t>C4809</t>
  </si>
  <si>
    <t>Maabada</t>
  </si>
  <si>
    <t>C4841</t>
  </si>
  <si>
    <t>C4893</t>
  </si>
  <si>
    <t>Najaf</t>
  </si>
  <si>
    <t>C4821</t>
  </si>
  <si>
    <t>Sinjar Malikiyeh</t>
  </si>
  <si>
    <t>C4875</t>
  </si>
  <si>
    <t>Tlin</t>
  </si>
  <si>
    <t>C4860</t>
  </si>
  <si>
    <t>Jawadiyah</t>
  </si>
  <si>
    <t>SY080301</t>
  </si>
  <si>
    <t>C4919</t>
  </si>
  <si>
    <t>Qneitra</t>
  </si>
  <si>
    <t>C4935</t>
  </si>
  <si>
    <t>Big Ein Elbat</t>
  </si>
  <si>
    <t>C1957</t>
  </si>
  <si>
    <t>Morshed Morshed Binar</t>
  </si>
  <si>
    <t>C1987</t>
  </si>
  <si>
    <t>Upper Sift - Siftek</t>
  </si>
  <si>
    <t>C1979</t>
  </si>
  <si>
    <t>Sarin</t>
  </si>
  <si>
    <t>SY020602</t>
  </si>
  <si>
    <t>Eskeif - Koshkar</t>
  </si>
  <si>
    <t>C2045</t>
  </si>
  <si>
    <t>Kherbet Eljamal</t>
  </si>
  <si>
    <t>C2042</t>
  </si>
  <si>
    <t>Big Mazraet Sofi</t>
  </si>
  <si>
    <t>C1981</t>
  </si>
  <si>
    <t>Abu Horaira</t>
  </si>
  <si>
    <t>C5932</t>
  </si>
  <si>
    <t>Al Hamam</t>
  </si>
  <si>
    <t>C6719</t>
  </si>
  <si>
    <t>C5792</t>
  </si>
  <si>
    <t>Bulbul</t>
  </si>
  <si>
    <t>SY020301</t>
  </si>
  <si>
    <t>Ma'btali</t>
  </si>
  <si>
    <t>SY020306</t>
  </si>
  <si>
    <t>Shorba</t>
  </si>
  <si>
    <t>C1539</t>
  </si>
  <si>
    <t>Surra - Kobak</t>
  </si>
  <si>
    <t>C1536</t>
  </si>
  <si>
    <t>Raju</t>
  </si>
  <si>
    <t>SY020303</t>
  </si>
  <si>
    <t>Lower Shyookh</t>
  </si>
  <si>
    <t>SY020601</t>
  </si>
  <si>
    <t>Shamaliyeh - Boraz Ogli</t>
  </si>
  <si>
    <t>C2014</t>
  </si>
  <si>
    <t>Khan Eljabal</t>
  </si>
  <si>
    <t>C4817</t>
  </si>
  <si>
    <t>Sharan</t>
  </si>
  <si>
    <t>SY020304</t>
  </si>
  <si>
    <t>Taleeah</t>
  </si>
  <si>
    <t>C4826</t>
  </si>
  <si>
    <t>Mazghana</t>
  </si>
  <si>
    <t>C2119</t>
  </si>
  <si>
    <t>Abu Hamam</t>
  </si>
  <si>
    <t>C5174</t>
  </si>
  <si>
    <t>Bahra</t>
  </si>
  <si>
    <t>C6526</t>
  </si>
  <si>
    <t>Khasham</t>
  </si>
  <si>
    <t>SY090105</t>
  </si>
  <si>
    <t>Dahleh</t>
  </si>
  <si>
    <t>C5142</t>
  </si>
  <si>
    <t>Gharanij</t>
  </si>
  <si>
    <t>C5173</t>
  </si>
  <si>
    <t>Dayr Hafir</t>
  </si>
  <si>
    <t>SY020202</t>
  </si>
  <si>
    <t>Ar-Ra'ee</t>
  </si>
  <si>
    <t>Hadabat</t>
  </si>
  <si>
    <t>C1273</t>
  </si>
  <si>
    <t>Haji Kusa</t>
  </si>
  <si>
    <t>Khalilieyh</t>
  </si>
  <si>
    <t>C1262</t>
  </si>
  <si>
    <t>Qantaret Elbab</t>
  </si>
  <si>
    <t>C1275</t>
  </si>
  <si>
    <t>Tal Elhawa</t>
  </si>
  <si>
    <t>Sandara</t>
  </si>
  <si>
    <t>C1588</t>
  </si>
  <si>
    <t>Maghayer - Qorq Mghar</t>
  </si>
  <si>
    <t>C2218</t>
  </si>
  <si>
    <t>Sreisat</t>
  </si>
  <si>
    <t>C2230</t>
  </si>
  <si>
    <t>Qaar Kalbein</t>
  </si>
  <si>
    <t>C1616</t>
  </si>
  <si>
    <t>C1552</t>
  </si>
  <si>
    <t>Masikan</t>
  </si>
  <si>
    <t>C1491</t>
  </si>
  <si>
    <t>Al Quasir</t>
  </si>
  <si>
    <t>Naem</t>
  </si>
  <si>
    <t>C2740</t>
  </si>
  <si>
    <t>Ehteimlat</t>
  </si>
  <si>
    <t>C1667</t>
  </si>
  <si>
    <t>Firazdaq - Arsalan Tash</t>
  </si>
  <si>
    <t>C1954</t>
  </si>
  <si>
    <t>Ghassaniyeh - Qorret Halanj</t>
  </si>
  <si>
    <t>C1971</t>
  </si>
  <si>
    <t>Tafsh - Tafsho</t>
  </si>
  <si>
    <t>C1958</t>
  </si>
  <si>
    <t>Zarafet Zarafik</t>
  </si>
  <si>
    <t>C1937</t>
  </si>
  <si>
    <t>C2074</t>
  </si>
  <si>
    <t>Big Hayyeh</t>
  </si>
  <si>
    <t>C1731</t>
  </si>
  <si>
    <t>Abu Kbee - East</t>
  </si>
  <si>
    <t>C6723</t>
  </si>
  <si>
    <t>Bayaa</t>
  </si>
  <si>
    <t>C1503</t>
  </si>
  <si>
    <t>Moezleh</t>
  </si>
  <si>
    <t>C5090</t>
  </si>
  <si>
    <t>Tat Hims</t>
  </si>
  <si>
    <t>C1602</t>
  </si>
  <si>
    <t>Mashaala</t>
  </si>
  <si>
    <t>C1520</t>
  </si>
  <si>
    <t>Tal Elkaramej</t>
  </si>
  <si>
    <t>C4122</t>
  </si>
  <si>
    <t>Bishqatine</t>
  </si>
  <si>
    <t>C1145</t>
  </si>
  <si>
    <t>Hoteh</t>
  </si>
  <si>
    <t>C1146</t>
  </si>
  <si>
    <t>Majbineh</t>
  </si>
  <si>
    <t>C1148</t>
  </si>
  <si>
    <t>Mreimin</t>
  </si>
  <si>
    <t>C4254</t>
  </si>
  <si>
    <t>Ras Elosud - Qarablish</t>
  </si>
  <si>
    <t>C1429</t>
  </si>
  <si>
    <t>Bshantara</t>
  </si>
  <si>
    <t>C1141</t>
  </si>
  <si>
    <t>Dreikish</t>
  </si>
  <si>
    <t>SY1004</t>
  </si>
  <si>
    <t>SY100400</t>
  </si>
  <si>
    <t>C5586</t>
  </si>
  <si>
    <t>Shweihdat</t>
  </si>
  <si>
    <t>C5576</t>
  </si>
  <si>
    <t>Safita</t>
  </si>
  <si>
    <t>SY1003</t>
  </si>
  <si>
    <t>SY100300</t>
  </si>
  <si>
    <t>Baamra</t>
  </si>
  <si>
    <t>C5486</t>
  </si>
  <si>
    <t>Bweidet Sweiqat</t>
  </si>
  <si>
    <t>C5463</t>
  </si>
  <si>
    <t>Sisniyyeh</t>
  </si>
  <si>
    <t>SY100304</t>
  </si>
  <si>
    <t>Matras</t>
  </si>
  <si>
    <t>C5534</t>
  </si>
  <si>
    <t>Sheikh Badr</t>
  </si>
  <si>
    <t>SY1005</t>
  </si>
  <si>
    <t>Baramanet Elmashayekh</t>
  </si>
  <si>
    <t>SY100501</t>
  </si>
  <si>
    <t>C5646</t>
  </si>
  <si>
    <t>Qumseyyeh</t>
  </si>
  <si>
    <t>SY100502</t>
  </si>
  <si>
    <t>Traq</t>
  </si>
  <si>
    <t>C5659</t>
  </si>
  <si>
    <t>SY100500</t>
  </si>
  <si>
    <t>Wardiyeh</t>
  </si>
  <si>
    <t>C5631</t>
  </si>
  <si>
    <t>SY1000</t>
  </si>
  <si>
    <t>Soda Khawabi</t>
  </si>
  <si>
    <t>SY100004</t>
  </si>
  <si>
    <t>Matn Elsahel</t>
  </si>
  <si>
    <t>C5306</t>
  </si>
  <si>
    <t>Sawda</t>
  </si>
  <si>
    <t>C5299</t>
  </si>
  <si>
    <t>SY100000</t>
  </si>
  <si>
    <t>C5221</t>
  </si>
  <si>
    <t>SY1006</t>
  </si>
  <si>
    <t>SY100603</t>
  </si>
  <si>
    <t>Hamam Wasil</t>
  </si>
  <si>
    <t>C5430</t>
  </si>
  <si>
    <t>Al-Haffa</t>
  </si>
  <si>
    <t>SY0603</t>
  </si>
  <si>
    <t>Mzair'a</t>
  </si>
  <si>
    <t>SY060304</t>
  </si>
  <si>
    <t>C3774</t>
  </si>
  <si>
    <t>Rweimiyeh</t>
  </si>
  <si>
    <t>C3771</t>
  </si>
  <si>
    <t>Al-Qardaha</t>
  </si>
  <si>
    <t>SY0604</t>
  </si>
  <si>
    <t>SY060400</t>
  </si>
  <si>
    <t>C3809</t>
  </si>
  <si>
    <t>Bissine</t>
  </si>
  <si>
    <t>C3813</t>
  </si>
  <si>
    <t>Jermati</t>
  </si>
  <si>
    <t>C3781</t>
  </si>
  <si>
    <t>Jobet Berghal</t>
  </si>
  <si>
    <t>SY060403</t>
  </si>
  <si>
    <t>Zanyo</t>
  </si>
  <si>
    <t>C3856</t>
  </si>
  <si>
    <t>Jablah</t>
  </si>
  <si>
    <t>SY0602</t>
  </si>
  <si>
    <t>Ein Elshaqiyeh</t>
  </si>
  <si>
    <t>SY060201</t>
  </si>
  <si>
    <t>Qorn Helliyeh</t>
  </si>
  <si>
    <t>C3605</t>
  </si>
  <si>
    <t>SY060200</t>
  </si>
  <si>
    <t>Darghamo</t>
  </si>
  <si>
    <t>C3569</t>
  </si>
  <si>
    <t>Bahlawaniyeh</t>
  </si>
  <si>
    <t>SY060001</t>
  </si>
  <si>
    <t>Amruniyeh</t>
  </si>
  <si>
    <t>C3494</t>
  </si>
  <si>
    <t>SY060003</t>
  </si>
  <si>
    <t>Joziyeh</t>
  </si>
  <si>
    <t>C3530</t>
  </si>
  <si>
    <t>Msheirfet Elsamuk</t>
  </si>
  <si>
    <t>C3482</t>
  </si>
  <si>
    <t>Qanjara</t>
  </si>
  <si>
    <t>C3471</t>
  </si>
  <si>
    <t>Beit Yashout</t>
  </si>
  <si>
    <t>SY060205</t>
  </si>
  <si>
    <t>Helleh Ara</t>
  </si>
  <si>
    <t>C3664</t>
  </si>
  <si>
    <t>Dalyeh</t>
  </si>
  <si>
    <t>SY060204</t>
  </si>
  <si>
    <t>C3651</t>
  </si>
  <si>
    <t>Bisaysin</t>
  </si>
  <si>
    <t>C3570</t>
  </si>
  <si>
    <t>Maskana</t>
  </si>
  <si>
    <t>SY020503</t>
  </si>
  <si>
    <t>Tal Mizab</t>
  </si>
  <si>
    <t>A'rima</t>
  </si>
  <si>
    <t>SY020206</t>
  </si>
  <si>
    <t>C1329</t>
  </si>
  <si>
    <t>Rasm Elakhdar</t>
  </si>
  <si>
    <t>C1739</t>
  </si>
  <si>
    <t>Atshana</t>
  </si>
  <si>
    <t>C4518</t>
  </si>
  <si>
    <t>Ghazala Elhole</t>
  </si>
  <si>
    <t>C4509</t>
  </si>
  <si>
    <t>Eastern Rashidiyeh</t>
  </si>
  <si>
    <t>C4438</t>
  </si>
  <si>
    <t>Eastern Salhiyeh</t>
  </si>
  <si>
    <t>C5070</t>
  </si>
  <si>
    <t>Harshawiyeh</t>
  </si>
  <si>
    <t>C5035</t>
  </si>
  <si>
    <t>C4409</t>
  </si>
  <si>
    <t>Quamishli</t>
  </si>
  <si>
    <t>Amuda</t>
  </si>
  <si>
    <t>SY080202</t>
  </si>
  <si>
    <t>Fares</t>
  </si>
  <si>
    <t>C4690</t>
  </si>
  <si>
    <t>Amara</t>
  </si>
  <si>
    <t>C4701</t>
  </si>
  <si>
    <t>C4688</t>
  </si>
  <si>
    <t>Nif</t>
  </si>
  <si>
    <t>C4741</t>
  </si>
  <si>
    <t>Sabahiyeh</t>
  </si>
  <si>
    <t>C4718</t>
  </si>
  <si>
    <t>Sfira Amuda</t>
  </si>
  <si>
    <t>C4711</t>
  </si>
  <si>
    <t>Tal Mozan</t>
  </si>
  <si>
    <t>C6789</t>
  </si>
  <si>
    <t>Upper Bustan</t>
  </si>
  <si>
    <t>C4713</t>
  </si>
  <si>
    <t>C4564</t>
  </si>
  <si>
    <t>Tal Elamir</t>
  </si>
  <si>
    <t>C5015</t>
  </si>
  <si>
    <t>Umirt</t>
  </si>
  <si>
    <t>C4992</t>
  </si>
  <si>
    <t>Qayrawan Amuda</t>
  </si>
  <si>
    <t>C4739</t>
  </si>
  <si>
    <t>Ya'robiyah</t>
  </si>
  <si>
    <t>SY080302</t>
  </si>
  <si>
    <t>Hurriyeh</t>
  </si>
  <si>
    <t>C4961</t>
  </si>
  <si>
    <t>Jneidiyeh</t>
  </si>
  <si>
    <t>C4965</t>
  </si>
  <si>
    <t>Upper Um Kheif</t>
  </si>
  <si>
    <t>C4973</t>
  </si>
  <si>
    <t>C4969</t>
  </si>
  <si>
    <t>Tal Hmis</t>
  </si>
  <si>
    <t>SY080201</t>
  </si>
  <si>
    <t>Big Hajiyeh</t>
  </si>
  <si>
    <t>C4652</t>
  </si>
  <si>
    <t>Kharab Askar</t>
  </si>
  <si>
    <t>C4625</t>
  </si>
  <si>
    <t>Rashidiyeh</t>
  </si>
  <si>
    <t>C4599</t>
  </si>
  <si>
    <t>Manajir</t>
  </si>
  <si>
    <t>C5017</t>
  </si>
  <si>
    <t>Raja'an</t>
  </si>
  <si>
    <t>C6477</t>
  </si>
  <si>
    <t>Bir Noah</t>
  </si>
  <si>
    <t>C6370</t>
  </si>
  <si>
    <t>Markada</t>
  </si>
  <si>
    <t>SY080003</t>
  </si>
  <si>
    <t>Abu Hjera Khawatneh</t>
  </si>
  <si>
    <t>C4514</t>
  </si>
  <si>
    <t>Nafayel</t>
  </si>
  <si>
    <t>C4517</t>
  </si>
  <si>
    <t>Nazileh</t>
  </si>
  <si>
    <t>C4521</t>
  </si>
  <si>
    <t>Um Fakik</t>
  </si>
  <si>
    <t>C4510</t>
  </si>
  <si>
    <t>Thalja</t>
  </si>
  <si>
    <t>C4452</t>
  </si>
  <si>
    <t>Forty Seven</t>
  </si>
  <si>
    <t>C4441</t>
  </si>
  <si>
    <t>Shaddadah</t>
  </si>
  <si>
    <t>C4446</t>
  </si>
  <si>
    <t>Arbaine</t>
  </si>
  <si>
    <t>C6488</t>
  </si>
  <si>
    <t>Qleia'a</t>
  </si>
  <si>
    <t>C6494</t>
  </si>
  <si>
    <t>Qotniyeh</t>
  </si>
  <si>
    <t>C5021</t>
  </si>
  <si>
    <t>Abu Jalud</t>
  </si>
  <si>
    <t>C6493</t>
  </si>
  <si>
    <t>Abu Rasin</t>
  </si>
  <si>
    <t>C5005</t>
  </si>
  <si>
    <t>Dwerah</t>
  </si>
  <si>
    <t>C6485</t>
  </si>
  <si>
    <t>Malha</t>
  </si>
  <si>
    <t>C6496</t>
  </si>
  <si>
    <t>Masjid</t>
  </si>
  <si>
    <t>C5025</t>
  </si>
  <si>
    <t>Mjeibreh</t>
  </si>
  <si>
    <t>C5024</t>
  </si>
  <si>
    <t>Modan</t>
  </si>
  <si>
    <t>C5023</t>
  </si>
  <si>
    <t>Safh Ras El Ein</t>
  </si>
  <si>
    <t>C4989</t>
  </si>
  <si>
    <t>Salhiyeh Mala Khader</t>
  </si>
  <si>
    <t>C5018</t>
  </si>
  <si>
    <t>Western Raya</t>
  </si>
  <si>
    <t>C4722</t>
  </si>
  <si>
    <t>Hamadaniyeh</t>
  </si>
  <si>
    <t>C5037</t>
  </si>
  <si>
    <t xml:space="preserve">Upper Um Ayash </t>
  </si>
  <si>
    <t>C5052</t>
  </si>
  <si>
    <t>Mashquq</t>
  </si>
  <si>
    <t>C5051</t>
  </si>
  <si>
    <t>Kherbet Jamu</t>
  </si>
  <si>
    <t>C5004</t>
  </si>
  <si>
    <t>Jaberiyeh Amudeh</t>
  </si>
  <si>
    <t>C4729</t>
  </si>
  <si>
    <t>Um Rabee</t>
  </si>
  <si>
    <t>C4717</t>
  </si>
  <si>
    <t>Assadiya</t>
  </si>
  <si>
    <t>C5009</t>
  </si>
  <si>
    <t>Al-Azizieh</t>
  </si>
  <si>
    <t>C6479</t>
  </si>
  <si>
    <t>C4988</t>
  </si>
  <si>
    <t>Darb Eltakht</t>
  </si>
  <si>
    <t>C2076</t>
  </si>
  <si>
    <t>Ibrahimiya - Upper Koktaba</t>
  </si>
  <si>
    <t>C2064</t>
  </si>
  <si>
    <t>Jorat - Jor Tank</t>
  </si>
  <si>
    <t>C2061</t>
  </si>
  <si>
    <t>Lower Tarmak - Lower Tarmak Sheikhan</t>
  </si>
  <si>
    <t>C2025</t>
  </si>
  <si>
    <t>Safriyeh</t>
  </si>
  <si>
    <t>C2091</t>
  </si>
  <si>
    <t>Shanina</t>
  </si>
  <si>
    <t>C6736</t>
  </si>
  <si>
    <t>Eastern Smaqiyat</t>
  </si>
  <si>
    <t>C2731</t>
  </si>
  <si>
    <t>Sawadiya</t>
  </si>
  <si>
    <t>C2721</t>
  </si>
  <si>
    <t>Wihdeh</t>
  </si>
  <si>
    <t>C5680</t>
  </si>
  <si>
    <t>Al Hafayer</t>
  </si>
  <si>
    <t>C6749</t>
  </si>
  <si>
    <t>Htash</t>
  </si>
  <si>
    <t>C5682</t>
  </si>
  <si>
    <t>C5678</t>
  </si>
  <si>
    <t>Yarmuk</t>
  </si>
  <si>
    <t>C5701</t>
  </si>
  <si>
    <t>Maadan</t>
  </si>
  <si>
    <t>SY110103</t>
  </si>
  <si>
    <t>Sahl</t>
  </si>
  <si>
    <t>C5719</t>
  </si>
  <si>
    <t>Sefsafa</t>
  </si>
  <si>
    <t>C5938</t>
  </si>
  <si>
    <t>Al-Thawrah</t>
  </si>
  <si>
    <t>SY110300</t>
  </si>
  <si>
    <t>Ein Issa</t>
  </si>
  <si>
    <t>SY110202</t>
  </si>
  <si>
    <t>Hazimeh</t>
  </si>
  <si>
    <t>C5702</t>
  </si>
  <si>
    <t>Marj Abu Shareb</t>
  </si>
  <si>
    <t>C5734</t>
  </si>
  <si>
    <t>Tal Elsamen Dahham</t>
  </si>
  <si>
    <t>C5689</t>
  </si>
  <si>
    <t>Kardus</t>
  </si>
  <si>
    <t>C5740</t>
  </si>
  <si>
    <t>Tweilah</t>
  </si>
  <si>
    <t>C5712</t>
  </si>
  <si>
    <t>Hilo Abed</t>
  </si>
  <si>
    <t>C5707</t>
  </si>
  <si>
    <t>Khneiz</t>
  </si>
  <si>
    <t>C6760</t>
  </si>
  <si>
    <t>Royan</t>
  </si>
  <si>
    <t>C5677</t>
  </si>
  <si>
    <t>Al Hurriyeh</t>
  </si>
  <si>
    <t>C6762</t>
  </si>
  <si>
    <t>Qadiriyeh</t>
  </si>
  <si>
    <t>C6499</t>
  </si>
  <si>
    <t>Suluk</t>
  </si>
  <si>
    <t>SY110201</t>
  </si>
  <si>
    <t>C5843</t>
  </si>
  <si>
    <t>Al Sheikh Hasan</t>
  </si>
  <si>
    <t>C6765</t>
  </si>
  <si>
    <t>Abbara</t>
  </si>
  <si>
    <t>C5721</t>
  </si>
  <si>
    <t>Zazu</t>
  </si>
  <si>
    <t>C5834</t>
  </si>
  <si>
    <t>Rassas</t>
  </si>
  <si>
    <t>C6146</t>
  </si>
  <si>
    <t>Salkhad</t>
  </si>
  <si>
    <t>SY1302</t>
  </si>
  <si>
    <t>SY130200</t>
  </si>
  <si>
    <t>Kafr</t>
  </si>
  <si>
    <t>C6143</t>
  </si>
  <si>
    <t>Shahba</t>
  </si>
  <si>
    <t>SY1303</t>
  </si>
  <si>
    <t>Little Sura</t>
  </si>
  <si>
    <t>SY130303</t>
  </si>
  <si>
    <t>Smaqiyat</t>
  </si>
  <si>
    <t>C6001</t>
  </si>
  <si>
    <t>Dabis</t>
  </si>
  <si>
    <t>C2217</t>
  </si>
  <si>
    <t>Alqin</t>
  </si>
  <si>
    <t>C5340</t>
  </si>
  <si>
    <t>Marqab</t>
  </si>
  <si>
    <t>C5369</t>
  </si>
  <si>
    <t>Ein Eljash</t>
  </si>
  <si>
    <t>C5570</t>
  </si>
  <si>
    <t>Dweir Raslan</t>
  </si>
  <si>
    <t>SY100403</t>
  </si>
  <si>
    <t>Bamna</t>
  </si>
  <si>
    <t>C5619</t>
  </si>
  <si>
    <t>C5610</t>
  </si>
  <si>
    <t>C5472</t>
  </si>
  <si>
    <t>C5545</t>
  </si>
  <si>
    <t>Ein Elkbir</t>
  </si>
  <si>
    <t>C5623</t>
  </si>
  <si>
    <t>C5638</t>
  </si>
  <si>
    <t>Kareemeh</t>
  </si>
  <si>
    <t>SY100005</t>
  </si>
  <si>
    <t>C5319</t>
  </si>
  <si>
    <t>Safsafa</t>
  </si>
  <si>
    <t>SY100006</t>
  </si>
  <si>
    <t>C5324</t>
  </si>
  <si>
    <t>Breij</t>
  </si>
  <si>
    <t>C5290</t>
  </si>
  <si>
    <t>Jobi</t>
  </si>
  <si>
    <t>C5235</t>
  </si>
  <si>
    <t>Majdalun Elbahr</t>
  </si>
  <si>
    <t>C5256</t>
  </si>
  <si>
    <t>SY100602</t>
  </si>
  <si>
    <t>Ein Qadib</t>
  </si>
  <si>
    <t>C5422</t>
  </si>
  <si>
    <t>Beit Sahm</t>
  </si>
  <si>
    <t>Yalda</t>
  </si>
  <si>
    <t>SY060300</t>
  </si>
  <si>
    <t>C3671</t>
  </si>
  <si>
    <t>Ein Et-teeneh</t>
  </si>
  <si>
    <t>SY060302</t>
  </si>
  <si>
    <t>Ein Et-Teeneh</t>
  </si>
  <si>
    <t>C3711</t>
  </si>
  <si>
    <t>Salanfa</t>
  </si>
  <si>
    <t>SY060301</t>
  </si>
  <si>
    <t>C3700</t>
  </si>
  <si>
    <t>Ashrafiya</t>
  </si>
  <si>
    <t>C3579</t>
  </si>
  <si>
    <t>C3585</t>
  </si>
  <si>
    <t>Qteilbiyyeh</t>
  </si>
  <si>
    <t>SY060202</t>
  </si>
  <si>
    <t>Qarfis</t>
  </si>
  <si>
    <t>C3636</t>
  </si>
  <si>
    <t>C3519</t>
  </si>
  <si>
    <t>Qasmin</t>
  </si>
  <si>
    <t>C3534</t>
  </si>
  <si>
    <t>Qastal Maaf</t>
  </si>
  <si>
    <t>SY060004</t>
  </si>
  <si>
    <t>Badrosiyeh</t>
  </si>
  <si>
    <t>C3537</t>
  </si>
  <si>
    <t>Fakhura</t>
  </si>
  <si>
    <t>SY060402</t>
  </si>
  <si>
    <t>C3843</t>
  </si>
  <si>
    <t>Beit Ana</t>
  </si>
  <si>
    <t>C3654</t>
  </si>
  <si>
    <t>Ein Shaqaq</t>
  </si>
  <si>
    <t>SY060203</t>
  </si>
  <si>
    <t>Rawda Benjaro</t>
  </si>
  <si>
    <t>C3640</t>
  </si>
  <si>
    <t>Zheirat</t>
  </si>
  <si>
    <t>C3574</t>
  </si>
  <si>
    <t>Hanadi</t>
  </si>
  <si>
    <t>SY060006</t>
  </si>
  <si>
    <t>C3567</t>
  </si>
  <si>
    <t>Kiseb</t>
  </si>
  <si>
    <t>SY060005</t>
  </si>
  <si>
    <t>Kasab</t>
  </si>
  <si>
    <t>C3557</t>
  </si>
  <si>
    <t>Baksa</t>
  </si>
  <si>
    <t>C3473</t>
  </si>
  <si>
    <t>Karsana</t>
  </si>
  <si>
    <t>C3483</t>
  </si>
  <si>
    <t>C6044</t>
  </si>
  <si>
    <t>Alyeh</t>
  </si>
  <si>
    <t>C6793</t>
  </si>
  <si>
    <t>Tafas</t>
  </si>
  <si>
    <t>C6034</t>
  </si>
  <si>
    <t>Ghabagheb</t>
  </si>
  <si>
    <t>SY120202</t>
  </si>
  <si>
    <t>Kodneh</t>
  </si>
  <si>
    <t>C6299</t>
  </si>
  <si>
    <t>Ash-Shajara</t>
  </si>
  <si>
    <t>SY120003</t>
  </si>
  <si>
    <t>C5993</t>
  </si>
  <si>
    <t>Maariya</t>
  </si>
  <si>
    <t>C6029</t>
  </si>
  <si>
    <t>Aslaha</t>
  </si>
  <si>
    <t>C6142</t>
  </si>
  <si>
    <t>Qarayya</t>
  </si>
  <si>
    <t>SY130201</t>
  </si>
  <si>
    <t>C6200</t>
  </si>
  <si>
    <t>C6147</t>
  </si>
  <si>
    <t>Qanawat</t>
  </si>
  <si>
    <t>C6154</t>
  </si>
  <si>
    <t>C6083</t>
  </si>
  <si>
    <t>Jemrine</t>
  </si>
  <si>
    <t>C6005</t>
  </si>
  <si>
    <t>C6116</t>
  </si>
  <si>
    <t>Mazra'a</t>
  </si>
  <si>
    <t>SY130001</t>
  </si>
  <si>
    <t>Samma Al-Hneidat</t>
  </si>
  <si>
    <t>C6518</t>
  </si>
  <si>
    <t>Qseibeh</t>
  </si>
  <si>
    <t>C6290</t>
  </si>
  <si>
    <t>Tassil</t>
  </si>
  <si>
    <t>SY120305</t>
  </si>
  <si>
    <t>Eastern Bekar</t>
  </si>
  <si>
    <t>C6133</t>
  </si>
  <si>
    <t>Asbah</t>
  </si>
  <si>
    <t>C6288</t>
  </si>
  <si>
    <t>Rafid</t>
  </si>
  <si>
    <t>C6296</t>
  </si>
  <si>
    <t>Tqad</t>
  </si>
  <si>
    <t>C1143</t>
  </si>
  <si>
    <t xml:space="preserve">Southern Lower Um Hajra </t>
  </si>
  <si>
    <t>C4370</t>
  </si>
  <si>
    <t>Tawk Al-Milh</t>
  </si>
  <si>
    <t>C6434</t>
  </si>
  <si>
    <t>Harir</t>
  </si>
  <si>
    <t>C6713</t>
  </si>
  <si>
    <t>Marzuqa</t>
  </si>
  <si>
    <t>C6784</t>
  </si>
  <si>
    <t>Raeqqet Samra</t>
  </si>
  <si>
    <t>C5699</t>
  </si>
  <si>
    <t>Tawi Rumman</t>
  </si>
  <si>
    <t>C5686</t>
  </si>
  <si>
    <t>Karama</t>
  </si>
  <si>
    <t>SY110102</t>
  </si>
  <si>
    <t>Abu Touta</t>
  </si>
  <si>
    <t>C5761</t>
  </si>
  <si>
    <t>Ghassaniyeh</t>
  </si>
  <si>
    <t>C5767</t>
  </si>
  <si>
    <t>Hala - Khas Hbal</t>
  </si>
  <si>
    <t>C5763</t>
  </si>
  <si>
    <t>Hamrat Balasim</t>
  </si>
  <si>
    <t>C5769</t>
  </si>
  <si>
    <t>Jdidet Khabur</t>
  </si>
  <si>
    <t>C5760</t>
  </si>
  <si>
    <t>Ojet Btir</t>
  </si>
  <si>
    <t>C5765</t>
  </si>
  <si>
    <t>Samera - Oweija Hamad Elassaf</t>
  </si>
  <si>
    <t>C5771</t>
  </si>
  <si>
    <t>Shaher</t>
  </si>
  <si>
    <t>C5768</t>
  </si>
  <si>
    <t>Yarobiyeh - Khas Ejil</t>
  </si>
  <si>
    <t>C5774</t>
  </si>
  <si>
    <t>Arshet Ras El Ein</t>
  </si>
  <si>
    <t>C5019</t>
  </si>
  <si>
    <t>Um Harmala</t>
  </si>
  <si>
    <t>C4994</t>
  </si>
  <si>
    <t>Baydar - Fatsa Birm</t>
  </si>
  <si>
    <t>C5773</t>
  </si>
  <si>
    <t>Breiha</t>
  </si>
  <si>
    <t>C5107</t>
  </si>
  <si>
    <t>Um Qasir Almjarjaa</t>
  </si>
  <si>
    <t>C4334</t>
  </si>
  <si>
    <t>Kherbet Elsawda</t>
  </si>
  <si>
    <t>C4725</t>
  </si>
  <si>
    <t>Qleiah</t>
  </si>
  <si>
    <t>C4738</t>
  </si>
  <si>
    <t>Al-Hama</t>
  </si>
  <si>
    <t>C5764</t>
  </si>
  <si>
    <t>Bader</t>
  </si>
  <si>
    <t>C5759</t>
  </si>
  <si>
    <t>Baladiya</t>
  </si>
  <si>
    <t>C5758</t>
  </si>
  <si>
    <t>Hamrat Buwaityeh</t>
  </si>
  <si>
    <t>C6729</t>
  </si>
  <si>
    <t>C5766</t>
  </si>
  <si>
    <t>Nasra</t>
  </si>
  <si>
    <t>C5762</t>
  </si>
  <si>
    <t>Qadessiyeh Kajla</t>
  </si>
  <si>
    <t>C5772</t>
  </si>
  <si>
    <t>Jdid Ekeidat</t>
  </si>
  <si>
    <t>C5143</t>
  </si>
  <si>
    <t>Esmailieh - Fatsa Abdelesmail</t>
  </si>
  <si>
    <t>C5770</t>
  </si>
  <si>
    <t>C5929</t>
  </si>
  <si>
    <t>Al Muntazha</t>
  </si>
  <si>
    <t>C6728</t>
  </si>
  <si>
    <t>C5110</t>
  </si>
  <si>
    <t>Zir</t>
  </si>
  <si>
    <t>C5114</t>
  </si>
  <si>
    <t>Al Mayadin</t>
  </si>
  <si>
    <t>C2237</t>
  </si>
  <si>
    <t>SY090300</t>
  </si>
  <si>
    <t>Tal Ahmar</t>
  </si>
  <si>
    <t>C4706</t>
  </si>
  <si>
    <t>Al Barouda</t>
  </si>
  <si>
    <t>C6720</t>
  </si>
  <si>
    <t>Modar</t>
  </si>
  <si>
    <t>C5776</t>
  </si>
  <si>
    <t xml:space="preserve">Abu Kbee - West </t>
  </si>
  <si>
    <t>C5936</t>
  </si>
  <si>
    <t>Ashara</t>
  </si>
  <si>
    <t>Um Eldibis Elhiskeh</t>
  </si>
  <si>
    <t>C4355</t>
  </si>
  <si>
    <t>Hamrat Ghannam</t>
  </si>
  <si>
    <t>C6726</t>
  </si>
  <si>
    <t>Al Abdallah</t>
  </si>
  <si>
    <t>C6733</t>
  </si>
  <si>
    <t>Jdidet Kahit</t>
  </si>
  <si>
    <t>C5757</t>
  </si>
  <si>
    <t>Leksun</t>
  </si>
  <si>
    <t>C5775</t>
  </si>
  <si>
    <t>Masaada</t>
  </si>
  <si>
    <t>C6379</t>
  </si>
  <si>
    <t>Matab Elburashed</t>
  </si>
  <si>
    <t>C5777</t>
  </si>
  <si>
    <t>Qadessiyeh</t>
  </si>
  <si>
    <t>C6381</t>
  </si>
  <si>
    <t>Thiban</t>
  </si>
  <si>
    <t>SY090301</t>
  </si>
  <si>
    <t>Sokkar</t>
  </si>
  <si>
    <t>C5109</t>
  </si>
  <si>
    <t>Kishkiyeh</t>
  </si>
  <si>
    <t>C5172</t>
  </si>
  <si>
    <t>Katun</t>
  </si>
  <si>
    <t>C5850</t>
  </si>
  <si>
    <t>C4501</t>
  </si>
  <si>
    <t>Hejiyeh</t>
  </si>
  <si>
    <t>C4500</t>
  </si>
  <si>
    <t>Eastern Botha</t>
  </si>
  <si>
    <t>C4520</t>
  </si>
  <si>
    <t>Western Mazraet Elhole</t>
  </si>
  <si>
    <t>C4522</t>
  </si>
  <si>
    <t>Elwet Eldisheisha</t>
  </si>
  <si>
    <t>C4448</t>
  </si>
  <si>
    <t>Fadghami</t>
  </si>
  <si>
    <t>C4449</t>
  </si>
  <si>
    <t>Kishkish Zyanat</t>
  </si>
  <si>
    <t>C4453</t>
  </si>
  <si>
    <t>Harmushiyeh</t>
  </si>
  <si>
    <t>C5095</t>
  </si>
  <si>
    <t>Hawayej Busamaa</t>
  </si>
  <si>
    <t>C5105</t>
  </si>
  <si>
    <t>Jazaret Elbuhmeid</t>
  </si>
  <si>
    <t>C5100</t>
  </si>
  <si>
    <t>Ein Al-Arus</t>
  </si>
  <si>
    <t>C6514</t>
  </si>
  <si>
    <t>Sur</t>
  </si>
  <si>
    <t>SY090106</t>
  </si>
  <si>
    <t>Hssein</t>
  </si>
  <si>
    <t>C5153</t>
  </si>
  <si>
    <t>Adman</t>
  </si>
  <si>
    <t>C5081</t>
  </si>
  <si>
    <t>Upper Safira</t>
  </si>
  <si>
    <t>C5087</t>
  </si>
  <si>
    <t>Ali</t>
  </si>
  <si>
    <t>C5097</t>
  </si>
  <si>
    <t>Hawayej Thyab Jazira</t>
  </si>
  <si>
    <t>C5104</t>
  </si>
  <si>
    <t>Kasra</t>
  </si>
  <si>
    <t>C5096</t>
  </si>
  <si>
    <t>Lower Safira</t>
  </si>
  <si>
    <t>C5099</t>
  </si>
  <si>
    <t>Mhemideh</t>
  </si>
  <si>
    <t>C5106</t>
  </si>
  <si>
    <t>Zghir Jazireh</t>
  </si>
  <si>
    <t>C5093</t>
  </si>
  <si>
    <t>Hur</t>
  </si>
  <si>
    <t>C1140</t>
  </si>
  <si>
    <t>As-Salamiyeh</t>
  </si>
  <si>
    <t>SY050300</t>
  </si>
  <si>
    <t>C2304</t>
  </si>
  <si>
    <t>Oqeirbat</t>
  </si>
  <si>
    <t>Lilawa</t>
  </si>
  <si>
    <t>C2268</t>
  </si>
  <si>
    <t>Ajez</t>
  </si>
  <si>
    <t>C3921</t>
  </si>
  <si>
    <t>Faroukiyeh</t>
  </si>
  <si>
    <t>C6619</t>
  </si>
  <si>
    <t>Haritan</t>
  </si>
  <si>
    <t>SY020003</t>
  </si>
  <si>
    <t>C1130</t>
  </si>
  <si>
    <t>Basatin Elasad</t>
  </si>
  <si>
    <t>C5346</t>
  </si>
  <si>
    <t>Hamin</t>
  </si>
  <si>
    <t>SY100402</t>
  </si>
  <si>
    <t>Mastaba</t>
  </si>
  <si>
    <t>C5606</t>
  </si>
  <si>
    <t>Qamsiyeh</t>
  </si>
  <si>
    <t>C5661</t>
  </si>
  <si>
    <t>SY100601</t>
  </si>
  <si>
    <t>Ton Eljerd</t>
  </si>
  <si>
    <t>C5385</t>
  </si>
  <si>
    <t>Kherbet Elqabu</t>
  </si>
  <si>
    <t>C5432</t>
  </si>
  <si>
    <t>Al Ghazli</t>
  </si>
  <si>
    <t>C6767</t>
  </si>
  <si>
    <t>Babna</t>
  </si>
  <si>
    <t>C3673</t>
  </si>
  <si>
    <t>Harf Elmseitra</t>
  </si>
  <si>
    <t>SY060401</t>
  </si>
  <si>
    <t>C3829</t>
  </si>
  <si>
    <t>Berjal</t>
  </si>
  <si>
    <t>C3587</t>
  </si>
  <si>
    <t>C3625</t>
  </si>
  <si>
    <t>Bahloliyeh</t>
  </si>
  <si>
    <t>C3487</t>
  </si>
  <si>
    <t>Burj Elqasab</t>
  </si>
  <si>
    <t>C3474</t>
  </si>
  <si>
    <t>Armati</t>
  </si>
  <si>
    <t>C3645</t>
  </si>
  <si>
    <t>Hamra</t>
  </si>
  <si>
    <t>SY050103</t>
  </si>
  <si>
    <t>Bhorta</t>
  </si>
  <si>
    <t>C1577</t>
  </si>
  <si>
    <t>Al Makhrim</t>
  </si>
  <si>
    <t>SY0406</t>
  </si>
  <si>
    <t>Az-Zabdani</t>
  </si>
  <si>
    <t>SY0307</t>
  </si>
  <si>
    <t>Dimas</t>
  </si>
  <si>
    <t>SY030701</t>
  </si>
  <si>
    <t>Qura Elasad</t>
  </si>
  <si>
    <t>C2439</t>
  </si>
  <si>
    <t>Za'ra</t>
  </si>
  <si>
    <t>C1406</t>
  </si>
  <si>
    <t>Barissa</t>
  </si>
  <si>
    <t>Hanbushiyeh</t>
  </si>
  <si>
    <t>Dorriyeh</t>
  </si>
  <si>
    <t>C4249</t>
  </si>
  <si>
    <t>Hassaniyeh - Hatya</t>
  </si>
  <si>
    <t>Ein Elsoda</t>
  </si>
  <si>
    <t>C4204</t>
  </si>
  <si>
    <t>Talbiseh</t>
  </si>
  <si>
    <t>Deir Siwan</t>
  </si>
  <si>
    <t>C1494</t>
  </si>
  <si>
    <t>Big Majra</t>
  </si>
  <si>
    <t>C2235</t>
  </si>
  <si>
    <t>Abin Samaan</t>
  </si>
  <si>
    <t>C1026</t>
  </si>
  <si>
    <t>Ein Elniser</t>
  </si>
  <si>
    <t>SY040103</t>
  </si>
  <si>
    <t>Upper Um Rotha</t>
  </si>
  <si>
    <t>C2225</t>
  </si>
  <si>
    <t>Sibbeh</t>
  </si>
  <si>
    <t>SY100303</t>
  </si>
  <si>
    <t>C5524</t>
  </si>
  <si>
    <t>Talansun</t>
  </si>
  <si>
    <t>C5317</t>
  </si>
  <si>
    <t>Bmalka</t>
  </si>
  <si>
    <t>C5218</t>
  </si>
  <si>
    <t>Dahr Rajab</t>
  </si>
  <si>
    <t>C5249</t>
  </si>
  <si>
    <t>Bir Khat</t>
  </si>
  <si>
    <t>C5910</t>
  </si>
  <si>
    <t>Ali Bazan</t>
  </si>
  <si>
    <t>C1512</t>
  </si>
  <si>
    <t>Jiman</t>
  </si>
  <si>
    <t>C1493</t>
  </si>
  <si>
    <t>Maydan Afrin</t>
  </si>
  <si>
    <t>C1505</t>
  </si>
  <si>
    <t>C1497</t>
  </si>
  <si>
    <t>C2528</t>
  </si>
  <si>
    <t>Qamin</t>
  </si>
  <si>
    <t>C3852</t>
  </si>
  <si>
    <t>C3653</t>
  </si>
  <si>
    <t>Meisreh</t>
  </si>
  <si>
    <t>C3584</t>
  </si>
  <si>
    <t>Shabtaliyeh</t>
  </si>
  <si>
    <t>C3523</t>
  </si>
  <si>
    <t>Basa</t>
  </si>
  <si>
    <t>C3558</t>
  </si>
  <si>
    <t>Janata</t>
  </si>
  <si>
    <t>C3477</t>
  </si>
  <si>
    <t>C3647</t>
  </si>
  <si>
    <t>Taldu</t>
  </si>
  <si>
    <t>Teltana</t>
  </si>
  <si>
    <t>C1606</t>
  </si>
  <si>
    <t>Um Nir</t>
  </si>
  <si>
    <t>C4059</t>
  </si>
  <si>
    <t>Rayan</t>
  </si>
  <si>
    <t>Maalali</t>
  </si>
  <si>
    <t>C6611</t>
  </si>
  <si>
    <t>Jakara</t>
  </si>
  <si>
    <t>C6622</t>
  </si>
  <si>
    <t>Kafruhin</t>
  </si>
  <si>
    <t>Kaftin</t>
  </si>
  <si>
    <t>C3951</t>
  </si>
  <si>
    <t>Barsa</t>
  </si>
  <si>
    <t>Deir Samaan</t>
  </si>
  <si>
    <t>C6766</t>
  </si>
  <si>
    <t>Zarzita</t>
  </si>
  <si>
    <t>C1138</t>
  </si>
  <si>
    <t>Doha</t>
  </si>
  <si>
    <t>C1515</t>
  </si>
  <si>
    <t>Anb</t>
  </si>
  <si>
    <t>C4323</t>
  </si>
  <si>
    <t>Kafrmid</t>
  </si>
  <si>
    <t>C4329</t>
  </si>
  <si>
    <t>Kadoura</t>
  </si>
  <si>
    <t>C6610</t>
  </si>
  <si>
    <t>Hora</t>
  </si>
  <si>
    <t>C5937</t>
  </si>
  <si>
    <t>Hmeimat</t>
  </si>
  <si>
    <t>C4319</t>
  </si>
  <si>
    <t>Khuwara</t>
  </si>
  <si>
    <t>C3922</t>
  </si>
  <si>
    <t xml:space="preserve">Harran </t>
  </si>
  <si>
    <t>C3970</t>
  </si>
  <si>
    <t>Kweires</t>
  </si>
  <si>
    <t>C3979</t>
  </si>
  <si>
    <t>Tal Dibis</t>
  </si>
  <si>
    <t>C3959</t>
  </si>
  <si>
    <t>Hamu Raju</t>
  </si>
  <si>
    <t>C1538</t>
  </si>
  <si>
    <t>Jarada</t>
  </si>
  <si>
    <t>C3955</t>
  </si>
  <si>
    <t>Barisha</t>
  </si>
  <si>
    <t>C4164</t>
  </si>
  <si>
    <t>Tawil Elsheikh</t>
  </si>
  <si>
    <t>Maar Dibsi</t>
  </si>
  <si>
    <t>C3931</t>
  </si>
  <si>
    <t>Arynba</t>
  </si>
  <si>
    <t>C6709</t>
  </si>
  <si>
    <t>Nayara</t>
  </si>
  <si>
    <t>C1573</t>
  </si>
  <si>
    <t>Sheikh Ahmed</t>
  </si>
  <si>
    <t>Besnaya - Bseineh</t>
  </si>
  <si>
    <t>C4116</t>
  </si>
  <si>
    <t>Tal Karatine</t>
  </si>
  <si>
    <t>C3918</t>
  </si>
  <si>
    <t>Tal Tabariz</t>
  </si>
  <si>
    <t>C6634</t>
  </si>
  <si>
    <t>Kafr Amma</t>
  </si>
  <si>
    <t>C1033</t>
  </si>
  <si>
    <t>Kafr Taal</t>
  </si>
  <si>
    <t>Bweiti</t>
  </si>
  <si>
    <t>C3911</t>
  </si>
  <si>
    <t>Qrsaya</t>
  </si>
  <si>
    <t>C6615</t>
  </si>
  <si>
    <t>Allani</t>
  </si>
  <si>
    <t>C4142</t>
  </si>
  <si>
    <t>Msheirfeh</t>
  </si>
  <si>
    <t>C6620</t>
  </si>
  <si>
    <t>Frikeh</t>
  </si>
  <si>
    <t>C4219</t>
  </si>
  <si>
    <t>Kanayes</t>
  </si>
  <si>
    <t>C3956</t>
  </si>
  <si>
    <t>Tal Sultan</t>
  </si>
  <si>
    <t>C3898</t>
  </si>
  <si>
    <t>Ballisa</t>
  </si>
  <si>
    <t>Shkheir</t>
  </si>
  <si>
    <t>C6624</t>
  </si>
  <si>
    <t>Um Elgar</t>
  </si>
  <si>
    <t>C4213</t>
  </si>
  <si>
    <t>Jamiliya</t>
  </si>
  <si>
    <t>C4241</t>
  </si>
  <si>
    <t>Ramadiyeh</t>
  </si>
  <si>
    <t>C4242</t>
  </si>
  <si>
    <t>Tal Elaghar</t>
  </si>
  <si>
    <t>C3901</t>
  </si>
  <si>
    <t>Mudiah - Luxin</t>
  </si>
  <si>
    <t>C4261</t>
  </si>
  <si>
    <t>Foz - Zuf</t>
  </si>
  <si>
    <t>Kherbet Eljoz</t>
  </si>
  <si>
    <t>Maalaqa - Bishlamon</t>
  </si>
  <si>
    <t>C4190</t>
  </si>
  <si>
    <t>Qaysiyeh</t>
  </si>
  <si>
    <t>C4206</t>
  </si>
  <si>
    <t>Upper Shghur</t>
  </si>
  <si>
    <t>C4197</t>
  </si>
  <si>
    <t>Taleen</t>
  </si>
  <si>
    <t>SY100206</t>
  </si>
  <si>
    <t>C5450</t>
  </si>
  <si>
    <t>C3687</t>
  </si>
  <si>
    <t>Jneinet Raslan</t>
  </si>
  <si>
    <t>SY100401</t>
  </si>
  <si>
    <t>C5593</t>
  </si>
  <si>
    <t>Fteih</t>
  </si>
  <si>
    <t>C3591</t>
  </si>
  <si>
    <t>Anaza</t>
  </si>
  <si>
    <t>C5390</t>
  </si>
  <si>
    <t>Ein Elarus</t>
  </si>
  <si>
    <t>C3808</t>
  </si>
  <si>
    <t>Derbashiyeh</t>
  </si>
  <si>
    <t>C3772</t>
  </si>
  <si>
    <t>Budy</t>
  </si>
  <si>
    <t>C3638</t>
  </si>
  <si>
    <t>Beshraghi</t>
  </si>
  <si>
    <t>C3621</t>
  </si>
  <si>
    <t>Shalfatiyeh</t>
  </si>
  <si>
    <t>C6348</t>
  </si>
  <si>
    <t>Bab Janna</t>
  </si>
  <si>
    <t>C3699</t>
  </si>
  <si>
    <t>C3857</t>
  </si>
  <si>
    <t>Bustan Elbasha</t>
  </si>
  <si>
    <t>C3575</t>
  </si>
  <si>
    <t>Jofin</t>
  </si>
  <si>
    <t>C3659</t>
  </si>
  <si>
    <t>Khan Arnaba</t>
  </si>
  <si>
    <t>SY140001</t>
  </si>
  <si>
    <t>C6388</t>
  </si>
  <si>
    <t>Um Batna</t>
  </si>
  <si>
    <t>C6272</t>
  </si>
  <si>
    <t xml:space="preserve">Old Um Hartein </t>
  </si>
  <si>
    <t>C2708</t>
  </si>
  <si>
    <t>Jbata Elkhashab</t>
  </si>
  <si>
    <t>C6281</t>
  </si>
  <si>
    <t>Nabe Elsakher</t>
  </si>
  <si>
    <t>C6287</t>
  </si>
  <si>
    <t>Momtaneh</t>
  </si>
  <si>
    <t>C6284</t>
  </si>
  <si>
    <t>Bir Ajam</t>
  </si>
  <si>
    <t>C6267</t>
  </si>
  <si>
    <t>SY100604</t>
  </si>
  <si>
    <t>Tawahin</t>
  </si>
  <si>
    <t>C5439</t>
  </si>
  <si>
    <t>Haj Khalil</t>
  </si>
  <si>
    <t>C1455</t>
  </si>
  <si>
    <t>Matmana</t>
  </si>
  <si>
    <t>C1249</t>
  </si>
  <si>
    <t>Jurneyyeh</t>
  </si>
  <si>
    <t>SY110302</t>
  </si>
  <si>
    <t>Western Jaabar</t>
  </si>
  <si>
    <t>C5982</t>
  </si>
  <si>
    <t>Madinet Elshahid Basil Elasad Alomaliyeh Baadra</t>
  </si>
  <si>
    <t>C2340</t>
  </si>
  <si>
    <t>Madaya</t>
  </si>
  <si>
    <t>SY030703</t>
  </si>
  <si>
    <t>Bafelyun</t>
  </si>
  <si>
    <t>C1507</t>
  </si>
  <si>
    <t>Qastal Jend</t>
  </si>
  <si>
    <t>C1521</t>
  </si>
  <si>
    <t>Qatmet Efrin</t>
  </si>
  <si>
    <t>C1524</t>
  </si>
  <si>
    <t>Tal Elosud</t>
  </si>
  <si>
    <t>C1498</t>
  </si>
  <si>
    <t>Darayya</t>
  </si>
  <si>
    <t>Kafr Najd</t>
  </si>
  <si>
    <t>C2395</t>
  </si>
  <si>
    <t>C2419</t>
  </si>
  <si>
    <t>Sahara</t>
  </si>
  <si>
    <t>C1023</t>
  </si>
  <si>
    <t>Muarset Khateeb</t>
  </si>
  <si>
    <t>C6394</t>
  </si>
  <si>
    <t>Beit Adin</t>
  </si>
  <si>
    <t>C1473</t>
  </si>
  <si>
    <t>Hamshu - Hamashtlak</t>
  </si>
  <si>
    <t>C1452</t>
  </si>
  <si>
    <t>Musiyeh - Oba Si</t>
  </si>
  <si>
    <t>C1487</t>
  </si>
  <si>
    <t>Big Dib</t>
  </si>
  <si>
    <t>C1513</t>
  </si>
  <si>
    <t>Kafr Janna</t>
  </si>
  <si>
    <t>C1518</t>
  </si>
  <si>
    <t>Mhabbaba - Naz Oshaghi</t>
  </si>
  <si>
    <t>C1502</t>
  </si>
  <si>
    <t>Qarra</t>
  </si>
  <si>
    <t>C1509</t>
  </si>
  <si>
    <t>Yiji</t>
  </si>
  <si>
    <t>C1500</t>
  </si>
  <si>
    <t>Zaytuneh</t>
  </si>
  <si>
    <t>C1499</t>
  </si>
  <si>
    <t>Sheikh Elwan</t>
  </si>
  <si>
    <t>C1196</t>
  </si>
  <si>
    <t>Hiwar Elnahr</t>
  </si>
  <si>
    <t>Tal Maled</t>
  </si>
  <si>
    <t>Tlaline</t>
  </si>
  <si>
    <t>Baraghideh</t>
  </si>
  <si>
    <t>C1663</t>
  </si>
  <si>
    <t>Hiwar Kalas</t>
  </si>
  <si>
    <t>C1661</t>
  </si>
  <si>
    <t>Abzemo</t>
  </si>
  <si>
    <t>Oweijel</t>
  </si>
  <si>
    <t>C1024</t>
  </si>
  <si>
    <t>Qudsiya</t>
  </si>
  <si>
    <t>SY030107</t>
  </si>
  <si>
    <t>C2323</t>
  </si>
  <si>
    <t>Dakhm</t>
  </si>
  <si>
    <t>C1423</t>
  </si>
  <si>
    <t>Jalaq</t>
  </si>
  <si>
    <t>C1425</t>
  </si>
  <si>
    <t>Jomrokiyeh</t>
  </si>
  <si>
    <t>C1544</t>
  </si>
  <si>
    <t>Eastern Ghariyeh</t>
  </si>
  <si>
    <t>C6009</t>
  </si>
  <si>
    <t>Jamasa Odayat - Alshareeah</t>
  </si>
  <si>
    <t>C3193</t>
  </si>
  <si>
    <t>Ras El Ein - Yabrud</t>
  </si>
  <si>
    <t>C2415</t>
  </si>
  <si>
    <t>C2416</t>
  </si>
  <si>
    <t>Dahiet Elasad</t>
  </si>
  <si>
    <t>C2341</t>
  </si>
  <si>
    <t>New Dahiet Qdosiya Elsakina</t>
  </si>
  <si>
    <t>C2327</t>
  </si>
  <si>
    <t>C1484</t>
  </si>
  <si>
    <t>Sheikh Ali</t>
  </si>
  <si>
    <t>C1031</t>
  </si>
  <si>
    <t>C2328</t>
  </si>
  <si>
    <t>Hila</t>
  </si>
  <si>
    <t>C4328</t>
  </si>
  <si>
    <t>Farqalas</t>
  </si>
  <si>
    <t>SY040104</t>
  </si>
  <si>
    <t>C2633</t>
  </si>
  <si>
    <t>Um Tinet Fadous</t>
  </si>
  <si>
    <t>C2619</t>
  </si>
  <si>
    <t>Sakra</t>
  </si>
  <si>
    <t>C2525</t>
  </si>
  <si>
    <t>Qatana</t>
  </si>
  <si>
    <t>SY0308</t>
  </si>
  <si>
    <t>SY030800</t>
  </si>
  <si>
    <t>Kherbet Elma'aza</t>
  </si>
  <si>
    <t>SY100003</t>
  </si>
  <si>
    <t>Qale Elyazidiyeh</t>
  </si>
  <si>
    <t>C5279</t>
  </si>
  <si>
    <t>C6273</t>
  </si>
  <si>
    <t>Olan</t>
  </si>
  <si>
    <t>C1204</t>
  </si>
  <si>
    <t>Tal Eisheh</t>
  </si>
  <si>
    <t>C1267</t>
  </si>
  <si>
    <t>Dweidan</t>
  </si>
  <si>
    <t>C1591</t>
  </si>
  <si>
    <t>Eastern Tal Aar</t>
  </si>
  <si>
    <t>C1594</t>
  </si>
  <si>
    <t>Ghorur</t>
  </si>
  <si>
    <t>C1603</t>
  </si>
  <si>
    <t>Hardana</t>
  </si>
  <si>
    <t>C1585</t>
  </si>
  <si>
    <t>Western Tal Aar</t>
  </si>
  <si>
    <t>C1595</t>
  </si>
  <si>
    <t>Maaret Atarib</t>
  </si>
  <si>
    <t>C1038</t>
  </si>
  <si>
    <t>Bab Laymun</t>
  </si>
  <si>
    <t>C1272</t>
  </si>
  <si>
    <t>Tadil</t>
  </si>
  <si>
    <t>C1028</t>
  </si>
  <si>
    <t>Deir Attiyeh</t>
  </si>
  <si>
    <t>SY030601</t>
  </si>
  <si>
    <t>C2424</t>
  </si>
  <si>
    <t>C2427</t>
  </si>
  <si>
    <t>Eastern Huweiz</t>
  </si>
  <si>
    <t>Hmeirat</t>
  </si>
  <si>
    <t>C3187</t>
  </si>
  <si>
    <t>Bahdaliya</t>
  </si>
  <si>
    <t>C2297</t>
  </si>
  <si>
    <t>Hosh Sahya</t>
  </si>
  <si>
    <t>C2294</t>
  </si>
  <si>
    <t>Hseniyeh</t>
  </si>
  <si>
    <t>C6667</t>
  </si>
  <si>
    <t>Thiyabiyeh</t>
  </si>
  <si>
    <t>C6666</t>
  </si>
  <si>
    <t>Kherbet Elward</t>
  </si>
  <si>
    <t>C2298</t>
  </si>
  <si>
    <t>Kafr Shalaya</t>
  </si>
  <si>
    <t>Sbeineh</t>
  </si>
  <si>
    <t>C2301</t>
  </si>
  <si>
    <t>Hawash</t>
  </si>
  <si>
    <t>C3195</t>
  </si>
  <si>
    <t>Atil</t>
  </si>
  <si>
    <t>C6145</t>
  </si>
  <si>
    <t>SY130300</t>
  </si>
  <si>
    <t>C6226</t>
  </si>
  <si>
    <t>C2437</t>
  </si>
  <si>
    <t>Ariqa</t>
  </si>
  <si>
    <t>SY130302</t>
  </si>
  <si>
    <t>C6243</t>
  </si>
  <si>
    <t>C3198</t>
  </si>
  <si>
    <t>Mashta Elhiu</t>
  </si>
  <si>
    <t>SY100301</t>
  </si>
  <si>
    <t>Kafrun</t>
  </si>
  <si>
    <t>C5496</t>
  </si>
  <si>
    <t>Ras El-Khashufeh</t>
  </si>
  <si>
    <t>SY100305</t>
  </si>
  <si>
    <t>Bshabta</t>
  </si>
  <si>
    <t>C5475</t>
  </si>
  <si>
    <t>SY100002</t>
  </si>
  <si>
    <t>C5262</t>
  </si>
  <si>
    <t>Jdidet Artuz</t>
  </si>
  <si>
    <t>C2457</t>
  </si>
  <si>
    <t>C2280</t>
  </si>
  <si>
    <t>Rawda</t>
  </si>
  <si>
    <t>SY100201</t>
  </si>
  <si>
    <t>C5375</t>
  </si>
  <si>
    <t>Hattaniya</t>
  </si>
  <si>
    <t>C5415</t>
  </si>
  <si>
    <t>C5509</t>
  </si>
  <si>
    <t>Qadmous</t>
  </si>
  <si>
    <t>C5404</t>
  </si>
  <si>
    <t>Bariqiyeh</t>
  </si>
  <si>
    <t>SY100302</t>
  </si>
  <si>
    <t>C5517</t>
  </si>
  <si>
    <t>Sayyeda Zeinab</t>
  </si>
  <si>
    <t>HNAP</t>
  </si>
  <si>
    <t xml:space="preserve">Milsun </t>
  </si>
  <si>
    <t>Talil Elsham</t>
  </si>
  <si>
    <t>Tatiyeh</t>
  </si>
  <si>
    <t>Yahmul</t>
  </si>
  <si>
    <t>Kafr Elward</t>
  </si>
  <si>
    <t>Sandaf</t>
  </si>
  <si>
    <t>Shweirin</t>
  </si>
  <si>
    <t>Arshaf</t>
  </si>
  <si>
    <t>Sandi</t>
  </si>
  <si>
    <t>Tlilet Elbab</t>
  </si>
  <si>
    <t>Jbine</t>
  </si>
  <si>
    <t>Himar</t>
  </si>
  <si>
    <t>Qandariya</t>
  </si>
  <si>
    <t>Halawaniyeh</t>
  </si>
  <si>
    <t>Jeineh</t>
  </si>
  <si>
    <t>Arada</t>
  </si>
  <si>
    <t>Jazraya</t>
  </si>
  <si>
    <t>Kusniya</t>
  </si>
  <si>
    <t>Barqum</t>
  </si>
  <si>
    <t>Qamari</t>
  </si>
  <si>
    <t>Shorlin</t>
  </si>
  <si>
    <t>Karsaa</t>
  </si>
  <si>
    <t>Milaja</t>
  </si>
  <si>
    <t>Tal Shih</t>
  </si>
  <si>
    <t>Um Jalal</t>
  </si>
  <si>
    <t>Farja</t>
  </si>
  <si>
    <t>Raffa</t>
  </si>
  <si>
    <t>Sahal</t>
  </si>
  <si>
    <t>Jeser Maksour</t>
  </si>
  <si>
    <t>Abu Talha</t>
  </si>
  <si>
    <t>Dweila</t>
  </si>
  <si>
    <t>Sheikh Yousef</t>
  </si>
  <si>
    <t>Taltita</t>
  </si>
  <si>
    <t>Nahliya</t>
  </si>
  <si>
    <t>Martein</t>
  </si>
  <si>
    <t>Ram Hamdan</t>
  </si>
  <si>
    <t>Kafr - Kafrehmul</t>
  </si>
  <si>
    <t>Maharim</t>
  </si>
  <si>
    <t>Zarzur</t>
  </si>
  <si>
    <t>Ein Elhamra</t>
  </si>
  <si>
    <t>Kniset Nakhleh</t>
  </si>
  <si>
    <t>Eastern Marj Akhdar</t>
  </si>
  <si>
    <t>Yaqubiyeh</t>
  </si>
  <si>
    <t xml:space="preserve">Zoainieh </t>
  </si>
  <si>
    <t>C2399</t>
  </si>
  <si>
    <t>C2370</t>
  </si>
  <si>
    <t>C2387</t>
  </si>
  <si>
    <t>As-Safira</t>
  </si>
  <si>
    <t>Harbanifse</t>
  </si>
  <si>
    <t>Markaz Darayya</t>
  </si>
  <si>
    <t>Quriyeh</t>
  </si>
  <si>
    <t xml:space="preserve">Talaf </t>
  </si>
  <si>
    <t>Grandad</t>
  </si>
  <si>
    <t>Zafaraniya</t>
  </si>
  <si>
    <t>Tir Maallah</t>
  </si>
  <si>
    <t>Kafr Laha</t>
  </si>
  <si>
    <t>Samkeh</t>
  </si>
  <si>
    <t>Najiyeh</t>
  </si>
  <si>
    <t>Qisa</t>
  </si>
  <si>
    <t>number_of_reporting_partners</t>
  </si>
  <si>
    <t>50-100% range</t>
  </si>
  <si>
    <t>C5192</t>
  </si>
  <si>
    <t>NW</t>
  </si>
  <si>
    <t>Dominant</t>
  </si>
  <si>
    <t>NE</t>
  </si>
  <si>
    <t>less than 50%</t>
  </si>
  <si>
    <t>all</t>
  </si>
  <si>
    <t>Area</t>
  </si>
  <si>
    <t>Discrepancy</t>
  </si>
  <si>
    <t>Average</t>
  </si>
  <si>
    <t>Discrepancy_level</t>
  </si>
  <si>
    <r>
      <t xml:space="preserve">Two partners, discrepancy level less than 50%, all areas; </t>
    </r>
    <r>
      <rPr>
        <b/>
        <i/>
        <sz val="11"/>
        <color theme="1"/>
        <rFont val="Calibri"/>
        <family val="2"/>
        <scheme val="minor"/>
      </rPr>
      <t>average is taken</t>
    </r>
  </si>
  <si>
    <r>
      <t xml:space="preserve">Three partners, discrepancy level less than 50%, all areas; </t>
    </r>
    <r>
      <rPr>
        <b/>
        <i/>
        <sz val="11"/>
        <color theme="1"/>
        <rFont val="Calibri"/>
        <family val="2"/>
        <scheme val="minor"/>
      </rPr>
      <t>average is taken</t>
    </r>
  </si>
  <si>
    <r>
      <t xml:space="preserve">Two partners, discrepancy level more than 50%, NW area; </t>
    </r>
    <r>
      <rPr>
        <b/>
        <i/>
        <sz val="11"/>
        <color theme="1"/>
        <rFont val="Calibri"/>
        <family val="2"/>
        <scheme val="minor"/>
      </rPr>
      <t>CCCM is taken</t>
    </r>
  </si>
  <si>
    <r>
      <t xml:space="preserve">Three partners, discrepancy level more than 50%, NW area; </t>
    </r>
    <r>
      <rPr>
        <b/>
        <i/>
        <sz val="11"/>
        <color theme="1"/>
        <rFont val="Calibri"/>
        <family val="2"/>
        <scheme val="minor"/>
      </rPr>
      <t>CCCM is taken</t>
    </r>
  </si>
  <si>
    <t>CCCM is taken</t>
  </si>
  <si>
    <t>HNAP is taken</t>
  </si>
  <si>
    <r>
      <t xml:space="preserve">Two partners, discrepancy level more than 50%, NW area; </t>
    </r>
    <r>
      <rPr>
        <b/>
        <i/>
        <sz val="11"/>
        <color theme="1"/>
        <rFont val="Calibri"/>
        <family val="2"/>
        <scheme val="minor"/>
      </rPr>
      <t>HNAP is taken</t>
    </r>
  </si>
  <si>
    <t>OCHA Dam</t>
  </si>
  <si>
    <t>OCHA Dam is taken</t>
  </si>
  <si>
    <t>OCHA Jordan is taken</t>
  </si>
  <si>
    <t>South</t>
  </si>
  <si>
    <r>
      <t xml:space="preserve">Two partners, discrepancy level more than 50%, Damascus area; </t>
    </r>
    <r>
      <rPr>
        <b/>
        <i/>
        <sz val="11"/>
        <color theme="1"/>
        <rFont val="Calibri"/>
        <family val="2"/>
        <scheme val="minor"/>
      </rPr>
      <t>OCHA Dam is taken</t>
    </r>
  </si>
  <si>
    <r>
      <t xml:space="preserve">Two partners, discrepancy level more than 50%, Sourth area; </t>
    </r>
    <r>
      <rPr>
        <b/>
        <i/>
        <sz val="11"/>
        <color theme="1"/>
        <rFont val="Calibri"/>
        <family val="2"/>
        <scheme val="minor"/>
      </rPr>
      <t>OCHA Jordan is taken</t>
    </r>
  </si>
  <si>
    <t>Damascus and rural damascus</t>
  </si>
  <si>
    <t>West</t>
  </si>
  <si>
    <r>
      <t xml:space="preserve">Two partners, discrepancy level more than 50%, West area; </t>
    </r>
    <r>
      <rPr>
        <b/>
        <i/>
        <sz val="11"/>
        <color theme="1"/>
        <rFont val="Calibri"/>
        <family val="2"/>
        <scheme val="minor"/>
      </rPr>
      <t>OCHA Dam is taken</t>
    </r>
  </si>
  <si>
    <t>HNAP/PMI</t>
  </si>
  <si>
    <t>-</t>
  </si>
  <si>
    <r>
      <t>Two partners, discrepancy level more than 50%, NW area; HNAP</t>
    </r>
    <r>
      <rPr>
        <b/>
        <i/>
        <sz val="11"/>
        <color theme="1"/>
        <rFont val="Calibri"/>
        <family val="2"/>
        <scheme val="minor"/>
      </rPr>
      <t xml:space="preserve"> is taken</t>
    </r>
  </si>
  <si>
    <t>Single source; triangulate with contextual information, displacement hotspots</t>
  </si>
  <si>
    <t>Check for outliers</t>
  </si>
  <si>
    <t>Estimation Method</t>
  </si>
  <si>
    <t>Data Consolidation</t>
  </si>
  <si>
    <t>Discard records if community of arrival is not reported. Only consider PCODEd communities.</t>
  </si>
  <si>
    <r>
      <t xml:space="preserve">Three partners, discrepancy level more than 50%, NE area; </t>
    </r>
    <r>
      <rPr>
        <b/>
        <i/>
        <sz val="11"/>
        <color theme="1"/>
        <rFont val="Calibri"/>
        <family val="2"/>
        <scheme val="minor"/>
      </rPr>
      <t>HNAP is taken</t>
    </r>
  </si>
  <si>
    <t>C6031</t>
  </si>
  <si>
    <t>Abtaa</t>
  </si>
  <si>
    <t>C4822</t>
  </si>
  <si>
    <t>Tabaqa</t>
  </si>
  <si>
    <t>C4888</t>
  </si>
  <si>
    <t>Ein Diwar</t>
  </si>
  <si>
    <t>C5196</t>
  </si>
  <si>
    <t>Sweidan Jazira</t>
  </si>
  <si>
    <t>Tadaf</t>
  </si>
  <si>
    <t>SY020201</t>
  </si>
  <si>
    <t>C6426</t>
  </si>
  <si>
    <t>Kafr Dael</t>
  </si>
  <si>
    <t>C1127</t>
  </si>
  <si>
    <t>Hayyan</t>
  </si>
  <si>
    <t>C1134</t>
  </si>
  <si>
    <t>Kafr Hamra</t>
  </si>
  <si>
    <t>C4978</t>
  </si>
  <si>
    <t>Kharab Eljir</t>
  </si>
  <si>
    <t>C1508</t>
  </si>
  <si>
    <t>Ser - Sarnjak</t>
  </si>
  <si>
    <t>C1511</t>
  </si>
  <si>
    <t>Amud</t>
  </si>
  <si>
    <t>C4128</t>
  </si>
  <si>
    <t>Burj Elnumra</t>
  </si>
  <si>
    <t>C1121</t>
  </si>
  <si>
    <t>Andan</t>
  </si>
  <si>
    <t>C3603</t>
  </si>
  <si>
    <t>Ein Elsharqiyeh</t>
  </si>
  <si>
    <t>C3667</t>
  </si>
  <si>
    <t>Beit Yshut - Ein Qayta</t>
  </si>
  <si>
    <t>C3844</t>
  </si>
  <si>
    <t>Astamo</t>
  </si>
  <si>
    <t>C5230</t>
  </si>
  <si>
    <t>Kherbet Elfaras</t>
  </si>
  <si>
    <t>C5264</t>
  </si>
  <si>
    <t>Ein Elzarqa - Mintar</t>
  </si>
  <si>
    <t>C5276</t>
  </si>
  <si>
    <t>Yahmur</t>
  </si>
  <si>
    <t>C5457</t>
  </si>
  <si>
    <t>Beit Naaseh</t>
  </si>
  <si>
    <t>C5488</t>
  </si>
  <si>
    <t>Hikr Mkheiber</t>
  </si>
  <si>
    <t>C5528</t>
  </si>
  <si>
    <t>Kafr Jawaya</t>
  </si>
  <si>
    <t>C5557</t>
  </si>
  <si>
    <t>C5618</t>
  </si>
  <si>
    <t>Oweinat</t>
  </si>
  <si>
    <t>C5665</t>
  </si>
  <si>
    <t>Darti</t>
  </si>
  <si>
    <t>C1679</t>
  </si>
  <si>
    <t>Farat</t>
  </si>
  <si>
    <t>C1750</t>
  </si>
  <si>
    <t>Sheikh Yehya</t>
  </si>
  <si>
    <t>C1768</t>
  </si>
  <si>
    <t>Karsan</t>
  </si>
  <si>
    <t>C1782</t>
  </si>
  <si>
    <t>Big Mohtaraq</t>
  </si>
  <si>
    <t>C1784</t>
  </si>
  <si>
    <t>Little Mohtaraq</t>
  </si>
  <si>
    <t>C1790</t>
  </si>
  <si>
    <t>Little Kaber - Little Kaberjeh</t>
  </si>
  <si>
    <t>C5981</t>
  </si>
  <si>
    <t xml:space="preserve">Eastern Jaabar </t>
  </si>
  <si>
    <t>C4351</t>
  </si>
  <si>
    <t>Tweineh</t>
  </si>
  <si>
    <t>C6478</t>
  </si>
  <si>
    <t>Tal Arqam</t>
  </si>
  <si>
    <t>C4987</t>
  </si>
  <si>
    <t>Kabsh</t>
  </si>
  <si>
    <t>C6451</t>
  </si>
  <si>
    <t>Ghazileh</t>
  </si>
  <si>
    <t>C6453</t>
  </si>
  <si>
    <t xml:space="preserve">Tal Shayr </t>
  </si>
  <si>
    <t>C4709</t>
  </si>
  <si>
    <t xml:space="preserve">Upper Kherbet Ghazal  </t>
  </si>
  <si>
    <t>C4684</t>
  </si>
  <si>
    <t>Tal Khanzir</t>
  </si>
  <si>
    <t>C4951</t>
  </si>
  <si>
    <t>Tal Mashan</t>
  </si>
  <si>
    <t>C5000</t>
  </si>
  <si>
    <t xml:space="preserve">Big Abu Jarada </t>
  </si>
  <si>
    <t>C5681</t>
  </si>
  <si>
    <t>Sukariyet Tal Elsamen</t>
  </si>
  <si>
    <t>C6757</t>
  </si>
  <si>
    <t>Al Khuwayshah</t>
  </si>
  <si>
    <t>Mashnaf</t>
  </si>
  <si>
    <t>SY130002</t>
  </si>
  <si>
    <t>Shaqa</t>
  </si>
  <si>
    <t>SY130301</t>
  </si>
  <si>
    <t>C3520</t>
  </si>
  <si>
    <t>Burj Islam</t>
  </si>
  <si>
    <t>C3544</t>
  </si>
  <si>
    <t>Um Eltoyur - Taranja</t>
  </si>
  <si>
    <t>C3828</t>
  </si>
  <si>
    <t>C4293</t>
  </si>
  <si>
    <t>C4300</t>
  </si>
  <si>
    <t>Maghara</t>
  </si>
  <si>
    <t>C5215</t>
  </si>
  <si>
    <t>Beit Kammuneh</t>
  </si>
  <si>
    <t>C5272</t>
  </si>
  <si>
    <t>C5304</t>
  </si>
  <si>
    <t>Khwabi Castle</t>
  </si>
  <si>
    <t>C5352</t>
  </si>
  <si>
    <t>Harisun - Qamue</t>
  </si>
  <si>
    <t>C5519</t>
  </si>
  <si>
    <t>Basatin</t>
  </si>
  <si>
    <t>C5565</t>
  </si>
  <si>
    <t>Bqoo - Baqaa</t>
  </si>
  <si>
    <t>C5605</t>
  </si>
  <si>
    <t>Hababa</t>
  </si>
  <si>
    <t>C5447</t>
  </si>
  <si>
    <t>Kaabiyet Ammar</t>
  </si>
  <si>
    <t>Masmiyyeh</t>
  </si>
  <si>
    <t>SY120201</t>
  </si>
  <si>
    <t>C5995</t>
  </si>
  <si>
    <t>C6041</t>
  </si>
  <si>
    <t>Mataeiyeh</t>
  </si>
  <si>
    <t>Sheikh Miskine</t>
  </si>
  <si>
    <t>SY120304</t>
  </si>
  <si>
    <t>C4451</t>
  </si>
  <si>
    <t>Shamasani</t>
  </si>
  <si>
    <t>C5199</t>
  </si>
  <si>
    <t>Hawayej</t>
  </si>
  <si>
    <t>C5202</t>
  </si>
  <si>
    <t>C4454</t>
  </si>
  <si>
    <t>C5866</t>
  </si>
  <si>
    <t>Bteiman</t>
  </si>
  <si>
    <t>C5887</t>
  </si>
  <si>
    <t>Sufan</t>
  </si>
  <si>
    <t>Jalaa</t>
  </si>
  <si>
    <t>SY090202</t>
  </si>
  <si>
    <t>C5113</t>
  </si>
  <si>
    <t>Hejneh</t>
  </si>
  <si>
    <t>C6768</t>
  </si>
  <si>
    <t>Al Mushayrfah</t>
  </si>
  <si>
    <t>C5119</t>
  </si>
  <si>
    <t>Shiheil</t>
  </si>
  <si>
    <t>C5121</t>
  </si>
  <si>
    <t>Mashekh</t>
  </si>
  <si>
    <t>C5195</t>
  </si>
  <si>
    <t>Abu Hardoub</t>
  </si>
  <si>
    <t>C5197</t>
  </si>
  <si>
    <t>Tayyana</t>
  </si>
  <si>
    <t>C5200</t>
  </si>
  <si>
    <t>Darnaj</t>
  </si>
  <si>
    <t>C5203</t>
  </si>
  <si>
    <t>Eastern Jarda</t>
  </si>
  <si>
    <t>C2705</t>
  </si>
  <si>
    <t>Rableh</t>
  </si>
  <si>
    <t>C5204</t>
  </si>
  <si>
    <t>Hawi Thibyan</t>
  </si>
  <si>
    <t>C5198</t>
  </si>
  <si>
    <t>C2239</t>
  </si>
  <si>
    <t>Little Majra</t>
  </si>
  <si>
    <t>C4528</t>
  </si>
  <si>
    <t>Muhasan</t>
  </si>
  <si>
    <t>SY090103</t>
  </si>
  <si>
    <t>C5835</t>
  </si>
  <si>
    <t>Zaydi</t>
  </si>
  <si>
    <t>Tabni</t>
  </si>
  <si>
    <t>SY090104</t>
  </si>
  <si>
    <t>C5905</t>
  </si>
  <si>
    <t>C1136</t>
  </si>
  <si>
    <t>Maaret Elartiq</t>
  </si>
  <si>
    <t>C1416</t>
  </si>
  <si>
    <t>Qastal Miqdad</t>
  </si>
  <si>
    <t>SY020305</t>
  </si>
  <si>
    <t>Sheikh El-Hadid</t>
  </si>
  <si>
    <t>C1526</t>
  </si>
  <si>
    <t>Tal Elthaaleb - Sheikh Jqali</t>
  </si>
  <si>
    <t>C1527</t>
  </si>
  <si>
    <t>Khazafiyeh - Qorret Matlaq</t>
  </si>
  <si>
    <t>C3082</t>
  </si>
  <si>
    <t xml:space="preserve">Rohaya </t>
  </si>
  <si>
    <t>C4166</t>
  </si>
  <si>
    <t>Boz Ghaz</t>
  </si>
  <si>
    <t>C3073</t>
  </si>
  <si>
    <t>Tharwa - Trut</t>
  </si>
  <si>
    <t>C6563</t>
  </si>
  <si>
    <t>Musibteh</t>
  </si>
  <si>
    <t>C3586</t>
  </si>
  <si>
    <t xml:space="preserve">Batra </t>
  </si>
  <si>
    <t>C3658</t>
  </si>
  <si>
    <t>Wadi Elqale</t>
  </si>
  <si>
    <t>C3839</t>
  </si>
  <si>
    <t>Bastiron</t>
  </si>
  <si>
    <t>C5236</t>
  </si>
  <si>
    <t>C5347</t>
  </si>
  <si>
    <t>Qallue</t>
  </si>
  <si>
    <t>C5564</t>
  </si>
  <si>
    <t>Oweiniyeh</t>
  </si>
  <si>
    <t>C5652</t>
  </si>
  <si>
    <t>Hamam Qenniyeh</t>
  </si>
  <si>
    <t>C5410</t>
  </si>
  <si>
    <t>Qdeimseh</t>
  </si>
  <si>
    <t>SY050302</t>
  </si>
  <si>
    <t>As-Saan</t>
  </si>
  <si>
    <t>C3290</t>
  </si>
  <si>
    <t>Aniq Bajra</t>
  </si>
  <si>
    <t>C1163</t>
  </si>
  <si>
    <t>Banes</t>
  </si>
  <si>
    <t>C1433</t>
  </si>
  <si>
    <t>Tal Slur</t>
  </si>
  <si>
    <t>C2222</t>
  </si>
  <si>
    <t>Treikhem</t>
  </si>
  <si>
    <t>C2240</t>
  </si>
  <si>
    <t>Mazaalah</t>
  </si>
  <si>
    <t>C1257</t>
  </si>
  <si>
    <t>Nahda</t>
  </si>
  <si>
    <t>C3561</t>
  </si>
  <si>
    <t>Snobar</t>
  </si>
  <si>
    <t>C3576</t>
  </si>
  <si>
    <t>Idiyeh</t>
  </si>
  <si>
    <t>C5355</t>
  </si>
  <si>
    <t>Tanita</t>
  </si>
  <si>
    <t>C5394</t>
  </si>
  <si>
    <t>Jdideh</t>
  </si>
  <si>
    <t>C5895</t>
  </si>
  <si>
    <t>Umaya</t>
  </si>
  <si>
    <t>C4205</t>
  </si>
  <si>
    <t>Kafir</t>
  </si>
  <si>
    <t>C6640</t>
  </si>
  <si>
    <t>Kastanah Fawqan</t>
  </si>
  <si>
    <t>C1488</t>
  </si>
  <si>
    <t>Meidan Ekbis</t>
  </si>
  <si>
    <t>C4025</t>
  </si>
  <si>
    <t>Sqiah</t>
  </si>
  <si>
    <t>C4026</t>
  </si>
  <si>
    <t xml:space="preserve">Sayadi </t>
  </si>
  <si>
    <t>C6306</t>
  </si>
  <si>
    <t>Western Sarja</t>
  </si>
  <si>
    <t>C4275</t>
  </si>
  <si>
    <t>Shinan</t>
  </si>
  <si>
    <t>C4281</t>
  </si>
  <si>
    <t>Mseibin</t>
  </si>
  <si>
    <t>C6712</t>
  </si>
  <si>
    <t>Ma'ar Tab'i</t>
  </si>
  <si>
    <t>C6613</t>
  </si>
  <si>
    <t>C6405</t>
  </si>
  <si>
    <t>Alwardya</t>
  </si>
  <si>
    <t>C6551</t>
  </si>
  <si>
    <t>Shllo</t>
  </si>
  <si>
    <t>C4169</t>
  </si>
  <si>
    <t xml:space="preserve">Radwa </t>
  </si>
  <si>
    <t>C1532</t>
  </si>
  <si>
    <t>Wadi Elthaalab - Lower Jqal</t>
  </si>
  <si>
    <t>C4147</t>
  </si>
  <si>
    <t>Betiya</t>
  </si>
  <si>
    <t>C3930</t>
  </si>
  <si>
    <t>Mardikh</t>
  </si>
  <si>
    <t>C1410</t>
  </si>
  <si>
    <t>Sheikh Khoraz</t>
  </si>
  <si>
    <t>C1412</t>
  </si>
  <si>
    <t>Tafla</t>
  </si>
  <si>
    <t>C1413</t>
  </si>
  <si>
    <t>Mudallala Afrin - Eastern Kotanly</t>
  </si>
  <si>
    <t>C1417</t>
  </si>
  <si>
    <t>Hozan</t>
  </si>
  <si>
    <t>C1430</t>
  </si>
  <si>
    <t>Tal Hamo</t>
  </si>
  <si>
    <t>C3872</t>
  </si>
  <si>
    <t>Mastumeh</t>
  </si>
  <si>
    <t>C3877</t>
  </si>
  <si>
    <t>Falyun</t>
  </si>
  <si>
    <t>C4120</t>
  </si>
  <si>
    <t>Hezreh - Hezri</t>
  </si>
  <si>
    <t>C4123</t>
  </si>
  <si>
    <t>Selwa</t>
  </si>
  <si>
    <t>C6693</t>
  </si>
  <si>
    <t>Burdaqly</t>
  </si>
  <si>
    <t>C4148</t>
  </si>
  <si>
    <t>Tellemar</t>
  </si>
  <si>
    <t>C6753</t>
  </si>
  <si>
    <t>Ajel</t>
  </si>
  <si>
    <t>C1108</t>
  </si>
  <si>
    <t>Majas</t>
  </si>
  <si>
    <t>C6716</t>
  </si>
  <si>
    <t>Thahabiyeh</t>
  </si>
  <si>
    <t>C4267</t>
  </si>
  <si>
    <t>Hamama - Kafr Debbin</t>
  </si>
  <si>
    <t>C1510</t>
  </si>
  <si>
    <t>Omariyeh Afrin</t>
  </si>
  <si>
    <t>C4217</t>
  </si>
  <si>
    <t>Tal Awar</t>
  </si>
  <si>
    <t>C4251</t>
  </si>
  <si>
    <t>Sheikh Issa Elashury</t>
  </si>
  <si>
    <t>C3767</t>
  </si>
  <si>
    <t>Rawda / Tarjano Elheffeh</t>
  </si>
  <si>
    <t>C3719</t>
  </si>
  <si>
    <t>Nabe Elkhandaq</t>
  </si>
  <si>
    <t>C3595</t>
  </si>
  <si>
    <t>Maradsiyeh</t>
  </si>
  <si>
    <t>C3590</t>
  </si>
  <si>
    <t>Ghaniri</t>
  </si>
  <si>
    <t>C5251</t>
  </si>
  <si>
    <t>Badriyeh</t>
  </si>
  <si>
    <t>C5419</t>
  </si>
  <si>
    <t>Hatriyeh</t>
  </si>
  <si>
    <t>C3484</t>
  </si>
  <si>
    <t>Ein Ellaban</t>
  </si>
  <si>
    <t>C3491</t>
  </si>
  <si>
    <t xml:space="preserve">Jandariyeh </t>
  </si>
  <si>
    <t>C3568</t>
  </si>
  <si>
    <t>Fedyo</t>
  </si>
  <si>
    <t>C3601</t>
  </si>
  <si>
    <t>Zama</t>
  </si>
  <si>
    <t>C3619</t>
  </si>
  <si>
    <t>Dweir Baabda</t>
  </si>
  <si>
    <t>C6349</t>
  </si>
  <si>
    <t>C3676</t>
  </si>
  <si>
    <t>Rasyun Elheffeh</t>
  </si>
  <si>
    <t>C3811</t>
  </si>
  <si>
    <t>Deirotan Qerdaha</t>
  </si>
  <si>
    <t>C5590</t>
  </si>
  <si>
    <t>Ein Eljajeh</t>
  </si>
  <si>
    <t>C1213</t>
  </si>
  <si>
    <t>Noman</t>
  </si>
  <si>
    <t>C2279</t>
  </si>
  <si>
    <t xml:space="preserve">Zakyeh </t>
  </si>
  <si>
    <t>C5258</t>
  </si>
  <si>
    <t>Kharaba</t>
  </si>
  <si>
    <t>C5467</t>
  </si>
  <si>
    <t>Beit Elsheikh Yunis</t>
  </si>
  <si>
    <t>C5490</t>
  </si>
  <si>
    <t>Kafrun Badra</t>
  </si>
  <si>
    <t>C5607</t>
  </si>
  <si>
    <t>C3609</t>
  </si>
  <si>
    <t>Hamam El Qarahleh</t>
  </si>
  <si>
    <t>C3797</t>
  </si>
  <si>
    <t>Bhamra</t>
  </si>
  <si>
    <t>C5529</t>
  </si>
  <si>
    <t>Beit Ahmed Wanus</t>
  </si>
  <si>
    <t>C1566</t>
  </si>
  <si>
    <t>C1211</t>
  </si>
  <si>
    <t>C2259</t>
  </si>
  <si>
    <t>C1200</t>
  </si>
  <si>
    <t>C1187</t>
  </si>
  <si>
    <t>C1190</t>
  </si>
  <si>
    <t>C1212</t>
  </si>
  <si>
    <t>C3945</t>
  </si>
  <si>
    <t>C2264</t>
  </si>
  <si>
    <t>C4114</t>
  </si>
  <si>
    <t>C1561</t>
  </si>
  <si>
    <t>C4185</t>
  </si>
  <si>
    <t>C3913</t>
  </si>
  <si>
    <t>C6010</t>
  </si>
  <si>
    <t>C3874</t>
  </si>
  <si>
    <t>C3029</t>
  </si>
  <si>
    <t>C6424</t>
  </si>
  <si>
    <t>C1036</t>
  </si>
  <si>
    <t>C1040</t>
  </si>
  <si>
    <t>C1019</t>
  </si>
  <si>
    <t>C6694</t>
  </si>
  <si>
    <t>C4044</t>
  </si>
  <si>
    <t>C4279</t>
  </si>
  <si>
    <t>C4134</t>
  </si>
  <si>
    <t>C3873</t>
  </si>
  <si>
    <t>C4265</t>
  </si>
  <si>
    <t>C3161</t>
  </si>
  <si>
    <t>C3197</t>
  </si>
  <si>
    <t>C4170</t>
  </si>
  <si>
    <t>C4232</t>
  </si>
  <si>
    <t>C4237</t>
  </si>
  <si>
    <t>C3907</t>
  </si>
  <si>
    <t>C4223</t>
  </si>
  <si>
    <t>C4234</t>
  </si>
  <si>
    <t>C4260</t>
  </si>
  <si>
    <t>Shamarin</t>
  </si>
  <si>
    <t>Qdeiran</t>
  </si>
  <si>
    <t>Sweida - Qorret Tashli</t>
  </si>
  <si>
    <t>Saflaniyeh</t>
  </si>
  <si>
    <t>Sosyan</t>
  </si>
  <si>
    <t>Su Sinbat</t>
  </si>
  <si>
    <t>Waqqah</t>
  </si>
  <si>
    <t>Kafr Jales</t>
  </si>
  <si>
    <t>Big Nabgha</t>
  </si>
  <si>
    <t>Ariba</t>
  </si>
  <si>
    <t>Salama</t>
  </si>
  <si>
    <t>Kabta</t>
  </si>
  <si>
    <t>Salamin</t>
  </si>
  <si>
    <t>Western Ghariyeh</t>
  </si>
  <si>
    <t>Northern Ora</t>
  </si>
  <si>
    <t>Murak</t>
  </si>
  <si>
    <t>Halazon</t>
  </si>
  <si>
    <t>Kafr Naseh Elatareb</t>
  </si>
  <si>
    <t>Western Kafr Jum</t>
  </si>
  <si>
    <t>Qanater</t>
  </si>
  <si>
    <t xml:space="preserve">Aljib </t>
  </si>
  <si>
    <t>Qatra</t>
  </si>
  <si>
    <t>Maarzaf</t>
  </si>
  <si>
    <t>Hamziyeh</t>
  </si>
  <si>
    <t>Sijer - Bqesemtoh</t>
  </si>
  <si>
    <t>Jdidet Eljisr</t>
  </si>
  <si>
    <t>Tal Hawash</t>
  </si>
  <si>
    <t>Torlaha</t>
  </si>
  <si>
    <t>Shaturiyeh</t>
  </si>
  <si>
    <t>Turin</t>
  </si>
  <si>
    <t>Anqrati</t>
  </si>
  <si>
    <t>Baksariya</t>
  </si>
  <si>
    <t>Ramliyeh</t>
  </si>
  <si>
    <t>Qanniyeh</t>
  </si>
  <si>
    <t>Hisheh</t>
  </si>
  <si>
    <t>C5243</t>
  </si>
  <si>
    <t>Hsein Elbahr</t>
  </si>
  <si>
    <t>C5300</t>
  </si>
  <si>
    <t>Jbab</t>
  </si>
  <si>
    <t>C6086</t>
  </si>
  <si>
    <t>Eastern Maliha</t>
  </si>
  <si>
    <t>C6117</t>
  </si>
  <si>
    <t>Nada</t>
  </si>
  <si>
    <t>C6007</t>
  </si>
  <si>
    <t>Ash- Shajara</t>
  </si>
  <si>
    <t>C6021</t>
  </si>
  <si>
    <t>Ghasm</t>
  </si>
  <si>
    <t>c6042</t>
  </si>
  <si>
    <t>Western Maliha</t>
  </si>
  <si>
    <t>C6114</t>
  </si>
  <si>
    <t>Um Elmayathen</t>
  </si>
  <si>
    <t>C5996</t>
  </si>
  <si>
    <t>Karak</t>
  </si>
  <si>
    <t>C6047</t>
  </si>
  <si>
    <t>Tal Shihab</t>
  </si>
  <si>
    <t>C6033</t>
  </si>
  <si>
    <t>Deir-Ez-Zor</t>
  </si>
  <si>
    <t xml:space="preserve">Any community with more than 2500 IDP from any source and not reported from HNAP </t>
  </si>
  <si>
    <t>Any discribence with defrint more than 5000 IDP</t>
  </si>
  <si>
    <r>
      <t xml:space="preserve">Two partners, discrepancy level less than 50%, all areas; </t>
    </r>
    <r>
      <rPr>
        <b/>
        <i/>
        <sz val="10"/>
        <color theme="1"/>
        <rFont val="Arial"/>
        <family val="2"/>
      </rPr>
      <t>average is taken</t>
    </r>
  </si>
  <si>
    <r>
      <t xml:space="preserve">Two partners, discrepancy level more than 50%, NW area; </t>
    </r>
    <r>
      <rPr>
        <b/>
        <i/>
        <sz val="10"/>
        <color theme="1"/>
        <rFont val="Arial"/>
        <family val="2"/>
      </rPr>
      <t>CCCM is taken</t>
    </r>
  </si>
  <si>
    <r>
      <t xml:space="preserve">Two partners, discrepancy level more than 50%, NW area; </t>
    </r>
    <r>
      <rPr>
        <b/>
        <i/>
        <sz val="10"/>
        <color theme="1"/>
        <rFont val="Arial"/>
        <family val="2"/>
      </rPr>
      <t>HNAP is taken</t>
    </r>
  </si>
  <si>
    <r>
      <t xml:space="preserve">Two partners, discrepancy level more than 50%, Damascus area; </t>
    </r>
    <r>
      <rPr>
        <b/>
        <i/>
        <sz val="10"/>
        <color theme="1"/>
        <rFont val="Arial"/>
        <family val="2"/>
      </rPr>
      <t>OCHA Dam is taken</t>
    </r>
  </si>
  <si>
    <r>
      <t xml:space="preserve">Two partners, discrepancy level more than 50%, West area; </t>
    </r>
    <r>
      <rPr>
        <b/>
        <i/>
        <sz val="10"/>
        <color theme="1"/>
        <rFont val="Arial"/>
        <family val="2"/>
      </rPr>
      <t>OCHA Dam is taken</t>
    </r>
  </si>
  <si>
    <r>
      <t xml:space="preserve">Two partners, discrepancy level more than 50%, Sourth area; </t>
    </r>
    <r>
      <rPr>
        <b/>
        <i/>
        <sz val="10"/>
        <color theme="1"/>
        <rFont val="Arial"/>
        <family val="2"/>
      </rPr>
      <t>OCHA Jordan is taken</t>
    </r>
  </si>
  <si>
    <r>
      <t xml:space="preserve">Two partners, discrepancy level more than 50%, NE area; </t>
    </r>
    <r>
      <rPr>
        <b/>
        <i/>
        <sz val="10"/>
        <color theme="1"/>
        <rFont val="Arial"/>
        <family val="2"/>
      </rPr>
      <t>HNAP is taken</t>
    </r>
  </si>
  <si>
    <r>
      <t>Two partners, discrepancy level more than 50%, NW area; HNAP</t>
    </r>
    <r>
      <rPr>
        <b/>
        <i/>
        <sz val="10"/>
        <color theme="1"/>
        <rFont val="Arial"/>
        <family val="2"/>
      </rPr>
      <t xml:space="preserve"> is taken</t>
    </r>
  </si>
  <si>
    <r>
      <t xml:space="preserve">Three partners, discrepancy level less than 50%, all areas; </t>
    </r>
    <r>
      <rPr>
        <b/>
        <i/>
        <sz val="10"/>
        <color theme="1"/>
        <rFont val="Arial"/>
        <family val="2"/>
      </rPr>
      <t>average is taken</t>
    </r>
  </si>
  <si>
    <r>
      <t xml:space="preserve">Three partners, discrepancy level more than 50%, NW area; </t>
    </r>
    <r>
      <rPr>
        <b/>
        <i/>
        <sz val="10"/>
        <color theme="1"/>
        <rFont val="Arial"/>
        <family val="2"/>
      </rPr>
      <t>CCCM is taken</t>
    </r>
  </si>
  <si>
    <r>
      <t xml:space="preserve">Three partners, discrepancy level more than 50%, NE area; </t>
    </r>
    <r>
      <rPr>
        <b/>
        <i/>
        <sz val="10"/>
        <color theme="1"/>
        <rFont val="Arial"/>
        <family val="2"/>
      </rPr>
      <t>HNAP is taken</t>
    </r>
  </si>
  <si>
    <t xml:space="preserve">Alwas we should check the movement date to check </t>
  </si>
  <si>
    <t>Al Aalia</t>
  </si>
  <si>
    <t>C6079</t>
  </si>
  <si>
    <t>Aqraba</t>
  </si>
  <si>
    <t>C6097</t>
  </si>
  <si>
    <t>Malzumeh</t>
  </si>
  <si>
    <t>C5999</t>
  </si>
  <si>
    <t>Nasib</t>
  </si>
  <si>
    <t>C6291</t>
  </si>
  <si>
    <t>Sweisa</t>
  </si>
  <si>
    <r>
      <t xml:space="preserve">Three partners, discrepancy level more than 50%, NE area; </t>
    </r>
    <r>
      <rPr>
        <b/>
        <i/>
        <sz val="10"/>
        <color theme="1"/>
        <rFont val="Arial"/>
        <family val="2"/>
      </rPr>
      <t>Average is taken</t>
    </r>
  </si>
  <si>
    <t>To</t>
  </si>
  <si>
    <t>Values</t>
  </si>
  <si>
    <t>Total Average of Date</t>
  </si>
  <si>
    <t>Ein Elkhadra</t>
  </si>
  <si>
    <t>C4864</t>
  </si>
  <si>
    <t>IDP</t>
  </si>
  <si>
    <t>Yaqed Eladas</t>
  </si>
  <si>
    <t>C1132</t>
  </si>
  <si>
    <t>Kafraya</t>
  </si>
  <si>
    <t>C3952</t>
  </si>
  <si>
    <t>Hawa</t>
  </si>
  <si>
    <t>C4030</t>
  </si>
  <si>
    <t>Hura</t>
  </si>
  <si>
    <t>C5162</t>
  </si>
  <si>
    <t>C5178</t>
  </si>
  <si>
    <t>Salhiyeh</t>
  </si>
  <si>
    <t>C5181</t>
  </si>
  <si>
    <t>Lower Baqras</t>
  </si>
  <si>
    <t>C5191</t>
  </si>
  <si>
    <t>Mahkan</t>
  </si>
  <si>
    <t>C5194</t>
  </si>
  <si>
    <t>Zbara</t>
  </si>
  <si>
    <t>C5189</t>
  </si>
  <si>
    <t>C5210</t>
  </si>
  <si>
    <t>Dablan</t>
  </si>
  <si>
    <t>C5208</t>
  </si>
  <si>
    <t>Dweir</t>
  </si>
  <si>
    <t>C5209</t>
  </si>
  <si>
    <t>Sbeikhan</t>
  </si>
  <si>
    <t>C5211</t>
  </si>
  <si>
    <t>C5127</t>
  </si>
  <si>
    <t>Qetet Elbuleil</t>
  </si>
  <si>
    <t>C5126</t>
  </si>
  <si>
    <t>Toob</t>
  </si>
  <si>
    <t>C5122</t>
  </si>
  <si>
    <t xml:space="preserve">Ghabra </t>
  </si>
  <si>
    <t>C5169</t>
  </si>
  <si>
    <t>Upper Baqras</t>
  </si>
  <si>
    <t>C5190</t>
  </si>
  <si>
    <t xml:space="preserve"> Ankhal </t>
  </si>
  <si>
    <t>#N/A</t>
  </si>
  <si>
    <t>C2450</t>
  </si>
  <si>
    <t>Madamiyet Elsham</t>
  </si>
  <si>
    <t>C2499</t>
  </si>
  <si>
    <t>Bait Jan</t>
  </si>
  <si>
    <t>SY030801</t>
  </si>
  <si>
    <t>C2478</t>
  </si>
  <si>
    <t>Saboura</t>
  </si>
  <si>
    <t>SY050303</t>
  </si>
  <si>
    <t>Ramadi</t>
  </si>
  <si>
    <t>C5166</t>
  </si>
  <si>
    <t>Siyal</t>
  </si>
  <si>
    <t>C5163</t>
  </si>
  <si>
    <t>Sweiyeh</t>
  </si>
  <si>
    <t>C5168</t>
  </si>
  <si>
    <t>Ojet - Kabasin Elarab</t>
  </si>
  <si>
    <t>Rahjan</t>
  </si>
  <si>
    <t>Rasm Elahmar - Abu Hawadid</t>
  </si>
  <si>
    <t>IDP_Returnees</t>
  </si>
  <si>
    <t xml:space="preserve"> Arrived from Mohafaza</t>
  </si>
  <si>
    <t>C2247</t>
  </si>
  <si>
    <t>C2257</t>
  </si>
  <si>
    <t>C1191</t>
  </si>
  <si>
    <t>C1271</t>
  </si>
  <si>
    <t>C7629</t>
  </si>
  <si>
    <t>C2251</t>
  </si>
  <si>
    <t>C7665</t>
  </si>
  <si>
    <t>C4171</t>
  </si>
  <si>
    <t>C5131</t>
  </si>
  <si>
    <t>C4091</t>
  </si>
  <si>
    <t>C4137</t>
  </si>
  <si>
    <t>C2261</t>
  </si>
  <si>
    <t>C4247</t>
  </si>
  <si>
    <t>C1376</t>
  </si>
  <si>
    <t>C1378</t>
  </si>
  <si>
    <t>C1568</t>
  </si>
  <si>
    <t>Kuliyeh</t>
  </si>
  <si>
    <t>Thaheriya Jrables</t>
  </si>
  <si>
    <t>Hazwan</t>
  </si>
  <si>
    <t>Tal Atieh</t>
  </si>
  <si>
    <t>Ayn Al Bayda</t>
  </si>
  <si>
    <t>Ghassaniyeh - Jrables</t>
  </si>
  <si>
    <t>Tall Shair</t>
  </si>
  <si>
    <t>al-Baali'ah</t>
  </si>
  <si>
    <t>Meraf Elshalaf</t>
  </si>
  <si>
    <t>Big Khwein</t>
  </si>
  <si>
    <t>Tlul</t>
  </si>
  <si>
    <t>Shahid</t>
  </si>
  <si>
    <t>Thahr</t>
  </si>
  <si>
    <t>Basuta</t>
  </si>
  <si>
    <t>Ghazawiyet Afrin</t>
  </si>
  <si>
    <t>Kafr Kalbein</t>
  </si>
  <si>
    <t>Sum of Arrived IND</t>
  </si>
  <si>
    <t>Total Sum of Arrived IND</t>
  </si>
  <si>
    <t>Sabuniyeh</t>
  </si>
  <si>
    <t>C2255</t>
  </si>
  <si>
    <t>Ayed Saghir</t>
  </si>
  <si>
    <t>C6847</t>
  </si>
  <si>
    <t>Ali Jaru</t>
  </si>
  <si>
    <t>C8286</t>
  </si>
  <si>
    <t>Darmash - Darmashkanli</t>
  </si>
  <si>
    <t>C1531</t>
  </si>
  <si>
    <t>Kafr Bssin</t>
  </si>
  <si>
    <t>C1135</t>
  </si>
  <si>
    <t>Asfar Najjar</t>
  </si>
  <si>
    <t>C8300</t>
  </si>
  <si>
    <t>Al Meshyrfah</t>
  </si>
  <si>
    <t>C6942</t>
  </si>
  <si>
    <t>Bir Jarbu</t>
  </si>
  <si>
    <t>C6918</t>
  </si>
  <si>
    <t>Jarwah</t>
  </si>
  <si>
    <t>C6927</t>
  </si>
  <si>
    <t>Marj Elzohur</t>
  </si>
  <si>
    <t>C4221</t>
  </si>
  <si>
    <t>Abu Kabra</t>
  </si>
  <si>
    <t>C6951</t>
  </si>
  <si>
    <t>Abu Wahil</t>
  </si>
  <si>
    <t>C6900</t>
  </si>
  <si>
    <t>Sabka</t>
  </si>
  <si>
    <t>SY110101</t>
  </si>
  <si>
    <t>Al-Maroudah</t>
  </si>
  <si>
    <t>C6896</t>
  </si>
  <si>
    <t>Al-Ghazli</t>
  </si>
  <si>
    <t>C6987</t>
  </si>
  <si>
    <t>Al-khadr</t>
  </si>
  <si>
    <t>C6979</t>
  </si>
  <si>
    <t>Hisheh Elshebl</t>
  </si>
  <si>
    <t>C6981</t>
  </si>
  <si>
    <t>Kheniez Majadmi</t>
  </si>
  <si>
    <t>C6982</t>
  </si>
  <si>
    <t>Khunayz area</t>
  </si>
  <si>
    <t>C6978</t>
  </si>
  <si>
    <t>Al Kashish</t>
  </si>
  <si>
    <t>C6999</t>
  </si>
  <si>
    <t>Kaltah</t>
  </si>
  <si>
    <t>C6995</t>
  </si>
  <si>
    <t>Saran</t>
  </si>
  <si>
    <t>C6994</t>
  </si>
  <si>
    <t>Jneineh</t>
  </si>
  <si>
    <t>Kafr Kafaldin</t>
  </si>
  <si>
    <t>C8092</t>
  </si>
  <si>
    <t>C6184</t>
  </si>
  <si>
    <t>Raha</t>
  </si>
  <si>
    <t>C6141</t>
  </si>
  <si>
    <t>Qana</t>
  </si>
  <si>
    <t>C8097</t>
  </si>
  <si>
    <t>Ghazli (Khalaf Issa el Bek )</t>
  </si>
  <si>
    <t>C7004</t>
  </si>
  <si>
    <t>Al Sheetat</t>
  </si>
  <si>
    <t>C6807</t>
  </si>
  <si>
    <t>Al-Maseudia</t>
  </si>
  <si>
    <t>C7020</t>
  </si>
  <si>
    <t>Baarbu</t>
  </si>
  <si>
    <t>C3992</t>
  </si>
  <si>
    <t>Jamiyat al Rahal</t>
  </si>
  <si>
    <t>C7359</t>
  </si>
  <si>
    <t>Sahuljuk</t>
  </si>
  <si>
    <t>C7524</t>
  </si>
  <si>
    <t>Rabeeta</t>
  </si>
  <si>
    <t>C4168</t>
  </si>
  <si>
    <t>Beylan</t>
  </si>
  <si>
    <t>C8263</t>
  </si>
  <si>
    <t>San</t>
  </si>
  <si>
    <t>C3915</t>
  </si>
  <si>
    <t>Sa'sa'</t>
  </si>
  <si>
    <t>SY030802</t>
  </si>
  <si>
    <t>Beit Sawa</t>
  </si>
  <si>
    <t>C2318</t>
  </si>
  <si>
    <t>Eftreis</t>
  </si>
  <si>
    <t>C2312</t>
  </si>
  <si>
    <t>Hosh Al-Ashary</t>
  </si>
  <si>
    <t>C6671</t>
  </si>
  <si>
    <t>C4824</t>
  </si>
  <si>
    <t>Tal Elfukhar</t>
  </si>
  <si>
    <t>C4848</t>
  </si>
  <si>
    <t>Tal Jmal</t>
  </si>
  <si>
    <t>C4849</t>
  </si>
  <si>
    <t>Tubiyeh</t>
  </si>
  <si>
    <t>C4814</t>
  </si>
  <si>
    <t>Baqla</t>
  </si>
  <si>
    <t>C4928</t>
  </si>
  <si>
    <t>Deir Elghosn</t>
  </si>
  <si>
    <t>C4934</t>
  </si>
  <si>
    <t>Tawakol</t>
  </si>
  <si>
    <t>C4924</t>
  </si>
  <si>
    <t>Thaheriya</t>
  </si>
  <si>
    <t>C4930</t>
  </si>
  <si>
    <t>Mashad</t>
  </si>
  <si>
    <t>C4734</t>
  </si>
  <si>
    <t>Qahtaniyyeh</t>
  </si>
  <si>
    <t>SY080203</t>
  </si>
  <si>
    <t>Eheimer</t>
  </si>
  <si>
    <t>C4744</t>
  </si>
  <si>
    <t>Little Bayaza</t>
  </si>
  <si>
    <t>C4762</t>
  </si>
  <si>
    <t>Suqiyeh</t>
  </si>
  <si>
    <t>C4760</t>
  </si>
  <si>
    <t>Tal Srat</t>
  </si>
  <si>
    <t>C4742</t>
  </si>
  <si>
    <t>Lower Tal Karam</t>
  </si>
  <si>
    <t>C5059</t>
  </si>
  <si>
    <t>Southern Khas</t>
  </si>
  <si>
    <t>C6371</t>
  </si>
  <si>
    <t>Sybriyka</t>
  </si>
  <si>
    <t>C8316</t>
  </si>
  <si>
    <t>Tal Baydar Ras El Ein</t>
  </si>
  <si>
    <t>C5001</t>
  </si>
  <si>
    <t>Salim</t>
  </si>
  <si>
    <t>C6137</t>
  </si>
  <si>
    <t>Sawa</t>
  </si>
  <si>
    <t>C5102</t>
  </si>
  <si>
    <t>Al-Melbieh</t>
  </si>
  <si>
    <t>C6437</t>
  </si>
  <si>
    <t>Ein Elhara</t>
  </si>
  <si>
    <t>C4367</t>
  </si>
  <si>
    <t>Eastern Sweidiyeh</t>
  </si>
  <si>
    <t>C4834</t>
  </si>
  <si>
    <t>Tal Hadid</t>
  </si>
  <si>
    <t>C4846</t>
  </si>
  <si>
    <t>Tanuriyeh</t>
  </si>
  <si>
    <t>C4753</t>
  </si>
  <si>
    <t>Wastet Elhijan</t>
  </si>
  <si>
    <t>C5919</t>
  </si>
  <si>
    <t>Debbin</t>
  </si>
  <si>
    <t>C2710</t>
  </si>
  <si>
    <t>Fadeliyeh</t>
  </si>
  <si>
    <t>C2728</t>
  </si>
  <si>
    <t>Kokran - Seidat</t>
  </si>
  <si>
    <t>C2755</t>
  </si>
  <si>
    <t>Tal Dahab</t>
  </si>
  <si>
    <t>C2547</t>
  </si>
  <si>
    <t>Western Tiba</t>
  </si>
  <si>
    <t>C2546</t>
  </si>
  <si>
    <t>Mashrafet Falita</t>
  </si>
  <si>
    <t>C2422</t>
  </si>
  <si>
    <t>C2420</t>
  </si>
  <si>
    <t>Jarajir</t>
  </si>
  <si>
    <t>C2426</t>
  </si>
  <si>
    <t>Ras Elmaarra</t>
  </si>
  <si>
    <t>C2413</t>
  </si>
  <si>
    <t>Fardos</t>
  </si>
  <si>
    <t>C4843</t>
  </si>
  <si>
    <t>Mustafawiyeh</t>
  </si>
  <si>
    <t>C4836</t>
  </si>
  <si>
    <t>Upper Tal Khanzir</t>
  </si>
  <si>
    <t>C4807</t>
  </si>
  <si>
    <t>Ghafqiyeh</t>
  </si>
  <si>
    <t>C4913</t>
  </si>
  <si>
    <t>Upper Amarat</t>
  </si>
  <si>
    <t>C4910</t>
  </si>
  <si>
    <t>Bsheiriyeh Qahtaniya</t>
  </si>
  <si>
    <t>C4789</t>
  </si>
  <si>
    <t>Qutba</t>
  </si>
  <si>
    <t>C4795</t>
  </si>
  <si>
    <t>C5054</t>
  </si>
  <si>
    <t>Qarmaniyeh</t>
  </si>
  <si>
    <t>C6788</t>
  </si>
  <si>
    <t>Big Arada</t>
  </si>
  <si>
    <t>C5020</t>
  </si>
  <si>
    <t>C1362</t>
  </si>
  <si>
    <t>Sara</t>
  </si>
  <si>
    <t>C1400</t>
  </si>
  <si>
    <t>Al-Rahmaniyah</t>
  </si>
  <si>
    <t>C8216</t>
  </si>
  <si>
    <t>Ayn Al-Hajar</t>
  </si>
  <si>
    <t>C8209</t>
  </si>
  <si>
    <t>Kantara Ma'abatli</t>
  </si>
  <si>
    <t>C7522</t>
  </si>
  <si>
    <t>Maasara - Maasaret Jaq</t>
  </si>
  <si>
    <t>C1546</t>
  </si>
  <si>
    <t>Upper Al-Thahrah</t>
  </si>
  <si>
    <t>C8219</t>
  </si>
  <si>
    <t>Upper Khazian</t>
  </si>
  <si>
    <t>C8207</t>
  </si>
  <si>
    <t>Dawdaw</t>
  </si>
  <si>
    <t>C1454</t>
  </si>
  <si>
    <t>Koran Afrin</t>
  </si>
  <si>
    <t>C1492</t>
  </si>
  <si>
    <t>Maamel - Oshagi</t>
  </si>
  <si>
    <t>C1457</t>
  </si>
  <si>
    <t>Haj Belal</t>
  </si>
  <si>
    <t>C8208</t>
  </si>
  <si>
    <t>Kalanli</t>
  </si>
  <si>
    <t>C6406</t>
  </si>
  <si>
    <t>Mostakan</t>
  </si>
  <si>
    <t>C1534</t>
  </si>
  <si>
    <t>C1525</t>
  </si>
  <si>
    <t>Al Makman</t>
  </si>
  <si>
    <t>C7326</t>
  </si>
  <si>
    <t>Btoshiyet Elbab</t>
  </si>
  <si>
    <t>C1231</t>
  </si>
  <si>
    <t>Barakeh (Ma'btali)</t>
  </si>
  <si>
    <t>C8201</t>
  </si>
  <si>
    <t>Big Dar</t>
  </si>
  <si>
    <t>C1542</t>
  </si>
  <si>
    <t>Yatimeh - Oksozli</t>
  </si>
  <si>
    <t>C1545</t>
  </si>
  <si>
    <t>Sheikh Mohammed</t>
  </si>
  <si>
    <t>C1453</t>
  </si>
  <si>
    <t>Sherbanli</t>
  </si>
  <si>
    <t>C8249</t>
  </si>
  <si>
    <t>Anbar</t>
  </si>
  <si>
    <t>C1549</t>
  </si>
  <si>
    <t>Arab-Shekho</t>
  </si>
  <si>
    <t>C6401</t>
  </si>
  <si>
    <t>Gumazanli</t>
  </si>
  <si>
    <t>C8200</t>
  </si>
  <si>
    <t>Lower Al-Thahrah</t>
  </si>
  <si>
    <t>C8220</t>
  </si>
  <si>
    <t>Sheikh Aqraa - Kilo</t>
  </si>
  <si>
    <t>C1554</t>
  </si>
  <si>
    <t>Smal</t>
  </si>
  <si>
    <t>C1550</t>
  </si>
  <si>
    <t>Murtafiah</t>
  </si>
  <si>
    <t>C1460</t>
  </si>
  <si>
    <t>Bir Asi</t>
  </si>
  <si>
    <t>C5864</t>
  </si>
  <si>
    <t xml:space="preserve">Little Khweireh </t>
  </si>
  <si>
    <t>C5848</t>
  </si>
  <si>
    <t>Makef</t>
  </si>
  <si>
    <t>C5871</t>
  </si>
  <si>
    <t>Nussif Tall</t>
  </si>
  <si>
    <t>C7104</t>
  </si>
  <si>
    <t>Ranin</t>
  </si>
  <si>
    <t>C6509</t>
  </si>
  <si>
    <t>Shalkhi</t>
  </si>
  <si>
    <t>C5846</t>
  </si>
  <si>
    <t>Hilweh</t>
  </si>
  <si>
    <t>C5118</t>
  </si>
  <si>
    <t>Raboua</t>
  </si>
  <si>
    <t>C6561</t>
  </si>
  <si>
    <t>Jeb Ghabsheh</t>
  </si>
  <si>
    <t>C1123</t>
  </si>
  <si>
    <t>C5726</t>
  </si>
  <si>
    <t>Qahira</t>
  </si>
  <si>
    <t>C7073</t>
  </si>
  <si>
    <t>Masloukha</t>
  </si>
  <si>
    <t>C6557</t>
  </si>
  <si>
    <t>Muqbia</t>
  </si>
  <si>
    <t>C1133</t>
  </si>
  <si>
    <t>Abu Obaida</t>
  </si>
  <si>
    <t>C4909</t>
  </si>
  <si>
    <t>Aslim Elbarashmeh</t>
  </si>
  <si>
    <t>C5842</t>
  </si>
  <si>
    <t xml:space="preserve">Big Abu Jadha </t>
  </si>
  <si>
    <t>C1759</t>
  </si>
  <si>
    <t>Big Khushkhash</t>
  </si>
  <si>
    <t>C2085</t>
  </si>
  <si>
    <t>Jaadet Elsamawat</t>
  </si>
  <si>
    <t>C2039</t>
  </si>
  <si>
    <t>Al-Khafsa</t>
  </si>
  <si>
    <t>SY020502</t>
  </si>
  <si>
    <t>Dakhireh</t>
  </si>
  <si>
    <t>C1878</t>
  </si>
  <si>
    <t>Rasm Elahmar</t>
  </si>
  <si>
    <t>C1841</t>
  </si>
  <si>
    <t>Maskana - Onaiza</t>
  </si>
  <si>
    <t>C1933</t>
  </si>
  <si>
    <t>Mujamaa Hettin</t>
  </si>
  <si>
    <t>C6305</t>
  </si>
  <si>
    <t>Eastern Burj</t>
  </si>
  <si>
    <t>C6758</t>
  </si>
  <si>
    <t>Hdadiyeh</t>
  </si>
  <si>
    <t>C4498</t>
  </si>
  <si>
    <t>Al Abdan</t>
  </si>
  <si>
    <t>C8029</t>
  </si>
  <si>
    <t>Al Faydah</t>
  </si>
  <si>
    <t>C7425</t>
  </si>
  <si>
    <t>Al Khufah</t>
  </si>
  <si>
    <t>C7411</t>
  </si>
  <si>
    <t>Al Masshur</t>
  </si>
  <si>
    <t>C7316</t>
  </si>
  <si>
    <t>Bajdali</t>
  </si>
  <si>
    <t>C8044</t>
  </si>
  <si>
    <t>Fas (Abo Fas)</t>
  </si>
  <si>
    <t>C8015</t>
  </si>
  <si>
    <t>Ghunah</t>
  </si>
  <si>
    <t>C7379</t>
  </si>
  <si>
    <t>Tarnabet Elrafee</t>
  </si>
  <si>
    <t>C4444</t>
  </si>
  <si>
    <t>Tashtash</t>
  </si>
  <si>
    <t>C7282</t>
  </si>
  <si>
    <t>Um Azer</t>
  </si>
  <si>
    <t>C8050</t>
  </si>
  <si>
    <t>Um Hojairah</t>
  </si>
  <si>
    <t>C6455</t>
  </si>
  <si>
    <t>Western Henna</t>
  </si>
  <si>
    <t>C6747</t>
  </si>
  <si>
    <t>Tal Al Tal</t>
  </si>
  <si>
    <t>C6780</t>
  </si>
  <si>
    <t>Western Tal Hamam</t>
  </si>
  <si>
    <t>C4400</t>
  </si>
  <si>
    <t>Mahmudiyeh</t>
  </si>
  <si>
    <t>C5065</t>
  </si>
  <si>
    <t>Mazyuneh</t>
  </si>
  <si>
    <t>C6385</t>
  </si>
  <si>
    <t>Gharibeh</t>
  </si>
  <si>
    <t>C5205</t>
  </si>
  <si>
    <t>Swedan Shameh</t>
  </si>
  <si>
    <t>C6808</t>
  </si>
  <si>
    <t>Khatuniya Bahra</t>
  </si>
  <si>
    <t>C4513</t>
  </si>
  <si>
    <t>C4639</t>
  </si>
  <si>
    <t>Abu Jadi</t>
  </si>
  <si>
    <t>C6926</t>
  </si>
  <si>
    <t>Hweijet Halawa</t>
  </si>
  <si>
    <t>C5961</t>
  </si>
  <si>
    <t>Haram Rash</t>
  </si>
  <si>
    <t>C7732</t>
  </si>
  <si>
    <t>C5030</t>
  </si>
  <si>
    <t>Tal Dik</t>
  </si>
  <si>
    <t>C5040</t>
  </si>
  <si>
    <t>Tal Sukkar</t>
  </si>
  <si>
    <t>C5050</t>
  </si>
  <si>
    <t>Heno</t>
  </si>
  <si>
    <t>C5068</t>
  </si>
  <si>
    <t>Bir Dalleh</t>
  </si>
  <si>
    <t>C2044</t>
  </si>
  <si>
    <t>Rashid</t>
  </si>
  <si>
    <t>C5730</t>
  </si>
  <si>
    <t>Daama</t>
  </si>
  <si>
    <t>C5780</t>
  </si>
  <si>
    <t>Badiat Elshoaa</t>
  </si>
  <si>
    <t>C5971</t>
  </si>
  <si>
    <t>Kharita</t>
  </si>
  <si>
    <t>C5132</t>
  </si>
  <si>
    <t>Masrab</t>
  </si>
  <si>
    <t>C5130</t>
  </si>
  <si>
    <t>Qasabi</t>
  </si>
  <si>
    <t>C5134</t>
  </si>
  <si>
    <t>Shmeitiyeh</t>
  </si>
  <si>
    <t>C5136</t>
  </si>
  <si>
    <t>Berani</t>
  </si>
  <si>
    <t>C5684</t>
  </si>
  <si>
    <t>C5742</t>
  </si>
  <si>
    <t>C6383</t>
  </si>
  <si>
    <t>Big Maghalla</t>
  </si>
  <si>
    <t>C5786</t>
  </si>
  <si>
    <t>C5787</t>
  </si>
  <si>
    <t>Sweida</t>
  </si>
  <si>
    <t>C5781</t>
  </si>
  <si>
    <t>C5747</t>
  </si>
  <si>
    <t>Old Maadan</t>
  </si>
  <si>
    <t>C5138</t>
  </si>
  <si>
    <t>Khamisiyeh</t>
  </si>
  <si>
    <t>C5778</t>
  </si>
  <si>
    <t>Little Maghalla</t>
  </si>
  <si>
    <t>C5785</t>
  </si>
  <si>
    <t>Namisa</t>
  </si>
  <si>
    <t>C5782</t>
  </si>
  <si>
    <t>Dalha</t>
  </si>
  <si>
    <t>C5750</t>
  </si>
  <si>
    <t>Hweijet Shnan</t>
  </si>
  <si>
    <t>C5753</t>
  </si>
  <si>
    <t>Jabli</t>
  </si>
  <si>
    <t>C5751</t>
  </si>
  <si>
    <t>Rabyeh</t>
  </si>
  <si>
    <t>C5744</t>
  </si>
  <si>
    <t>Rahbi</t>
  </si>
  <si>
    <t>C5754</t>
  </si>
  <si>
    <t>Shamra</t>
  </si>
  <si>
    <t>C5743</t>
  </si>
  <si>
    <t>Zur Shummar</t>
  </si>
  <si>
    <t>C6500</t>
  </si>
  <si>
    <t>Abu Shamat - Abul Kalat</t>
  </si>
  <si>
    <t>C5967</t>
  </si>
  <si>
    <t>Emeirat</t>
  </si>
  <si>
    <t>C5943</t>
  </si>
  <si>
    <t>Sheib Eldakar</t>
  </si>
  <si>
    <t>C5947</t>
  </si>
  <si>
    <t>Tarif</t>
  </si>
  <si>
    <t>C5133</t>
  </si>
  <si>
    <t>Bir Shallal</t>
  </si>
  <si>
    <t>C5984</t>
  </si>
  <si>
    <t>Falah Rabu</t>
  </si>
  <si>
    <t>C5990</t>
  </si>
  <si>
    <t>C5965</t>
  </si>
  <si>
    <t>Khatuniya Eljerniyah</t>
  </si>
  <si>
    <t>C5964</t>
  </si>
  <si>
    <t>Mahmudli</t>
  </si>
  <si>
    <t>C5968</t>
  </si>
  <si>
    <t>Msheirfet Eljerniyeh</t>
  </si>
  <si>
    <t>C5966</t>
  </si>
  <si>
    <t>Rajm Elhamam</t>
  </si>
  <si>
    <t>C5963</t>
  </si>
  <si>
    <t>Tal Othman</t>
  </si>
  <si>
    <t>C5972</t>
  </si>
  <si>
    <t>Tiba Ein Arab</t>
  </si>
  <si>
    <t>C2033</t>
  </si>
  <si>
    <t>Jaber</t>
  </si>
  <si>
    <t>C5784</t>
  </si>
  <si>
    <t>Tishrin 6</t>
  </si>
  <si>
    <t>C5779</t>
  </si>
  <si>
    <t>Duwadiyeh Kik Dada</t>
  </si>
  <si>
    <t>C2069</t>
  </si>
  <si>
    <t>Bir Said</t>
  </si>
  <si>
    <t>C5676</t>
  </si>
  <si>
    <t>Laqta</t>
  </si>
  <si>
    <t>C5738</t>
  </si>
  <si>
    <t>Thulth Khneiz</t>
  </si>
  <si>
    <t>C5722</t>
  </si>
  <si>
    <t>Kalta</t>
  </si>
  <si>
    <t>C5683</t>
  </si>
  <si>
    <t>Dahweh</t>
  </si>
  <si>
    <t>C5978</t>
  </si>
  <si>
    <t>Barad</t>
  </si>
  <si>
    <t>C6197</t>
  </si>
  <si>
    <t>Haqf</t>
  </si>
  <si>
    <t>C6260</t>
  </si>
  <si>
    <t>Qolana</t>
  </si>
  <si>
    <t>C2114</t>
  </si>
  <si>
    <t>Adla</t>
  </si>
  <si>
    <t>C4442</t>
  </si>
  <si>
    <t>Al Basna</t>
  </si>
  <si>
    <t>C6744</t>
  </si>
  <si>
    <t>Al Faras</t>
  </si>
  <si>
    <t>C6735</t>
  </si>
  <si>
    <t>Al Siha</t>
  </si>
  <si>
    <t>C6738</t>
  </si>
  <si>
    <t>Azzawi</t>
  </si>
  <si>
    <t>C6454</t>
  </si>
  <si>
    <t>Eastern Henna</t>
  </si>
  <si>
    <t>C4445</t>
  </si>
  <si>
    <t>Hamada</t>
  </si>
  <si>
    <t>C8000</t>
  </si>
  <si>
    <t>Majlub</t>
  </si>
  <si>
    <t>C6740</t>
  </si>
  <si>
    <t>Rmailan</t>
  </si>
  <si>
    <t>C6730</t>
  </si>
  <si>
    <t>Switiya</t>
  </si>
  <si>
    <t>C6742</t>
  </si>
  <si>
    <t>Western Jermez</t>
  </si>
  <si>
    <t>C4443</t>
  </si>
  <si>
    <t>Hamam</t>
  </si>
  <si>
    <t>C4819</t>
  </si>
  <si>
    <t>Lower Sweidiyeh</t>
  </si>
  <si>
    <t>C4835</t>
  </si>
  <si>
    <t>Saideh</t>
  </si>
  <si>
    <t>C4808</t>
  </si>
  <si>
    <t>Tal Adas</t>
  </si>
  <si>
    <t>C4818</t>
  </si>
  <si>
    <t>Um Tlul</t>
  </si>
  <si>
    <t>C4831</t>
  </si>
  <si>
    <t>Abu Ejeileh</t>
  </si>
  <si>
    <t>C4900</t>
  </si>
  <si>
    <t>C4908</t>
  </si>
  <si>
    <t>Kherbet Balak</t>
  </si>
  <si>
    <t>C4929</t>
  </si>
  <si>
    <t>Eastern Khayala</t>
  </si>
  <si>
    <t>C5687</t>
  </si>
  <si>
    <t>C5171</t>
  </si>
  <si>
    <t>Abbas</t>
  </si>
  <si>
    <t>C5180</t>
  </si>
  <si>
    <t>Lower Hawi Baqras</t>
  </si>
  <si>
    <t>C5187</t>
  </si>
  <si>
    <t>Tishrine</t>
  </si>
  <si>
    <t>C5206</t>
  </si>
  <si>
    <t>Kassar</t>
  </si>
  <si>
    <t>C5115</t>
  </si>
  <si>
    <t>Tall Kalakh</t>
  </si>
  <si>
    <t>SY0403</t>
  </si>
  <si>
    <t>SY040304</t>
  </si>
  <si>
    <t>Hisn</t>
  </si>
  <si>
    <t>C2841</t>
  </si>
  <si>
    <t>Marj Elsultan</t>
  </si>
  <si>
    <t>C2366</t>
  </si>
  <si>
    <t>Safh Malekiyeh</t>
  </si>
  <si>
    <t>C4863</t>
  </si>
  <si>
    <t>Tal Elhawa Malkiyeh</t>
  </si>
  <si>
    <t>C4869</t>
  </si>
  <si>
    <t>Tal Umaya</t>
  </si>
  <si>
    <t>C4852</t>
  </si>
  <si>
    <t>Ankhal</t>
  </si>
  <si>
    <t>C6058</t>
  </si>
  <si>
    <t>Um Osaj</t>
  </si>
  <si>
    <t>C7752</t>
  </si>
  <si>
    <t>Zamrin</t>
  </si>
  <si>
    <t>C6049</t>
  </si>
  <si>
    <t>Najih</t>
  </si>
  <si>
    <t>C6100</t>
  </si>
  <si>
    <t>Mal</t>
  </si>
  <si>
    <t>C6080</t>
  </si>
  <si>
    <t>Tiha</t>
  </si>
  <si>
    <t>C6085</t>
  </si>
  <si>
    <t>Ayyash</t>
  </si>
  <si>
    <t>C5078</t>
  </si>
  <si>
    <t>Zghir Shamiyeh</t>
  </si>
  <si>
    <t>C5128</t>
  </si>
  <si>
    <t>Um Myal</t>
  </si>
  <si>
    <t>C3289</t>
  </si>
  <si>
    <t>Taldara</t>
  </si>
  <si>
    <t>C3224</t>
  </si>
  <si>
    <t>Aqareb</t>
  </si>
  <si>
    <t>C3300</t>
  </si>
  <si>
    <t>Dahr al Gharbi</t>
  </si>
  <si>
    <t>C7186</t>
  </si>
  <si>
    <t>C3294</t>
  </si>
  <si>
    <t>Mabuja</t>
  </si>
  <si>
    <t>C3308</t>
  </si>
  <si>
    <t>Hettin</t>
  </si>
  <si>
    <t>C5703</t>
  </si>
  <si>
    <t>Katuniyeh</t>
  </si>
  <si>
    <t>C5675</t>
  </si>
  <si>
    <t>Kdeiran</t>
  </si>
  <si>
    <t>C5739</t>
  </si>
  <si>
    <t>Rabee'a</t>
  </si>
  <si>
    <t>C5714</t>
  </si>
  <si>
    <t>Western Sahlabiyeh</t>
  </si>
  <si>
    <t>C5727</t>
  </si>
  <si>
    <t>Bir Elkhozam</t>
  </si>
  <si>
    <t>C5955</t>
  </si>
  <si>
    <t>Big Ayed</t>
  </si>
  <si>
    <t>C6840</t>
  </si>
  <si>
    <t>Abu Haya</t>
  </si>
  <si>
    <t>C5874</t>
  </si>
  <si>
    <t>Hamdaniyeh</t>
  </si>
  <si>
    <t>C6572</t>
  </si>
  <si>
    <t>Hawayes Un Jern</t>
  </si>
  <si>
    <t>C3090</t>
  </si>
  <si>
    <t>Qalet Hawayes</t>
  </si>
  <si>
    <t>C6559</t>
  </si>
  <si>
    <t>Zegbeh</t>
  </si>
  <si>
    <t>C3075</t>
  </si>
  <si>
    <t>Northern Fan</t>
  </si>
  <si>
    <t>C3032</t>
  </si>
  <si>
    <t>Qasr Elmakhram</t>
  </si>
  <si>
    <t>C3039</t>
  </si>
  <si>
    <t>C3026</t>
  </si>
  <si>
    <t>Western-Jnieneh</t>
  </si>
  <si>
    <t>C6585</t>
  </si>
  <si>
    <t>Western Farhaniyeh</t>
  </si>
  <si>
    <t>C6590</t>
  </si>
  <si>
    <t>Aqrab</t>
  </si>
  <si>
    <t>C3049</t>
  </si>
  <si>
    <t>Az-Zara</t>
  </si>
  <si>
    <t>C3041</t>
  </si>
  <si>
    <t>Tleisiyeh</t>
  </si>
  <si>
    <t>C3022</t>
  </si>
  <si>
    <t>Marufa - Sakuleh</t>
  </si>
  <si>
    <t>C2071</t>
  </si>
  <si>
    <t>Jeb Ej-Jarrah</t>
  </si>
  <si>
    <t>SY040601</t>
  </si>
  <si>
    <t>Masudiyeh</t>
  </si>
  <si>
    <t>C2950</t>
  </si>
  <si>
    <t>Abu Homama</t>
  </si>
  <si>
    <t>C2866</t>
  </si>
  <si>
    <t>Dar Kabira</t>
  </si>
  <si>
    <t>C2524</t>
  </si>
  <si>
    <t>Jawalek</t>
  </si>
  <si>
    <t>C2520</t>
  </si>
  <si>
    <t>Kafrnan</t>
  </si>
  <si>
    <t>C2875</t>
  </si>
  <si>
    <t>Kafr Abed</t>
  </si>
  <si>
    <t>C2537</t>
  </si>
  <si>
    <t>Naqout</t>
  </si>
  <si>
    <t>C7471</t>
  </si>
  <si>
    <t>C2947</t>
  </si>
  <si>
    <t>Northern Ein Hssein</t>
  </si>
  <si>
    <t>C2603</t>
  </si>
  <si>
    <t>Halamuz</t>
  </si>
  <si>
    <t>C7159</t>
  </si>
  <si>
    <t>moulok</t>
  </si>
  <si>
    <t>C7158</t>
  </si>
  <si>
    <t>Brennan</t>
  </si>
  <si>
    <t>C4033</t>
  </si>
  <si>
    <t>Abu Lafa</t>
  </si>
  <si>
    <t>C7865</t>
  </si>
  <si>
    <t>C3283</t>
  </si>
  <si>
    <t>C3284</t>
  </si>
  <si>
    <t>C6346</t>
  </si>
  <si>
    <t>C3096</t>
  </si>
  <si>
    <t>Ejaz</t>
  </si>
  <si>
    <t>C4007</t>
  </si>
  <si>
    <t>Khwein Elshaer</t>
  </si>
  <si>
    <t>C4032</t>
  </si>
  <si>
    <t>Maksar</t>
  </si>
  <si>
    <t>C4005</t>
  </si>
  <si>
    <t>Mreijeb Elmashad</t>
  </si>
  <si>
    <t>C4048</t>
  </si>
  <si>
    <t>Rujum Qitt</t>
  </si>
  <si>
    <t>C7228</t>
  </si>
  <si>
    <t>C3995</t>
  </si>
  <si>
    <t>Thleijeh</t>
  </si>
  <si>
    <t>C4008</t>
  </si>
  <si>
    <t>Dwadiyeh</t>
  </si>
  <si>
    <t>C4004</t>
  </si>
  <si>
    <t>Mustariha</t>
  </si>
  <si>
    <t>C3894</t>
  </si>
  <si>
    <t>Mardagana Burtuqala</t>
  </si>
  <si>
    <t>C4041</t>
  </si>
  <si>
    <t>Jakuziyeh</t>
  </si>
  <si>
    <t>C3280</t>
  </si>
  <si>
    <t>Haymaniyeh - Heijaneh</t>
  </si>
  <si>
    <t>C3097</t>
  </si>
  <si>
    <t>Jeb Hanta</t>
  </si>
  <si>
    <t>C6565</t>
  </si>
  <si>
    <t>Majduah - Northern Jadduah</t>
  </si>
  <si>
    <t>C3088</t>
  </si>
  <si>
    <t>C3095</t>
  </si>
  <si>
    <t>Southern Jadoiyeh</t>
  </si>
  <si>
    <t>C6553</t>
  </si>
  <si>
    <t>Tarfawi</t>
  </si>
  <si>
    <t>C3093</t>
  </si>
  <si>
    <t>Kawkab</t>
  </si>
  <si>
    <t>C3037</t>
  </si>
  <si>
    <t>Tiba Elesm</t>
  </si>
  <si>
    <t>C3027</t>
  </si>
  <si>
    <t>Ballan</t>
  </si>
  <si>
    <t>C2861</t>
  </si>
  <si>
    <t>Zmeimer</t>
  </si>
  <si>
    <t>C2859</t>
  </si>
  <si>
    <t>Alwasata</t>
  </si>
  <si>
    <t>C6678</t>
  </si>
  <si>
    <t>Makrumiyeh</t>
  </si>
  <si>
    <t>C2879</t>
  </si>
  <si>
    <t>Shabaaniyeh</t>
  </si>
  <si>
    <t>C2886</t>
  </si>
  <si>
    <t>Moghr Al Honta</t>
  </si>
  <si>
    <t>C6708</t>
  </si>
  <si>
    <t>Eastern Lweibdeh</t>
  </si>
  <si>
    <t>C4047</t>
  </si>
  <si>
    <t>Mreiheb</t>
  </si>
  <si>
    <t>C3996</t>
  </si>
  <si>
    <t>Rasm Barjas</t>
  </si>
  <si>
    <t>C6604</t>
  </si>
  <si>
    <t>Saree</t>
  </si>
  <si>
    <t>C4021</t>
  </si>
  <si>
    <t>Tal Halawa</t>
  </si>
  <si>
    <t>C4018</t>
  </si>
  <si>
    <t>Ablah</t>
  </si>
  <si>
    <t>C7876</t>
  </si>
  <si>
    <t>Hmeimat Eldayer</t>
  </si>
  <si>
    <t>C3900</t>
  </si>
  <si>
    <t>Jannet Elqora</t>
  </si>
  <si>
    <t>C4208</t>
  </si>
  <si>
    <t>Baroudiyeh</t>
  </si>
  <si>
    <t>C3084</t>
  </si>
  <si>
    <t>Tuffaha</t>
  </si>
  <si>
    <t>C6562</t>
  </si>
  <si>
    <t>Ab Al-Qanat</t>
  </si>
  <si>
    <t>C7878</t>
  </si>
  <si>
    <t>Akla</t>
  </si>
  <si>
    <t>C6552</t>
  </si>
  <si>
    <t>Aziziyeh</t>
  </si>
  <si>
    <t>C3085</t>
  </si>
  <si>
    <t>Bayud</t>
  </si>
  <si>
    <t>C3068</t>
  </si>
  <si>
    <t>Dalleh</t>
  </si>
  <si>
    <t>C3070</t>
  </si>
  <si>
    <t>Hnyeh</t>
  </si>
  <si>
    <t>C6549</t>
  </si>
  <si>
    <t>Humi</t>
  </si>
  <si>
    <t>C6568</t>
  </si>
  <si>
    <t>Jeb Elothman</t>
  </si>
  <si>
    <t>C3074</t>
  </si>
  <si>
    <t>Jeb Elsafa</t>
  </si>
  <si>
    <t>C3083</t>
  </si>
  <si>
    <t>Lwaibeda</t>
  </si>
  <si>
    <t>C7886</t>
  </si>
  <si>
    <t>C6362</t>
  </si>
  <si>
    <t>Fayda</t>
  </si>
  <si>
    <t>C3092</t>
  </si>
  <si>
    <t>An Nasiriyah</t>
  </si>
  <si>
    <t>C7216</t>
  </si>
  <si>
    <t>Bashkum</t>
  </si>
  <si>
    <t>C4010</t>
  </si>
  <si>
    <t>Halban</t>
  </si>
  <si>
    <t>C4002</t>
  </si>
  <si>
    <t>Rabeeah Brennan</t>
  </si>
  <si>
    <t>C4019</t>
  </si>
  <si>
    <t>Rasm al Barjis</t>
  </si>
  <si>
    <t>C7218</t>
  </si>
  <si>
    <t>Southern Um Mweilat</t>
  </si>
  <si>
    <t>C4014</t>
  </si>
  <si>
    <t>Sruj (Sanjar)</t>
  </si>
  <si>
    <t>C7918</t>
  </si>
  <si>
    <t>Ghanya</t>
  </si>
  <si>
    <t>C4209</t>
  </si>
  <si>
    <t>Jahman</t>
  </si>
  <si>
    <t>C4023</t>
  </si>
  <si>
    <t>Ainata</t>
  </si>
  <si>
    <t>C6614</t>
  </si>
  <si>
    <t>Jaberiyeh</t>
  </si>
  <si>
    <t>C4016</t>
  </si>
  <si>
    <t>Western Buwayda - Aqrabiya</t>
  </si>
  <si>
    <t>C2722</t>
  </si>
  <si>
    <t xml:space="preserve">Wasta </t>
  </si>
  <si>
    <t>C5958</t>
  </si>
  <si>
    <t>Kalidiyeh</t>
  </si>
  <si>
    <t>C6274</t>
  </si>
  <si>
    <t>Josiyet Elemar</t>
  </si>
  <si>
    <t>C2707</t>
  </si>
  <si>
    <t>Farhaniyeh</t>
  </si>
  <si>
    <t>C2887</t>
  </si>
  <si>
    <t>C2609</t>
  </si>
  <si>
    <t>Rihan</t>
  </si>
  <si>
    <t>C2337</t>
  </si>
  <si>
    <t>Shafuniyeh</t>
  </si>
  <si>
    <t>C2334</t>
  </si>
  <si>
    <t>Otaya</t>
  </si>
  <si>
    <t>C2350</t>
  </si>
  <si>
    <t>Ahmadia</t>
  </si>
  <si>
    <t>C2353</t>
  </si>
  <si>
    <t>Deir Salman</t>
  </si>
  <si>
    <t>C2359</t>
  </si>
  <si>
    <t>Balaliyeh</t>
  </si>
  <si>
    <t>C2354</t>
  </si>
  <si>
    <t>Majdolieah</t>
  </si>
  <si>
    <t>C6661</t>
  </si>
  <si>
    <t>Darwasheh</t>
  </si>
  <si>
    <t>C2458</t>
  </si>
  <si>
    <t>Bzeineh</t>
  </si>
  <si>
    <t>C2347</t>
  </si>
  <si>
    <t>Hosh Eldawahreh</t>
  </si>
  <si>
    <t>C2332</t>
  </si>
  <si>
    <t>Mashrafa</t>
  </si>
  <si>
    <t>C2608</t>
  </si>
  <si>
    <t>SY040300</t>
  </si>
  <si>
    <t>C2762</t>
  </si>
  <si>
    <t>Hosh Elsayed Ali</t>
  </si>
  <si>
    <t>C2751</t>
  </si>
  <si>
    <t>Al Kam</t>
  </si>
  <si>
    <t>C7789</t>
  </si>
  <si>
    <t>Northern Qasaq</t>
  </si>
  <si>
    <t>C2110</t>
  </si>
  <si>
    <t>Makhraj</t>
  </si>
  <si>
    <t>C1986</t>
  </si>
  <si>
    <t>Nabaa - Korbinar</t>
  </si>
  <si>
    <t>C1962</t>
  </si>
  <si>
    <t>C1940</t>
  </si>
  <si>
    <t>Tal Ghazal</t>
  </si>
  <si>
    <t>C1951</t>
  </si>
  <si>
    <t>Big Jeb Faraj</t>
  </si>
  <si>
    <t>C2004</t>
  </si>
  <si>
    <t>Darb Elnob</t>
  </si>
  <si>
    <t>C2011</t>
  </si>
  <si>
    <t>Mazdalfa - Bistek</t>
  </si>
  <si>
    <t>C2017</t>
  </si>
  <si>
    <t xml:space="preserve">Oweina </t>
  </si>
  <si>
    <t>C1996</t>
  </si>
  <si>
    <t>Shehama - Bandar</t>
  </si>
  <si>
    <t>C2012</t>
  </si>
  <si>
    <t>Taala</t>
  </si>
  <si>
    <t>C2006</t>
  </si>
  <si>
    <t>Kharab Elasheq - Kharab Ishq</t>
  </si>
  <si>
    <t>C2040</t>
  </si>
  <si>
    <t>Mitras</t>
  </si>
  <si>
    <t>C2106</t>
  </si>
  <si>
    <t>Ramilet Elhenno</t>
  </si>
  <si>
    <t>C2022</t>
  </si>
  <si>
    <t>Raqas al Fawqani</t>
  </si>
  <si>
    <t>C7551</t>
  </si>
  <si>
    <t>Upper Mawa - Upper Khanik</t>
  </si>
  <si>
    <t>C2101</t>
  </si>
  <si>
    <t>Beit Misto</t>
  </si>
  <si>
    <t>C7492</t>
  </si>
  <si>
    <t>Qazam - Qesset Jak</t>
  </si>
  <si>
    <t>C1613</t>
  </si>
  <si>
    <t xml:space="preserve">Rujm Sirran </t>
  </si>
  <si>
    <t>C6445</t>
  </si>
  <si>
    <t>Al Shahira</t>
  </si>
  <si>
    <t>C6774</t>
  </si>
  <si>
    <t>Bab Elfaraj</t>
  </si>
  <si>
    <t>C4414</t>
  </si>
  <si>
    <t>Ghorra</t>
  </si>
  <si>
    <t>C4405</t>
  </si>
  <si>
    <t>Jafr</t>
  </si>
  <si>
    <t>C4391</t>
  </si>
  <si>
    <t>Akka</t>
  </si>
  <si>
    <t>C4830</t>
  </si>
  <si>
    <t>Kharab Bonyan</t>
  </si>
  <si>
    <t>C4879</t>
  </si>
  <si>
    <t>Mreijat</t>
  </si>
  <si>
    <t>C4803</t>
  </si>
  <si>
    <t>C4877</t>
  </si>
  <si>
    <t>Tal Elahmar</t>
  </si>
  <si>
    <t>C4851</t>
  </si>
  <si>
    <t>Upper Sweidiyeh</t>
  </si>
  <si>
    <t>C4840</t>
  </si>
  <si>
    <t>Abu Baker</t>
  </si>
  <si>
    <t>C4917</t>
  </si>
  <si>
    <t>Al Yamamah</t>
  </si>
  <si>
    <t>C6792</t>
  </si>
  <si>
    <t>Ataba</t>
  </si>
  <si>
    <t>C4915</t>
  </si>
  <si>
    <t>Bab Elhadid</t>
  </si>
  <si>
    <t>C4905</t>
  </si>
  <si>
    <t>C4902</t>
  </si>
  <si>
    <t>Hseiniyeh Jawadiyeh</t>
  </si>
  <si>
    <t>C4914</t>
  </si>
  <si>
    <t>Msheirfet Jawadiyeh</t>
  </si>
  <si>
    <t>C4932</t>
  </si>
  <si>
    <t>C4931</t>
  </si>
  <si>
    <t>Koub</t>
  </si>
  <si>
    <t>C4737</t>
  </si>
  <si>
    <t>Rihaniyet Amuda</t>
  </si>
  <si>
    <t>C4726</t>
  </si>
  <si>
    <t>Abtak Upper Hreith</t>
  </si>
  <si>
    <t>C4784</t>
  </si>
  <si>
    <t>Abu Ghadir</t>
  </si>
  <si>
    <t>C4754</t>
  </si>
  <si>
    <t>Karimeh</t>
  </si>
  <si>
    <t>C4755</t>
  </si>
  <si>
    <t>Kharab Elabed</t>
  </si>
  <si>
    <t>C4758</t>
  </si>
  <si>
    <t>Kherbet Elthibeh Qahtaiyeh</t>
  </si>
  <si>
    <t>C4747</t>
  </si>
  <si>
    <t>Khweitleh Eljawaleh</t>
  </si>
  <si>
    <t>C4748</t>
  </si>
  <si>
    <t>Manathra</t>
  </si>
  <si>
    <t>C4780</t>
  </si>
  <si>
    <t>Morjana</t>
  </si>
  <si>
    <t>C4797</t>
  </si>
  <si>
    <t>Msheirfeh Qahtaniyeh</t>
  </si>
  <si>
    <t>C4800</t>
  </si>
  <si>
    <t>C4751</t>
  </si>
  <si>
    <t>Shalhumiyeh</t>
  </si>
  <si>
    <t>C4781</t>
  </si>
  <si>
    <t>Shil</t>
  </si>
  <si>
    <t>C4775</t>
  </si>
  <si>
    <t>Tal Brie - Krie Brie</t>
  </si>
  <si>
    <t>C4792</t>
  </si>
  <si>
    <t>Tal Hajar</t>
  </si>
  <si>
    <t>C6786</t>
  </si>
  <si>
    <t>Tal Khatun Qahtaniya</t>
  </si>
  <si>
    <t>C4782</t>
  </si>
  <si>
    <t>Tal Odeh Qahtaniya</t>
  </si>
  <si>
    <t>C4788</t>
  </si>
  <si>
    <t>Upper Siha</t>
  </si>
  <si>
    <t>C4787</t>
  </si>
  <si>
    <t>Waara</t>
  </si>
  <si>
    <t>C4750</t>
  </si>
  <si>
    <t>Jatal</t>
  </si>
  <si>
    <t>C5041</t>
  </si>
  <si>
    <t>Qayrawan</t>
  </si>
  <si>
    <t>C8317</t>
  </si>
  <si>
    <t xml:space="preserve">Second Jozat </t>
  </si>
  <si>
    <t>C5028</t>
  </si>
  <si>
    <t>Seker Foqani</t>
  </si>
  <si>
    <t>C7701</t>
  </si>
  <si>
    <t>Tal Abbud</t>
  </si>
  <si>
    <t>C5045</t>
  </si>
  <si>
    <t>Tal Tishrine</t>
  </si>
  <si>
    <t>C5056</t>
  </si>
  <si>
    <t>Western Ethamiyeh</t>
  </si>
  <si>
    <t>C5044</t>
  </si>
  <si>
    <t>Qashqa</t>
  </si>
  <si>
    <t>C6486</t>
  </si>
  <si>
    <t>Al rafqah</t>
  </si>
  <si>
    <t>C6739</t>
  </si>
  <si>
    <t>Al-Sharah</t>
  </si>
  <si>
    <t>C6858</t>
  </si>
  <si>
    <t>Ayuj</t>
  </si>
  <si>
    <t>C5697</t>
  </si>
  <si>
    <t>Big Sweidiyeh</t>
  </si>
  <si>
    <t>C5718</t>
  </si>
  <si>
    <t>Bir Snaa</t>
  </si>
  <si>
    <t>C6888</t>
  </si>
  <si>
    <t>Mustajid Naqib</t>
  </si>
  <si>
    <t>C6725</t>
  </si>
  <si>
    <t>Rohayat</t>
  </si>
  <si>
    <t>C5725</t>
  </si>
  <si>
    <t>C5731</t>
  </si>
  <si>
    <t>Turkeia</t>
  </si>
  <si>
    <t>C6870</t>
  </si>
  <si>
    <t>Yamama</t>
  </si>
  <si>
    <t>C5692</t>
  </si>
  <si>
    <t>Abu Sakhra</t>
  </si>
  <si>
    <t>C5974</t>
  </si>
  <si>
    <t>Bir Haj Khalif</t>
  </si>
  <si>
    <t>C5985</t>
  </si>
  <si>
    <t xml:space="preserve">Dukhan </t>
  </si>
  <si>
    <t>C5969</t>
  </si>
  <si>
    <t>C5977</t>
  </si>
  <si>
    <t>Hassan Haji</t>
  </si>
  <si>
    <t>C6889</t>
  </si>
  <si>
    <t>C6384</t>
  </si>
  <si>
    <t>Jeiber</t>
  </si>
  <si>
    <t>C5983</t>
  </si>
  <si>
    <t>Kanu</t>
  </si>
  <si>
    <t>C5962</t>
  </si>
  <si>
    <t>Karawan</t>
  </si>
  <si>
    <t>C6386</t>
  </si>
  <si>
    <t>Mjeibnet Elamya</t>
  </si>
  <si>
    <t>C5991</t>
  </si>
  <si>
    <t>Mweileh</t>
  </si>
  <si>
    <t>C5960</t>
  </si>
  <si>
    <t>Nafileh</t>
  </si>
  <si>
    <t>C5959</t>
  </si>
  <si>
    <t>Ramleh</t>
  </si>
  <si>
    <t>C5975</t>
  </si>
  <si>
    <t>Safra</t>
  </si>
  <si>
    <t>C5979</t>
  </si>
  <si>
    <t>Shams Eldin</t>
  </si>
  <si>
    <t>C5988</t>
  </si>
  <si>
    <t>Abbad</t>
  </si>
  <si>
    <t>C6846</t>
  </si>
  <si>
    <t>Abu Assi</t>
  </si>
  <si>
    <t>C6839</t>
  </si>
  <si>
    <t>Al Ulieh</t>
  </si>
  <si>
    <t>C6845</t>
  </si>
  <si>
    <t>Hunaida</t>
  </si>
  <si>
    <t>C6848</t>
  </si>
  <si>
    <t>Kafifeh</t>
  </si>
  <si>
    <t>C5918</t>
  </si>
  <si>
    <t>Sharkrak</t>
  </si>
  <si>
    <t>C5911</t>
  </si>
  <si>
    <t>C5863</t>
  </si>
  <si>
    <t>Rgheilan</t>
  </si>
  <si>
    <t>C5851</t>
  </si>
  <si>
    <t>Ammuriyeh</t>
  </si>
  <si>
    <t>C5802</t>
  </si>
  <si>
    <t>Kandal</t>
  </si>
  <si>
    <t>C6515</t>
  </si>
  <si>
    <t>Sawsak</t>
  </si>
  <si>
    <t>C5823</t>
  </si>
  <si>
    <t>Yabseh</t>
  </si>
  <si>
    <t>C5826</t>
  </si>
  <si>
    <t>Sabha</t>
  </si>
  <si>
    <t>C5120</t>
  </si>
  <si>
    <t>Tuwamiyeh</t>
  </si>
  <si>
    <t>C5111</t>
  </si>
  <si>
    <t>Jiah</t>
  </si>
  <si>
    <t>C5089</t>
  </si>
  <si>
    <t>C5084</t>
  </si>
  <si>
    <t>Julet El Gur</t>
  </si>
  <si>
    <t>C5083</t>
  </si>
  <si>
    <t>Maisheh</t>
  </si>
  <si>
    <t>C5085</t>
  </si>
  <si>
    <t>Jazaret Milaj</t>
  </si>
  <si>
    <t>C5103</t>
  </si>
  <si>
    <t>Shate</t>
  </si>
  <si>
    <t>C5101</t>
  </si>
  <si>
    <t>Western Smaqiyat</t>
  </si>
  <si>
    <t>C2732</t>
  </si>
  <si>
    <r>
      <t xml:space="preserve">Four partners, discrepancy level less than 50%, all areas; </t>
    </r>
    <r>
      <rPr>
        <b/>
        <i/>
        <sz val="11"/>
        <color theme="1"/>
        <rFont val="Calibri"/>
        <family val="2"/>
        <scheme val="minor"/>
      </rPr>
      <t>average is taken</t>
    </r>
  </si>
  <si>
    <r>
      <t xml:space="preserve">Two partners, discrepancy level more than 50%, Homs area; </t>
    </r>
    <r>
      <rPr>
        <b/>
        <i/>
        <sz val="10"/>
        <color theme="1"/>
        <rFont val="Arial"/>
        <family val="2"/>
      </rPr>
      <t>average is taken*</t>
    </r>
  </si>
  <si>
    <r>
      <t xml:space="preserve">Three partners, discrepancy level more than 50%, NW area; </t>
    </r>
    <r>
      <rPr>
        <b/>
        <i/>
        <sz val="10"/>
        <color theme="1"/>
        <rFont val="Arial"/>
        <family val="2"/>
      </rPr>
      <t>HNAP is taken</t>
    </r>
  </si>
  <si>
    <r>
      <t xml:space="preserve">Four partners, discrepancy level less than 50%, all areas; </t>
    </r>
    <r>
      <rPr>
        <b/>
        <sz val="10"/>
        <color theme="1"/>
        <rFont val="Arial"/>
        <family val="2"/>
      </rPr>
      <t>average is taken</t>
    </r>
  </si>
  <si>
    <r>
      <t xml:space="preserve">Four partners, discrepancy level more than 50%, NW area; </t>
    </r>
    <r>
      <rPr>
        <b/>
        <sz val="10"/>
        <color theme="1"/>
        <rFont val="Arial"/>
        <family val="2"/>
      </rPr>
      <t>CCCM is taken</t>
    </r>
  </si>
  <si>
    <r>
      <t xml:space="preserve">Four partners, discrepancy level more than 50%, NE area; </t>
    </r>
    <r>
      <rPr>
        <b/>
        <sz val="10"/>
        <color theme="1"/>
        <rFont val="Arial"/>
        <family val="2"/>
      </rPr>
      <t>HNAP is taken</t>
    </r>
  </si>
  <si>
    <r>
      <t xml:space="preserve">Four partners, discrepancy level more than 50%, NE area; </t>
    </r>
    <r>
      <rPr>
        <b/>
        <sz val="10"/>
        <color theme="1"/>
        <rFont val="Arial"/>
        <family val="2"/>
      </rPr>
      <t>Average is taken</t>
    </r>
  </si>
  <si>
    <t>C5157</t>
  </si>
  <si>
    <t>Al Ma'ra</t>
  </si>
  <si>
    <t>Kardish</t>
  </si>
  <si>
    <t>C1610</t>
  </si>
  <si>
    <t>Mazraet Beit Jin</t>
  </si>
  <si>
    <t>C2481</t>
  </si>
  <si>
    <t>Ajajiyeh</t>
  </si>
  <si>
    <t>C5989</t>
  </si>
  <si>
    <t>Ein Elsafa - Akum</t>
  </si>
  <si>
    <t>C2735</t>
  </si>
  <si>
    <t>Ameriyeh</t>
  </si>
  <si>
    <t>C1260</t>
  </si>
  <si>
    <t>Lower Bir</t>
  </si>
  <si>
    <t>C2216</t>
  </si>
  <si>
    <t>Rakaya Sijneh</t>
  </si>
  <si>
    <t>C4102</t>
  </si>
  <si>
    <t>Fa'lul</t>
  </si>
  <si>
    <t>C7905</t>
  </si>
  <si>
    <t>Tqana</t>
  </si>
  <si>
    <t>C3958</t>
  </si>
  <si>
    <t>Al Areen - Kastanah Fawqan</t>
  </si>
  <si>
    <t>Ghanameh</t>
  </si>
  <si>
    <t>C2266</t>
  </si>
  <si>
    <t>Jubb Al-Kusa</t>
  </si>
  <si>
    <t>C8265</t>
  </si>
  <si>
    <t>Ein Dara</t>
  </si>
  <si>
    <t>C1370</t>
  </si>
  <si>
    <t>Tharifa</t>
  </si>
  <si>
    <t>C1363</t>
  </si>
  <si>
    <t>Eskan</t>
  </si>
  <si>
    <t>C1352</t>
  </si>
  <si>
    <t>Jalma</t>
  </si>
  <si>
    <t>C1424</t>
  </si>
  <si>
    <t>Khadraa</t>
  </si>
  <si>
    <t>C1365</t>
  </si>
  <si>
    <t>Jum Afrin</t>
  </si>
  <si>
    <t>C1421</t>
  </si>
  <si>
    <t>Shawarghet Elarz</t>
  </si>
  <si>
    <t>C1357</t>
  </si>
  <si>
    <t>Buslijah</t>
  </si>
  <si>
    <t>C7520</t>
  </si>
  <si>
    <t>Bablan</t>
  </si>
  <si>
    <t>C8264</t>
  </si>
  <si>
    <t>Baee</t>
  </si>
  <si>
    <t>C1373</t>
  </si>
  <si>
    <t>Kafr Zeid</t>
  </si>
  <si>
    <t>C1389</t>
  </si>
  <si>
    <t>Western Khaltan</t>
  </si>
  <si>
    <t>C1436</t>
  </si>
  <si>
    <t>Qila</t>
  </si>
  <si>
    <t>C8160</t>
  </si>
  <si>
    <t>Kabashin</t>
  </si>
  <si>
    <t>C1380</t>
  </si>
  <si>
    <t>Sheikh Eldeir</t>
  </si>
  <si>
    <t>C1359</t>
  </si>
  <si>
    <t>Baflur</t>
  </si>
  <si>
    <t>C8156</t>
  </si>
  <si>
    <t>Freiriyeh</t>
  </si>
  <si>
    <t>C1446</t>
  </si>
  <si>
    <t>Hajilar</t>
  </si>
  <si>
    <t>C8150</t>
  </si>
  <si>
    <t>Abu Ka'ab</t>
  </si>
  <si>
    <t>C8151</t>
  </si>
  <si>
    <t>Eastern Eshkan</t>
  </si>
  <si>
    <t>C1441</t>
  </si>
  <si>
    <t>Fasha</t>
  </si>
  <si>
    <t>C1440</t>
  </si>
  <si>
    <t>C1422</t>
  </si>
  <si>
    <t>Total 2018</t>
  </si>
  <si>
    <t>C2864</t>
  </si>
  <si>
    <t>Mashara</t>
  </si>
  <si>
    <t>C6283</t>
  </si>
  <si>
    <t>C6265</t>
  </si>
  <si>
    <t>Hosh Elfara</t>
  </si>
  <si>
    <t>C2333</t>
  </si>
  <si>
    <t>Hosh Nasri</t>
  </si>
  <si>
    <t>C2329</t>
  </si>
  <si>
    <t>Meidaa</t>
  </si>
  <si>
    <t>C2339</t>
  </si>
  <si>
    <t>Hzrma</t>
  </si>
  <si>
    <t>C6672</t>
  </si>
  <si>
    <t>Returnees</t>
  </si>
  <si>
    <t>Abdin</t>
  </si>
  <si>
    <t>HNO_2019_population</t>
  </si>
  <si>
    <t>pop vs returnee</t>
  </si>
  <si>
    <t>HNO_2018_population</t>
  </si>
  <si>
    <t>Max_pop</t>
  </si>
  <si>
    <t>HNO_2017_population</t>
  </si>
  <si>
    <t>Return_Flow_Estimation</t>
  </si>
  <si>
    <t>Return_Flow_Estimation_method</t>
  </si>
  <si>
    <t>Average of return movements per day</t>
  </si>
  <si>
    <t>Rasm Haram El-Imam</t>
  </si>
  <si>
    <t>SY020205</t>
  </si>
  <si>
    <t>Njara</t>
  </si>
  <si>
    <t>C1321</t>
  </si>
  <si>
    <t xml:space="preserve">Eastern Kwaires </t>
  </si>
  <si>
    <t>SY020204</t>
  </si>
  <si>
    <t>Madyuneh</t>
  </si>
  <si>
    <t>C6412</t>
  </si>
  <si>
    <t>Al Taher</t>
  </si>
  <si>
    <t>C7088</t>
  </si>
  <si>
    <t>Little Khweireh</t>
  </si>
  <si>
    <t>Zeitan</t>
  </si>
  <si>
    <t>C1167</t>
  </si>
  <si>
    <t>C1197</t>
  </si>
  <si>
    <t>Tal Rahhal</t>
  </si>
  <si>
    <t>C1205</t>
  </si>
  <si>
    <t>Efesh</t>
  </si>
  <si>
    <t>C1288</t>
  </si>
  <si>
    <t>Western Kweires</t>
  </si>
  <si>
    <t>C1295</t>
  </si>
  <si>
    <t>Sanaa</t>
  </si>
  <si>
    <t>C2058</t>
  </si>
  <si>
    <t>Aridiyeh</t>
  </si>
  <si>
    <t>C6338</t>
  </si>
  <si>
    <t>Um Adase Khalilieh</t>
  </si>
  <si>
    <t>C1877</t>
  </si>
  <si>
    <t>Abu Jrin Manbaj</t>
  </si>
  <si>
    <t>C1713</t>
  </si>
  <si>
    <t>Al-Rawda</t>
  </si>
  <si>
    <t>C6686</t>
  </si>
  <si>
    <t>Kayariyeh</t>
  </si>
  <si>
    <t>C1310</t>
  </si>
  <si>
    <t>Big Aruda</t>
  </si>
  <si>
    <t>C1844</t>
  </si>
  <si>
    <t>Kiyariya</t>
  </si>
  <si>
    <t>C1904</t>
  </si>
  <si>
    <t>Rasm Elbokhar</t>
  </si>
  <si>
    <t>C1917</t>
  </si>
  <si>
    <t>Abu Tawil</t>
  </si>
  <si>
    <t>C1751</t>
  </si>
  <si>
    <t>Tal Abu Jadha - Tayara</t>
  </si>
  <si>
    <t>C1694</t>
  </si>
  <si>
    <t>Tlilet Manbaj</t>
  </si>
  <si>
    <t>C1705</t>
  </si>
  <si>
    <t>Al Mazar</t>
  </si>
  <si>
    <t>C7338</t>
  </si>
  <si>
    <t>Disheisha</t>
  </si>
  <si>
    <t>C8041</t>
  </si>
  <si>
    <t>Humaydah</t>
  </si>
  <si>
    <t>C8055</t>
  </si>
  <si>
    <t>Kishkish Jabbur</t>
  </si>
  <si>
    <t>C4447</t>
  </si>
  <si>
    <t>Maghar</t>
  </si>
  <si>
    <t>C5921</t>
  </si>
  <si>
    <t>Atshana Jeb Mirri</t>
  </si>
  <si>
    <t>C1872</t>
  </si>
  <si>
    <t>Ghamamiz</t>
  </si>
  <si>
    <t>C5946</t>
  </si>
  <si>
    <t>Madhir</t>
  </si>
  <si>
    <t>C5951</t>
  </si>
  <si>
    <t>Abu Omar</t>
  </si>
  <si>
    <t>C6310</t>
  </si>
  <si>
    <t>Faqie</t>
  </si>
  <si>
    <t>C6127</t>
  </si>
  <si>
    <t>Sharae</t>
  </si>
  <si>
    <t>C6076</t>
  </si>
  <si>
    <t>Masikeh-Lajat</t>
  </si>
  <si>
    <t>C6110</t>
  </si>
  <si>
    <t>C6012</t>
  </si>
  <si>
    <t>Atman</t>
  </si>
  <si>
    <t>C5994</t>
  </si>
  <si>
    <t>Namer</t>
  </si>
  <si>
    <t>C6129</t>
  </si>
  <si>
    <t>C6131</t>
  </si>
  <si>
    <t>Eastern Bari</t>
  </si>
  <si>
    <t>SY050301</t>
  </si>
  <si>
    <t>Akash</t>
  </si>
  <si>
    <t>C3260</t>
  </si>
  <si>
    <t>Abu Dali</t>
  </si>
  <si>
    <t>C3316</t>
  </si>
  <si>
    <t>Suha</t>
  </si>
  <si>
    <t>C3327</t>
  </si>
  <si>
    <t>Wazeiyeh</t>
  </si>
  <si>
    <t>C2862</t>
  </si>
  <si>
    <t>C3297</t>
  </si>
  <si>
    <t>Sensil</t>
  </si>
  <si>
    <t>C2553</t>
  </si>
  <si>
    <t>Manara</t>
  </si>
  <si>
    <t>Alwasita</t>
  </si>
  <si>
    <t>C6542</t>
  </si>
  <si>
    <t>Matleh Ariha</t>
  </si>
  <si>
    <t>C4317</t>
  </si>
  <si>
    <t>Shahranaz</t>
  </si>
  <si>
    <t>C3191</t>
  </si>
  <si>
    <t>Berna</t>
  </si>
  <si>
    <t>C1154</t>
  </si>
  <si>
    <t>C4024</t>
  </si>
  <si>
    <t>Hbariyeh</t>
  </si>
  <si>
    <t>C2488</t>
  </si>
  <si>
    <t>Qaryatein</t>
  </si>
  <si>
    <t>SY040106</t>
  </si>
  <si>
    <t>C2663</t>
  </si>
  <si>
    <t>Ein Elfijeh</t>
  </si>
  <si>
    <t>SY030702</t>
  </si>
  <si>
    <t>Hseiniyeh</t>
  </si>
  <si>
    <t>C2446</t>
  </si>
  <si>
    <t>Afra</t>
  </si>
  <si>
    <t>C2443</t>
  </si>
  <si>
    <t>Adra</t>
  </si>
  <si>
    <t>C2331</t>
  </si>
  <si>
    <t>Adra al Jadidah</t>
  </si>
  <si>
    <t>C7138</t>
  </si>
  <si>
    <t>Tall Kurdi</t>
  </si>
  <si>
    <t>C6664</t>
  </si>
  <si>
    <t>Maliha</t>
  </si>
  <si>
    <t>SY030104</t>
  </si>
  <si>
    <t>Hteitet Elturkman</t>
  </si>
  <si>
    <t>C2311</t>
  </si>
  <si>
    <t>Deir Elasafir</t>
  </si>
  <si>
    <t>C2309</t>
  </si>
  <si>
    <t>Hatita Al-Jarash</t>
  </si>
  <si>
    <t>C6670</t>
  </si>
  <si>
    <t>C2308</t>
  </si>
  <si>
    <t>Zabadin</t>
  </si>
  <si>
    <t>C2307</t>
  </si>
  <si>
    <t>Misraba</t>
  </si>
  <si>
    <t>C2344</t>
  </si>
  <si>
    <t>Shabaa</t>
  </si>
  <si>
    <t>C2305</t>
  </si>
  <si>
    <t>Ret_Flow_Estimation</t>
  </si>
  <si>
    <t>Zyaret Elbab</t>
  </si>
  <si>
    <t>C1268</t>
  </si>
  <si>
    <t>C8238</t>
  </si>
  <si>
    <t>C1599</t>
  </si>
  <si>
    <t>Qabtan</t>
  </si>
  <si>
    <t>C1611</t>
  </si>
  <si>
    <t>Mazraat Haydar Pasha</t>
  </si>
  <si>
    <t>C7610</t>
  </si>
  <si>
    <t>Ras Al Joz</t>
  </si>
  <si>
    <t>C7619</t>
  </si>
  <si>
    <t>Sheib</t>
  </si>
  <si>
    <t>C2253</t>
  </si>
  <si>
    <t>Hadra - Big Baldaq</t>
  </si>
  <si>
    <t>C2231</t>
  </si>
  <si>
    <t>Mahsana - Mahsanli</t>
  </si>
  <si>
    <t>C2232</t>
  </si>
  <si>
    <t>Burj Haydar</t>
  </si>
  <si>
    <t>C1354</t>
  </si>
  <si>
    <t>Bayada - Jendris</t>
  </si>
  <si>
    <t>C1434</t>
  </si>
  <si>
    <t>C1427</t>
  </si>
  <si>
    <t>Lower-Marwana</t>
  </si>
  <si>
    <t>C6399</t>
  </si>
  <si>
    <t>Kafr Omeim</t>
  </si>
  <si>
    <t>C3928</t>
  </si>
  <si>
    <t>Hlul</t>
  </si>
  <si>
    <t>C4326</t>
  </si>
  <si>
    <t>Bayada - Aq Burhan</t>
  </si>
  <si>
    <t>C1580</t>
  </si>
  <si>
    <t>Zalaqah</t>
  </si>
  <si>
    <t>C8146</t>
  </si>
  <si>
    <t>Hjeij - Haji Kanli</t>
  </si>
  <si>
    <t>C1485</t>
  </si>
  <si>
    <t>Latmana</t>
  </si>
  <si>
    <t>C3458</t>
  </si>
  <si>
    <t>Nisriyeh</t>
  </si>
  <si>
    <t>C1439</t>
  </si>
  <si>
    <t>Kaljibrin</t>
  </si>
  <si>
    <t>C1575</t>
  </si>
  <si>
    <t>Dier Seeta</t>
  </si>
  <si>
    <t>C6696</t>
  </si>
  <si>
    <t>C3990</t>
  </si>
  <si>
    <t>Al-Qiyasat</t>
  </si>
  <si>
    <t>C7958</t>
  </si>
  <si>
    <t>Kimar</t>
  </si>
  <si>
    <t>C1382</t>
  </si>
  <si>
    <t>Khirbet al Kahtib</t>
  </si>
  <si>
    <t>C7408</t>
  </si>
  <si>
    <t>Kawkabeh</t>
  </si>
  <si>
    <t>C4072</t>
  </si>
  <si>
    <t>Bab Ellah</t>
  </si>
  <si>
    <t>C4271</t>
  </si>
  <si>
    <t>Wash</t>
  </si>
  <si>
    <t>C1615</t>
  </si>
  <si>
    <t>Ferziyeh</t>
  </si>
  <si>
    <t>C1560</t>
  </si>
  <si>
    <t>Fleifel</t>
  </si>
  <si>
    <t>C4069</t>
  </si>
  <si>
    <t>Kafr Safra</t>
  </si>
  <si>
    <t>C1449</t>
  </si>
  <si>
    <t>Ghazala - Mgheidleh</t>
  </si>
  <si>
    <t>C4240</t>
  </si>
  <si>
    <t>Beftamun</t>
  </si>
  <si>
    <t>C4321</t>
  </si>
  <si>
    <t>Ghafar</t>
  </si>
  <si>
    <t>C4175</t>
  </si>
  <si>
    <t>Kafr Haya</t>
  </si>
  <si>
    <t>C4306</t>
  </si>
  <si>
    <t>Bales</t>
  </si>
  <si>
    <t>C4314</t>
  </si>
  <si>
    <t>Fafertein</t>
  </si>
  <si>
    <t>C1383</t>
  </si>
  <si>
    <t>Khureibah</t>
  </si>
  <si>
    <t>C8161</t>
  </si>
  <si>
    <t>Kassibeh</t>
  </si>
  <si>
    <t>C1176</t>
  </si>
  <si>
    <t>Hikageh</t>
  </si>
  <si>
    <t>C8166</t>
  </si>
  <si>
    <t>Balmis</t>
  </si>
  <si>
    <t>C4191</t>
  </si>
  <si>
    <t>Western Marj Akhdar</t>
  </si>
  <si>
    <t>C4212</t>
  </si>
  <si>
    <t>Qaderiyeh - Qayqun</t>
  </si>
  <si>
    <t>C4258</t>
  </si>
  <si>
    <t>Burj Slaiman</t>
  </si>
  <si>
    <t>C8123</t>
  </si>
  <si>
    <t>Deir Meshmesh</t>
  </si>
  <si>
    <t>C8178</t>
  </si>
  <si>
    <t>Haj Eskandar</t>
  </si>
  <si>
    <t>C1420</t>
  </si>
  <si>
    <t>Upper Diwan</t>
  </si>
  <si>
    <t>C1431</t>
  </si>
  <si>
    <t>Kafr Noran</t>
  </si>
  <si>
    <t>C1041</t>
  </si>
  <si>
    <t>Burj Kmush</t>
  </si>
  <si>
    <t>C1428</t>
  </si>
  <si>
    <t>Dukan</t>
  </si>
  <si>
    <t>C8130</t>
  </si>
  <si>
    <t>Haji Hasanli</t>
  </si>
  <si>
    <t>C8184</t>
  </si>
  <si>
    <t>Koran Jandris</t>
  </si>
  <si>
    <t>C1447</t>
  </si>
  <si>
    <t>Kordan</t>
  </si>
  <si>
    <t>C1445</t>
  </si>
  <si>
    <t>Lower Kafardali</t>
  </si>
  <si>
    <t>C1448</t>
  </si>
  <si>
    <t>Mhamadia</t>
  </si>
  <si>
    <t>C8135</t>
  </si>
  <si>
    <t>Upper Kafardali</t>
  </si>
  <si>
    <t>C1442</t>
  </si>
  <si>
    <t>Upper Maskeh</t>
  </si>
  <si>
    <t>C1444</t>
  </si>
  <si>
    <t>Qaratli</t>
  </si>
  <si>
    <t>C3982</t>
  </si>
  <si>
    <t>Mazuleh</t>
  </si>
  <si>
    <t>C4243</t>
  </si>
  <si>
    <t>Deir Fool</t>
  </si>
  <si>
    <t>C2878</t>
  </si>
  <si>
    <t>Samalil</t>
  </si>
  <si>
    <t>C2549</t>
  </si>
  <si>
    <t>Burj Qaei</t>
  </si>
  <si>
    <t>C2548</t>
  </si>
  <si>
    <t>Bala</t>
  </si>
  <si>
    <t>C6665</t>
  </si>
  <si>
    <t>Beit Nayem</t>
  </si>
  <si>
    <t>C2363</t>
  </si>
  <si>
    <t>Jarba</t>
  </si>
  <si>
    <t>C2361</t>
  </si>
  <si>
    <t>Harasta Elqantara</t>
  </si>
  <si>
    <t>C2352</t>
  </si>
  <si>
    <t>Delbeh</t>
  </si>
  <si>
    <t>C2377</t>
  </si>
  <si>
    <t>Zamaniyeh</t>
  </si>
  <si>
    <t>C2362</t>
  </si>
  <si>
    <t>Qasemiyeh</t>
  </si>
  <si>
    <t>C2356</t>
  </si>
  <si>
    <t>Widyan Elrabee</t>
  </si>
  <si>
    <t>C2367</t>
  </si>
  <si>
    <t>Big Qantara</t>
  </si>
  <si>
    <t>C2267</t>
  </si>
  <si>
    <t>Tal Battal</t>
  </si>
  <si>
    <t>C8250</t>
  </si>
  <si>
    <t>Enab</t>
  </si>
  <si>
    <t>C1367</t>
  </si>
  <si>
    <t>Jobaniyeh - Ram Tut</t>
  </si>
  <si>
    <t>C2747</t>
  </si>
  <si>
    <t>Milsun / Shir Elqalaq</t>
  </si>
  <si>
    <t>Bsheili</t>
  </si>
  <si>
    <t>C3665</t>
  </si>
  <si>
    <t>Zobar</t>
  </si>
  <si>
    <t>C3486</t>
  </si>
  <si>
    <t>C5571</t>
  </si>
  <si>
    <t>Bathaniya</t>
  </si>
  <si>
    <t>C5635</t>
  </si>
  <si>
    <t>Qabtan Eljabal</t>
  </si>
  <si>
    <t>C1150</t>
  </si>
  <si>
    <t>Rasim Sahrij</t>
  </si>
  <si>
    <t>C6392</t>
  </si>
  <si>
    <t>Reif Al-Muhandiseen</t>
  </si>
  <si>
    <t>C8057</t>
  </si>
  <si>
    <t>Shekh Bilal</t>
  </si>
  <si>
    <t>C6402</t>
  </si>
  <si>
    <t>Zaydiyeh Hasskeh</t>
  </si>
  <si>
    <t>C4373</t>
  </si>
  <si>
    <t>Jorhariyeh</t>
  </si>
  <si>
    <t>C4683</t>
  </si>
  <si>
    <t>Al-Meshrafah</t>
  </si>
  <si>
    <t>C8174</t>
  </si>
  <si>
    <t>Hreijiyeh</t>
  </si>
  <si>
    <t>C5150</t>
  </si>
  <si>
    <t>Raya Qabli</t>
  </si>
  <si>
    <t>C4724</t>
  </si>
  <si>
    <t>Bahira</t>
  </si>
  <si>
    <t>C8329</t>
  </si>
  <si>
    <t>Himo</t>
  </si>
  <si>
    <t>C8323</t>
  </si>
  <si>
    <t>Tal Halaf</t>
  </si>
  <si>
    <t>C5002</t>
  </si>
  <si>
    <t>AL Naasan</t>
  </si>
  <si>
    <t>C7028</t>
  </si>
  <si>
    <t>Shreian</t>
  </si>
  <si>
    <t>C5790</t>
  </si>
  <si>
    <t>Dehiz</t>
  </si>
  <si>
    <t>C5879</t>
  </si>
  <si>
    <t>Bosan</t>
  </si>
  <si>
    <t>C6179</t>
  </si>
  <si>
    <t>Ojeilat</t>
  </si>
  <si>
    <t>C6174</t>
  </si>
  <si>
    <t>Eneineizeh</t>
  </si>
  <si>
    <t>C5351</t>
  </si>
  <si>
    <t>Kherbet Abu Hamdan</t>
  </si>
  <si>
    <t>C5481</t>
  </si>
  <si>
    <t>Namu Eljerd</t>
  </si>
  <si>
    <t>C5398</t>
  </si>
  <si>
    <t>Wadi Elsaqi</t>
  </si>
  <si>
    <t>C5423</t>
  </si>
  <si>
    <t>Kaf Elhamam</t>
  </si>
  <si>
    <t>C5656</t>
  </si>
  <si>
    <t>Deir Elhajar</t>
  </si>
  <si>
    <t>C5327</t>
  </si>
  <si>
    <t>Al-Msheirfeh</t>
  </si>
  <si>
    <t>C6835</t>
  </si>
  <si>
    <t>Eastern Serb</t>
  </si>
  <si>
    <t>C5836</t>
  </si>
  <si>
    <t>Aziz</t>
  </si>
  <si>
    <t>C6922</t>
  </si>
  <si>
    <t>Bab Elkheir</t>
  </si>
  <si>
    <t>C5882</t>
  </si>
  <si>
    <t>Bir Hawas</t>
  </si>
  <si>
    <t>C7044</t>
  </si>
  <si>
    <t>BirAlandah</t>
  </si>
  <si>
    <t>C6935</t>
  </si>
  <si>
    <t>Hiba</t>
  </si>
  <si>
    <t>C5884</t>
  </si>
  <si>
    <t>Iweh</t>
  </si>
  <si>
    <t>C5859</t>
  </si>
  <si>
    <t>Khneifis</t>
  </si>
  <si>
    <t>C5837</t>
  </si>
  <si>
    <t>Shamandur</t>
  </si>
  <si>
    <t>C5854</t>
  </si>
  <si>
    <t>Tmaesh</t>
  </si>
  <si>
    <t>C7046</t>
  </si>
  <si>
    <t>Um Harmal</t>
  </si>
  <si>
    <t>C5838</t>
  </si>
  <si>
    <t>Um Hayaya</t>
  </si>
  <si>
    <t>C7064</t>
  </si>
  <si>
    <t>Samiriyeh</t>
  </si>
  <si>
    <t>C3301</t>
  </si>
  <si>
    <t>Hleisa</t>
  </si>
  <si>
    <t>C1251</t>
  </si>
  <si>
    <t>Sakhret Elsheikh</t>
  </si>
  <si>
    <t>C5908</t>
  </si>
  <si>
    <t>C3866</t>
  </si>
  <si>
    <t>SY050100</t>
  </si>
  <si>
    <t>Darmineh</t>
  </si>
  <si>
    <t>C3628</t>
  </si>
  <si>
    <t>Al-Maqate'</t>
  </si>
  <si>
    <t>C7899</t>
  </si>
  <si>
    <t>Baqtu</t>
  </si>
  <si>
    <t>C5502</t>
  </si>
  <si>
    <t>Bileh</t>
  </si>
  <si>
    <t>C5212</t>
  </si>
  <si>
    <t>Rasm Al-Twal</t>
  </si>
  <si>
    <t>C7854</t>
  </si>
  <si>
    <t>Bsartun</t>
  </si>
  <si>
    <t>C1147</t>
  </si>
  <si>
    <t>Jinjaniyeh</t>
  </si>
  <si>
    <t>C3764</t>
  </si>
  <si>
    <t>Huweiz</t>
  </si>
  <si>
    <t>C3578</t>
  </si>
  <si>
    <t>Eskabla</t>
  </si>
  <si>
    <t>C5451</t>
  </si>
  <si>
    <t>Dkeka</t>
  </si>
  <si>
    <t>C5261</t>
  </si>
  <si>
    <t>Dweir Elsheikh Saed</t>
  </si>
  <si>
    <t>C5226</t>
  </si>
  <si>
    <t>Bazji</t>
  </si>
  <si>
    <t>C8205</t>
  </si>
  <si>
    <t>Atharia</t>
  </si>
  <si>
    <t>C1264</t>
  </si>
  <si>
    <t>Qasabiyeh</t>
  </si>
  <si>
    <t>C3986</t>
  </si>
  <si>
    <t>Ayn Qari</t>
  </si>
  <si>
    <t>C7227</t>
  </si>
  <si>
    <t>Boayba</t>
  </si>
  <si>
    <t>C6732</t>
  </si>
  <si>
    <t>Karsanti</t>
  </si>
  <si>
    <t>C4035</t>
  </si>
  <si>
    <t>Eastern Tal Battal</t>
  </si>
  <si>
    <t>C1601</t>
  </si>
  <si>
    <t>Mseibin(Al-Bab)</t>
  </si>
  <si>
    <t>C8185</t>
  </si>
  <si>
    <t>Kaeebeh</t>
  </si>
  <si>
    <t>C1609</t>
  </si>
  <si>
    <t>Barsham</t>
  </si>
  <si>
    <t>C5116</t>
  </si>
  <si>
    <t>Milis</t>
  </si>
  <si>
    <t>C4184</t>
  </si>
  <si>
    <t>Saidiyeh</t>
  </si>
  <si>
    <t>C4138</t>
  </si>
  <si>
    <t>Zahraa - Kherbet Amud</t>
  </si>
  <si>
    <t>C4250</t>
  </si>
  <si>
    <t>Zanbaqi</t>
  </si>
  <si>
    <t>C4253</t>
  </si>
  <si>
    <t>C4207</t>
  </si>
  <si>
    <t>Bsheiriyeh - Bello</t>
  </si>
  <si>
    <t>C4193</t>
  </si>
  <si>
    <t>Um Rish</t>
  </si>
  <si>
    <t>C4194</t>
  </si>
  <si>
    <t>Jibul</t>
  </si>
  <si>
    <t>C3611</t>
  </si>
  <si>
    <t>Jandariyeh</t>
  </si>
  <si>
    <t>Hbeit</t>
  </si>
  <si>
    <t>C3718</t>
  </si>
  <si>
    <t>Marj Meibran</t>
  </si>
  <si>
    <t>C3823</t>
  </si>
  <si>
    <t>Yarta</t>
  </si>
  <si>
    <t>C3853</t>
  </si>
  <si>
    <t>Maarin</t>
  </si>
  <si>
    <t>C3657</t>
  </si>
  <si>
    <t>Bteryas</t>
  </si>
  <si>
    <t>C3598</t>
  </si>
  <si>
    <t>Herf Mtur</t>
  </si>
  <si>
    <t>C3594</t>
  </si>
  <si>
    <t>Salib Elturkman</t>
  </si>
  <si>
    <t>C3532</t>
  </si>
  <si>
    <t>Western Namu</t>
  </si>
  <si>
    <t>C5438</t>
  </si>
  <si>
    <t>Nahut</t>
  </si>
  <si>
    <t>C5334</t>
  </si>
  <si>
    <t>SY030700</t>
  </si>
  <si>
    <t>Sahnaya</t>
  </si>
  <si>
    <t>SY030901</t>
  </si>
  <si>
    <t>C2501</t>
  </si>
  <si>
    <t>Bustan Elsoj</t>
  </si>
  <si>
    <t>C5608</t>
  </si>
  <si>
    <t>Herf Radwa</t>
  </si>
  <si>
    <t>C3786</t>
  </si>
  <si>
    <t>Nina</t>
  </si>
  <si>
    <t>C3821</t>
  </si>
  <si>
    <t>Ras Al-Nabe'</t>
  </si>
  <si>
    <t>C7843</t>
  </si>
  <si>
    <t>Khaldiyet Afrin</t>
  </si>
  <si>
    <t>C1364</t>
  </si>
  <si>
    <t>Batra</t>
  </si>
  <si>
    <t>C1459</t>
  </si>
  <si>
    <t>Miserefe</t>
  </si>
  <si>
    <t>C7476</t>
  </si>
  <si>
    <t>Jeb Sultan</t>
  </si>
  <si>
    <t>C1335</t>
  </si>
  <si>
    <t>C1282</t>
  </si>
  <si>
    <t>Ahmadiyha</t>
  </si>
  <si>
    <t>C8247</t>
  </si>
  <si>
    <t>Bijan Elbab</t>
  </si>
  <si>
    <t>C1304</t>
  </si>
  <si>
    <t>Rasm Elkbar - Kherbet Zaaraya</t>
  </si>
  <si>
    <t>C1308</t>
  </si>
  <si>
    <t>C2233</t>
  </si>
  <si>
    <t>Al Magat</t>
  </si>
  <si>
    <t>C7076</t>
  </si>
  <si>
    <t>Big Sarja</t>
  </si>
  <si>
    <t>C1203</t>
  </si>
  <si>
    <t>Little Sarja</t>
  </si>
  <si>
    <t>C8106</t>
  </si>
  <si>
    <t>C1240</t>
  </si>
  <si>
    <t>Dikwaneh</t>
  </si>
  <si>
    <t>C1290</t>
  </si>
  <si>
    <t>Tal Sabeen</t>
  </si>
  <si>
    <t>C1292</t>
  </si>
  <si>
    <t>Qatar</t>
  </si>
  <si>
    <t>C1232</t>
  </si>
  <si>
    <t>Aasimiyah</t>
  </si>
  <si>
    <t>C6414</t>
  </si>
  <si>
    <t>Little Abu Jadha</t>
  </si>
  <si>
    <t>C1300</t>
  </si>
  <si>
    <t>Big Qobab</t>
  </si>
  <si>
    <t>C1905</t>
  </si>
  <si>
    <t>Dreisiyeh</t>
  </si>
  <si>
    <t>C1893</t>
  </si>
  <si>
    <t>Jfeiret Ghazal</t>
  </si>
  <si>
    <t>C1898</t>
  </si>
  <si>
    <t>Big Rasm Elharmal</t>
  </si>
  <si>
    <t>C1852</t>
  </si>
  <si>
    <t>Kharayej Deham</t>
  </si>
  <si>
    <t>C6745</t>
  </si>
  <si>
    <t>Rasm Eljis</t>
  </si>
  <si>
    <t>C1869</t>
  </si>
  <si>
    <t>Al Mustarihah</t>
  </si>
  <si>
    <t>C8111</t>
  </si>
  <si>
    <t>C2007</t>
  </si>
  <si>
    <t>Big Nabata</t>
  </si>
  <si>
    <t>C1349</t>
  </si>
  <si>
    <t>Rasm Elsheikh</t>
  </si>
  <si>
    <t>C1314</t>
  </si>
  <si>
    <t>Eisheh</t>
  </si>
  <si>
    <t>C1228</t>
  </si>
  <si>
    <t>Ajuziyeh</t>
  </si>
  <si>
    <t>C1848</t>
  </si>
  <si>
    <t>Big Drubiyeh</t>
  </si>
  <si>
    <t>C1901</t>
  </si>
  <si>
    <t>Ghadini</t>
  </si>
  <si>
    <t>C1845</t>
  </si>
  <si>
    <t>Khofiyet Elhomor</t>
  </si>
  <si>
    <t>C1880</t>
  </si>
  <si>
    <t>Tal Aber</t>
  </si>
  <si>
    <t>C1870</t>
  </si>
  <si>
    <t>Madinet Elghar</t>
  </si>
  <si>
    <t>C1935</t>
  </si>
  <si>
    <t>Sukkariyeh</t>
  </si>
  <si>
    <t>C8024</t>
  </si>
  <si>
    <t>Janat Saleh Eltayyeb</t>
  </si>
  <si>
    <t>C1744</t>
  </si>
  <si>
    <t>Um Myal Miri</t>
  </si>
  <si>
    <t>C1736</t>
  </si>
  <si>
    <t>Milheh</t>
  </si>
  <si>
    <t>C2108</t>
  </si>
  <si>
    <t>Western Rashidiyeh</t>
  </si>
  <si>
    <t>C8069</t>
  </si>
  <si>
    <t>Salah al Hawash</t>
  </si>
  <si>
    <t>C7283</t>
  </si>
  <si>
    <t>C5193</t>
  </si>
  <si>
    <t>Tal Hafyan</t>
  </si>
  <si>
    <t>C4427</t>
  </si>
  <si>
    <t>Kanfousheh</t>
  </si>
  <si>
    <t>C7378</t>
  </si>
  <si>
    <t>Rayat Elkhalil</t>
  </si>
  <si>
    <t>C4721</t>
  </si>
  <si>
    <t>C8073</t>
  </si>
  <si>
    <t>Huwaytilah</t>
  </si>
  <si>
    <t>C7402</t>
  </si>
  <si>
    <t>Khuwaytilah</t>
  </si>
  <si>
    <t>C7383</t>
  </si>
  <si>
    <t>Raj'an</t>
  </si>
  <si>
    <t>C7298</t>
  </si>
  <si>
    <t>Umm Ksur</t>
  </si>
  <si>
    <t>C7432</t>
  </si>
  <si>
    <t>Zein Elmabraj</t>
  </si>
  <si>
    <t>C4499</t>
  </si>
  <si>
    <t>Sayyeda Khatuniyeh</t>
  </si>
  <si>
    <t>C2081</t>
  </si>
  <si>
    <t>Wdeihi</t>
  </si>
  <si>
    <t>C1013</t>
  </si>
  <si>
    <t>Littile Jarrah</t>
  </si>
  <si>
    <t>C8056</t>
  </si>
  <si>
    <t>Big Raddeh</t>
  </si>
  <si>
    <t>C1920</t>
  </si>
  <si>
    <t>Debsi Afnan</t>
  </si>
  <si>
    <t>C5939</t>
  </si>
  <si>
    <t>Al-Atawieh</t>
  </si>
  <si>
    <t>C6684</t>
  </si>
  <si>
    <t>Jafr Mansur Manbaj</t>
  </si>
  <si>
    <t>C1885</t>
  </si>
  <si>
    <t>Wadihah Al-Jadidah</t>
  </si>
  <si>
    <t>C8037</t>
  </si>
  <si>
    <t>Kherbet Hadla</t>
  </si>
  <si>
    <t>C5906</t>
  </si>
  <si>
    <t>Mustriha</t>
  </si>
  <si>
    <t>C6502</t>
  </si>
  <si>
    <t>Nasriyeh</t>
  </si>
  <si>
    <t>C5900</t>
  </si>
  <si>
    <t>Hijazieh</t>
  </si>
  <si>
    <t>C5904</t>
  </si>
  <si>
    <t>C6173</t>
  </si>
  <si>
    <t>Shabki</t>
  </si>
  <si>
    <t>C6181</t>
  </si>
  <si>
    <t>Shrehi</t>
  </si>
  <si>
    <t>C6171</t>
  </si>
  <si>
    <t>Tarba</t>
  </si>
  <si>
    <t>C6175</t>
  </si>
  <si>
    <t>Mtuna</t>
  </si>
  <si>
    <t>C6221</t>
  </si>
  <si>
    <t>Sweimreh</t>
  </si>
  <si>
    <t>C6228</t>
  </si>
  <si>
    <t>Tima</t>
  </si>
  <si>
    <t>C6225</t>
  </si>
  <si>
    <t>Araja</t>
  </si>
  <si>
    <t>C6234</t>
  </si>
  <si>
    <t>C6236</t>
  </si>
  <si>
    <t>Abu-Hamda</t>
  </si>
  <si>
    <t>C8007</t>
  </si>
  <si>
    <t>Eastern Elweh</t>
  </si>
  <si>
    <t>C4440</t>
  </si>
  <si>
    <t>Jarouan</t>
  </si>
  <si>
    <t>C7296</t>
  </si>
  <si>
    <t>Masturah</t>
  </si>
  <si>
    <t>C7418</t>
  </si>
  <si>
    <t>Uwaynah</t>
  </si>
  <si>
    <t>C7294</t>
  </si>
  <si>
    <t>Abu Qeir</t>
  </si>
  <si>
    <t>C4847</t>
  </si>
  <si>
    <t>Marja</t>
  </si>
  <si>
    <t>C4827</t>
  </si>
  <si>
    <t>Sehiyeh</t>
  </si>
  <si>
    <t>C4810</t>
  </si>
  <si>
    <t>Shamsiyeh</t>
  </si>
  <si>
    <t>C4856</t>
  </si>
  <si>
    <t>Tal Elsedeq</t>
  </si>
  <si>
    <t>C4882</t>
  </si>
  <si>
    <t>Shaykh al Rujum</t>
  </si>
  <si>
    <t>C7577</t>
  </si>
  <si>
    <t>Farhaniya</t>
  </si>
  <si>
    <t>C5923</t>
  </si>
  <si>
    <t>Dahite Al Sukareh</t>
  </si>
  <si>
    <t>C6796</t>
  </si>
  <si>
    <t>Saalu</t>
  </si>
  <si>
    <t>C5188</t>
  </si>
  <si>
    <t>Jidya</t>
  </si>
  <si>
    <t>C6059</t>
  </si>
  <si>
    <t>Sheiliyeh</t>
  </si>
  <si>
    <t>C6128</t>
  </si>
  <si>
    <t>Deir Eladas</t>
  </si>
  <si>
    <t>C6081</t>
  </si>
  <si>
    <t>C6126</t>
  </si>
  <si>
    <t>Altobbah</t>
  </si>
  <si>
    <t>C7755</t>
  </si>
  <si>
    <t>Barraq</t>
  </si>
  <si>
    <t>C6072</t>
  </si>
  <si>
    <t>Bweidan</t>
  </si>
  <si>
    <t>C6073</t>
  </si>
  <si>
    <t>C6068</t>
  </si>
  <si>
    <t>Shaara</t>
  </si>
  <si>
    <t>C6067</t>
  </si>
  <si>
    <t>C6101</t>
  </si>
  <si>
    <t>C6051</t>
  </si>
  <si>
    <t>Sheikh Hussein</t>
  </si>
  <si>
    <t>C7114</t>
  </si>
  <si>
    <t>Mreiyeh</t>
  </si>
  <si>
    <t>C5124</t>
  </si>
  <si>
    <t>Abed</t>
  </si>
  <si>
    <t>C5123</t>
  </si>
  <si>
    <t>C2865</t>
  </si>
  <si>
    <t>Um Treikiet Elqablieh</t>
  </si>
  <si>
    <t>C3081</t>
  </si>
  <si>
    <t>Haddadin</t>
  </si>
  <si>
    <t>C1010</t>
  </si>
  <si>
    <t>C5829</t>
  </si>
  <si>
    <t>Absirin</t>
  </si>
  <si>
    <t>C2989</t>
  </si>
  <si>
    <t>Kikieh</t>
  </si>
  <si>
    <t>C7859</t>
  </si>
  <si>
    <t>Um Zahmak</t>
  </si>
  <si>
    <t>C3079</t>
  </si>
  <si>
    <t>Qbariyeh</t>
  </si>
  <si>
    <t>C6587</t>
  </si>
  <si>
    <t>Ez Eldin</t>
  </si>
  <si>
    <t>C2860</t>
  </si>
  <si>
    <t>East al Farahaniah</t>
  </si>
  <si>
    <t>C7163</t>
  </si>
  <si>
    <t>Bleel</t>
  </si>
  <si>
    <t>C7867</t>
  </si>
  <si>
    <t>Abu Juri</t>
  </si>
  <si>
    <t>C2712</t>
  </si>
  <si>
    <t>Um Sharshouh</t>
  </si>
  <si>
    <t>C2883</t>
  </si>
  <si>
    <t>Asilah</t>
  </si>
  <si>
    <t>C2863</t>
  </si>
  <si>
    <t>C2514</t>
  </si>
  <si>
    <t>Kherbet Tin Noor</t>
  </si>
  <si>
    <t>SY040102</t>
  </si>
  <si>
    <t>Qazhal</t>
  </si>
  <si>
    <t>C2593</t>
  </si>
  <si>
    <t>Kharsan</t>
  </si>
  <si>
    <t>C7194</t>
  </si>
  <si>
    <t>Janat Elsawarneh</t>
  </si>
  <si>
    <t>C3080</t>
  </si>
  <si>
    <t>Tal Mhser</t>
  </si>
  <si>
    <t>C6577</t>
  </si>
  <si>
    <t>Abu Khanadiq</t>
  </si>
  <si>
    <t>C7868</t>
  </si>
  <si>
    <t>Hawayes ebin Hadeeb</t>
  </si>
  <si>
    <t>C6567</t>
  </si>
  <si>
    <t>Rasm Eldaheriyeh</t>
  </si>
  <si>
    <t>C3071</t>
  </si>
  <si>
    <t>Twal Dabaghin</t>
  </si>
  <si>
    <t>C3086</t>
  </si>
  <si>
    <t>Seraa</t>
  </si>
  <si>
    <t>C4022</t>
  </si>
  <si>
    <t>Alala</t>
  </si>
  <si>
    <t>C3072</t>
  </si>
  <si>
    <t>Muheisen</t>
  </si>
  <si>
    <t>C6508</t>
  </si>
  <si>
    <t>Kafr Qares</t>
  </si>
  <si>
    <t>C8138</t>
  </si>
  <si>
    <t>Western Samadaniyeh</t>
  </si>
  <si>
    <t>C6266</t>
  </si>
  <si>
    <t>Buwayda</t>
  </si>
  <si>
    <t>C2296</t>
  </si>
  <si>
    <t>Sukkar Elahimer</t>
  </si>
  <si>
    <t>C4407</t>
  </si>
  <si>
    <t>Gharib</t>
  </si>
  <si>
    <t>C1943</t>
  </si>
  <si>
    <t>Qomi</t>
  </si>
  <si>
    <t>C8294</t>
  </si>
  <si>
    <t>Qurdinye</t>
  </si>
  <si>
    <t>C7625</t>
  </si>
  <si>
    <t>Assad - Aslan Koy</t>
  </si>
  <si>
    <t>C2032</t>
  </si>
  <si>
    <t>Big Kamit - Big Kojeh Kamit</t>
  </si>
  <si>
    <t>C2099</t>
  </si>
  <si>
    <t>Darfatli</t>
  </si>
  <si>
    <t>C8210</t>
  </si>
  <si>
    <t>Hamdun</t>
  </si>
  <si>
    <t>C2067</t>
  </si>
  <si>
    <t>Jaadet Elmaghara</t>
  </si>
  <si>
    <t>C8259</t>
  </si>
  <si>
    <t>Khanik Tahtani</t>
  </si>
  <si>
    <t>C7569</t>
  </si>
  <si>
    <t>Magharbatin</t>
  </si>
  <si>
    <t>C6411</t>
  </si>
  <si>
    <t>C2103</t>
  </si>
  <si>
    <t>Mattin</t>
  </si>
  <si>
    <t>C2096</t>
  </si>
  <si>
    <t>Hfeira</t>
  </si>
  <si>
    <t>C2243</t>
  </si>
  <si>
    <t>Um Kheif</t>
  </si>
  <si>
    <t>C4503</t>
  </si>
  <si>
    <t>Hweizeh</t>
  </si>
  <si>
    <t>C4439</t>
  </si>
  <si>
    <t>Umm Hajar</t>
  </si>
  <si>
    <t>C7315</t>
  </si>
  <si>
    <t>Al-Kahef Al-Aswad</t>
  </si>
  <si>
    <t>C8320</t>
  </si>
  <si>
    <t>C4804</t>
  </si>
  <si>
    <t>First Tal Elthahab Malkiyeh</t>
  </si>
  <si>
    <t>C4876</t>
  </si>
  <si>
    <t>Hinnawiyeh</t>
  </si>
  <si>
    <t>C4862</t>
  </si>
  <si>
    <t>Hiyaka</t>
  </si>
  <si>
    <t>C4873</t>
  </si>
  <si>
    <t>Hozon Castle</t>
  </si>
  <si>
    <t>C4853</t>
  </si>
  <si>
    <t>Kofeh</t>
  </si>
  <si>
    <t>C4885</t>
  </si>
  <si>
    <t>Qasr Eldib</t>
  </si>
  <si>
    <t>C4896</t>
  </si>
  <si>
    <t>Rihaniya Malekiyeh</t>
  </si>
  <si>
    <t>C4815</t>
  </si>
  <si>
    <t>Sabe Jfar</t>
  </si>
  <si>
    <t>C4868</t>
  </si>
  <si>
    <t>Sharm El Sheikh</t>
  </si>
  <si>
    <t>C4825</t>
  </si>
  <si>
    <t>Tal Eldurra</t>
  </si>
  <si>
    <t>C4871</t>
  </si>
  <si>
    <t>Zheiriyeh</t>
  </si>
  <si>
    <t>C4878</t>
  </si>
  <si>
    <t>Deir Ayub</t>
  </si>
  <si>
    <t>C4922</t>
  </si>
  <si>
    <t>Mashuq</t>
  </si>
  <si>
    <t>C4936</t>
  </si>
  <si>
    <t>Shabak</t>
  </si>
  <si>
    <t>C4903</t>
  </si>
  <si>
    <t>Hdadiyeh Tal Hmeis</t>
  </si>
  <si>
    <t>C4602</t>
  </si>
  <si>
    <t>Hseiniyeh Tal Hmeis</t>
  </si>
  <si>
    <t>C4641</t>
  </si>
  <si>
    <t>Khansaa</t>
  </si>
  <si>
    <t>C4614</t>
  </si>
  <si>
    <t>Kharnubieh Nayef</t>
  </si>
  <si>
    <t>C4661</t>
  </si>
  <si>
    <t>Shamdiniyeh</t>
  </si>
  <si>
    <t>C4618</t>
  </si>
  <si>
    <t>Zarqaa</t>
  </si>
  <si>
    <t>C4604</t>
  </si>
  <si>
    <t>Eastern Jaabar</t>
  </si>
  <si>
    <t>Amin</t>
  </si>
  <si>
    <t>C5912</t>
  </si>
  <si>
    <t>Arida Abu Jarada</t>
  </si>
  <si>
    <t>C5903</t>
  </si>
  <si>
    <t>C7027</t>
  </si>
  <si>
    <t>Haymara Kabir</t>
  </si>
  <si>
    <t>C7043</t>
  </si>
  <si>
    <t>C5927</t>
  </si>
  <si>
    <t>Khurejah</t>
  </si>
  <si>
    <t>C7019</t>
  </si>
  <si>
    <t>Lower Jern Elaswad</t>
  </si>
  <si>
    <t>C5897</t>
  </si>
  <si>
    <t>C6503</t>
  </si>
  <si>
    <t>Maroda</t>
  </si>
  <si>
    <t>C6769</t>
  </si>
  <si>
    <t>Milsun Ein Issa</t>
  </si>
  <si>
    <t>C5920</t>
  </si>
  <si>
    <t>C5896</t>
  </si>
  <si>
    <t>Abu Kaber</t>
  </si>
  <si>
    <t>C7100</t>
  </si>
  <si>
    <t>Jendawi</t>
  </si>
  <si>
    <t>C5812</t>
  </si>
  <si>
    <t>C5799</t>
  </si>
  <si>
    <t>Lower Qorunful</t>
  </si>
  <si>
    <t>C5825</t>
  </si>
  <si>
    <t>Ras Kbir</t>
  </si>
  <si>
    <t>C5818</t>
  </si>
  <si>
    <t>Sarajiyeh</t>
  </si>
  <si>
    <t>C5814</t>
  </si>
  <si>
    <t>Shaaleh Mankali</t>
  </si>
  <si>
    <t>C5789</t>
  </si>
  <si>
    <t>Tal Akhdar</t>
  </si>
  <si>
    <t>C5797</t>
  </si>
  <si>
    <t>Tal Elkibir</t>
  </si>
  <si>
    <t>C5793</t>
  </si>
  <si>
    <t>Shaqra</t>
  </si>
  <si>
    <t>C5088</t>
  </si>
  <si>
    <t>Bir Shwehan</t>
  </si>
  <si>
    <t>C6881</t>
  </si>
  <si>
    <t>Kobar</t>
  </si>
  <si>
    <t>C6837</t>
  </si>
  <si>
    <t>Deir Elfardis</t>
  </si>
  <si>
    <t>C3063</t>
  </si>
  <si>
    <t>Talaf</t>
  </si>
  <si>
    <t>Moh</t>
  </si>
  <si>
    <t>C2739</t>
  </si>
  <si>
    <t>Nizariyeh</t>
  </si>
  <si>
    <t>C2727</t>
  </si>
  <si>
    <t>Old Um Hartein</t>
  </si>
  <si>
    <t>Saqraja - Ein Eltannur</t>
  </si>
  <si>
    <t>C2746</t>
  </si>
  <si>
    <t>Tibo</t>
  </si>
  <si>
    <t>C6676</t>
  </si>
  <si>
    <t>Al Majdal</t>
  </si>
  <si>
    <t>C6677</t>
  </si>
  <si>
    <t>Ghanto</t>
  </si>
  <si>
    <t>C2885</t>
  </si>
  <si>
    <t>Saan Elosud</t>
  </si>
  <si>
    <t>C2881</t>
  </si>
  <si>
    <t>Daffa - Halmuz</t>
  </si>
  <si>
    <t>C2511</t>
  </si>
  <si>
    <t>Rawda Batroneh</t>
  </si>
  <si>
    <t>C2431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</si>
</sst>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sz val="8"/>
      <color rgb="FF5A5555"/>
      <name val="Arial"/>
      <family val="2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5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i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2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64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0" tint="-0.499984740745262"/>
      </bottom>
      <diagonal/>
    </border>
    <border>
      <left style="thin">
        <color indexed="64"/>
      </left>
      <right style="hair">
        <color theme="0" tint="-0.499984740745262"/>
      </right>
      <top/>
      <bottom/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hair">
        <color theme="0" tint="-0.499984740745262"/>
      </right>
      <top/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9" borderId="0">
      <alignment wrapText="1"/>
    </xf>
    <xf numFmtId="0" fontId="5" fillId="0" borderId="0">
      <alignment wrapText="1"/>
    </xf>
    <xf numFmtId="0" fontId="5" fillId="0" borderId="0">
      <alignment wrapText="1"/>
    </xf>
    <xf numFmtId="0" fontId="11" fillId="0" borderId="0"/>
  </cellStyleXfs>
  <cellXfs count="15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  <xf numFmtId="0" fontId="3" fillId="0" borderId="1" xfId="0" applyFont="1" applyBorder="1" applyAlignment="1">
      <alignment horizontal="center"/>
    </xf>
    <xf numFmtId="0" fontId="2" fillId="0" borderId="2" xfId="0" applyFont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2" xfId="0" applyFont="1" applyFill="1" applyBorder="1"/>
    <xf numFmtId="0" fontId="2" fillId="3" borderId="2" xfId="0" applyFont="1" applyFill="1" applyBorder="1"/>
    <xf numFmtId="0" fontId="2" fillId="4" borderId="4" xfId="0" applyFont="1" applyFill="1" applyBorder="1"/>
    <xf numFmtId="0" fontId="2" fillId="4" borderId="2" xfId="0" applyFont="1" applyFill="1" applyBorder="1"/>
    <xf numFmtId="0" fontId="2" fillId="0" borderId="5" xfId="0" applyFont="1" applyBorder="1"/>
    <xf numFmtId="166" fontId="0" fillId="0" borderId="6" xfId="1" applyNumberFormat="1" applyFont="1" applyBorder="1"/>
    <xf numFmtId="166" fontId="0" fillId="0" borderId="0" xfId="1" applyNumberFormat="1" applyFont="1" applyBorder="1"/>
    <xf numFmtId="166" fontId="0" fillId="0" borderId="5" xfId="1" applyNumberFormat="1" applyFont="1" applyBorder="1"/>
    <xf numFmtId="166" fontId="0" fillId="3" borderId="5" xfId="1" applyNumberFormat="1" applyFont="1" applyFill="1" applyBorder="1"/>
    <xf numFmtId="166" fontId="2" fillId="0" borderId="5" xfId="1" applyNumberFormat="1" applyFont="1" applyBorder="1"/>
    <xf numFmtId="166" fontId="0" fillId="0" borderId="7" xfId="1" applyNumberFormat="1" applyFont="1" applyBorder="1"/>
    <xf numFmtId="166" fontId="0" fillId="0" borderId="1" xfId="1" applyNumberFormat="1" applyFont="1" applyBorder="1"/>
    <xf numFmtId="166" fontId="2" fillId="0" borderId="4" xfId="1" applyNumberFormat="1" applyFont="1" applyBorder="1"/>
    <xf numFmtId="166" fontId="2" fillId="0" borderId="2" xfId="1" applyNumberFormat="1" applyFont="1" applyBorder="1"/>
    <xf numFmtId="166" fontId="2" fillId="3" borderId="2" xfId="1" applyNumberFormat="1" applyFont="1" applyFill="1" applyBorder="1"/>
    <xf numFmtId="166" fontId="0" fillId="0" borderId="2" xfId="1" applyNumberFormat="1" applyFont="1" applyBorder="1"/>
    <xf numFmtId="0" fontId="2" fillId="0" borderId="5" xfId="0" applyFont="1" applyFill="1" applyBorder="1"/>
    <xf numFmtId="166" fontId="0" fillId="0" borderId="0" xfId="0" applyNumberFormat="1"/>
    <xf numFmtId="165" fontId="0" fillId="0" borderId="0" xfId="0" applyNumberFormat="1"/>
    <xf numFmtId="43" fontId="0" fillId="0" borderId="0" xfId="0" applyNumberFormat="1"/>
    <xf numFmtId="166" fontId="0" fillId="0" borderId="0" xfId="1" applyNumberFormat="1" applyFont="1" applyFill="1" applyBorder="1"/>
    <xf numFmtId="0" fontId="0" fillId="0" borderId="0" xfId="0" applyFill="1" applyAlignment="1">
      <alignment wrapText="1"/>
    </xf>
    <xf numFmtId="0" fontId="0" fillId="5" borderId="0" xfId="0" applyFill="1" applyAlignment="1">
      <alignment wrapText="1"/>
    </xf>
    <xf numFmtId="9" fontId="0" fillId="0" borderId="0" xfId="2" applyFont="1"/>
    <xf numFmtId="0" fontId="0" fillId="0" borderId="0" xfId="0" quotePrefix="1"/>
    <xf numFmtId="0" fontId="0" fillId="7" borderId="0" xfId="0" applyFill="1"/>
    <xf numFmtId="9" fontId="0" fillId="7" borderId="0" xfId="2" applyFont="1" applyFill="1"/>
    <xf numFmtId="0" fontId="0" fillId="7" borderId="0" xfId="0" quotePrefix="1" applyFill="1"/>
    <xf numFmtId="14" fontId="0" fillId="0" borderId="0" xfId="0" applyNumberFormat="1" applyFill="1"/>
    <xf numFmtId="166" fontId="4" fillId="8" borderId="2" xfId="1" applyNumberFormat="1" applyFont="1" applyFill="1" applyBorder="1"/>
    <xf numFmtId="43" fontId="0" fillId="0" borderId="0" xfId="0" applyNumberFormat="1" applyAlignment="1">
      <alignment horizontal="left" vertical="top"/>
    </xf>
    <xf numFmtId="0" fontId="2" fillId="0" borderId="0" xfId="0" applyFont="1"/>
    <xf numFmtId="0" fontId="2" fillId="0" borderId="9" xfId="0" applyFont="1" applyBorder="1"/>
    <xf numFmtId="0" fontId="6" fillId="0" borderId="0" xfId="0" applyFont="1" applyFill="1"/>
    <xf numFmtId="0" fontId="6" fillId="5" borderId="0" xfId="0" applyFont="1" applyFill="1"/>
    <xf numFmtId="3" fontId="0" fillId="0" borderId="0" xfId="0" applyNumberFormat="1"/>
    <xf numFmtId="0" fontId="3" fillId="0" borderId="0" xfId="0" applyFont="1" applyBorder="1" applyAlignment="1">
      <alignment horizontal="center"/>
    </xf>
    <xf numFmtId="165" fontId="6" fillId="0" borderId="0" xfId="1" applyNumberFormat="1" applyFont="1" applyFill="1"/>
    <xf numFmtId="165" fontId="6" fillId="5" borderId="0" xfId="1" applyNumberFormat="1" applyFont="1" applyFill="1"/>
    <xf numFmtId="0" fontId="7" fillId="0" borderId="0" xfId="0" applyFont="1" applyAlignment="1">
      <alignment horizontal="center" vertical="center" wrapText="1"/>
    </xf>
    <xf numFmtId="14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0" fillId="0" borderId="0" xfId="0" applyAlignment="1"/>
    <xf numFmtId="0" fontId="1" fillId="0" borderId="10" xfId="0" applyFont="1" applyBorder="1"/>
    <xf numFmtId="0" fontId="1" fillId="0" borderId="11" xfId="0" applyFont="1" applyBorder="1"/>
    <xf numFmtId="17" fontId="7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right" vertical="center" wrapText="1"/>
    </xf>
    <xf numFmtId="3" fontId="0" fillId="0" borderId="0" xfId="0" applyNumberFormat="1" applyAlignment="1">
      <alignment horizontal="right"/>
    </xf>
    <xf numFmtId="3" fontId="1" fillId="0" borderId="10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 vertical="center"/>
    </xf>
    <xf numFmtId="0" fontId="8" fillId="0" borderId="0" xfId="0" applyFont="1"/>
    <xf numFmtId="0" fontId="0" fillId="12" borderId="12" xfId="0" applyFill="1" applyBorder="1"/>
    <xf numFmtId="165" fontId="0" fillId="12" borderId="12" xfId="1" applyNumberFormat="1" applyFont="1" applyFill="1" applyBorder="1"/>
    <xf numFmtId="9" fontId="0" fillId="12" borderId="12" xfId="2" applyFont="1" applyFill="1" applyBorder="1"/>
    <xf numFmtId="0" fontId="12" fillId="0" borderId="0" xfId="0" applyFont="1"/>
    <xf numFmtId="0" fontId="13" fillId="0" borderId="8" xfId="0" applyFont="1" applyFill="1" applyBorder="1"/>
    <xf numFmtId="165" fontId="12" fillId="0" borderId="0" xfId="1" applyNumberFormat="1" applyFont="1"/>
    <xf numFmtId="0" fontId="13" fillId="0" borderId="8" xfId="0" applyFont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10" borderId="0" xfId="0" applyFont="1" applyFill="1" applyAlignment="1">
      <alignment horizontal="center" vertical="center" wrapText="1"/>
    </xf>
    <xf numFmtId="165" fontId="9" fillId="10" borderId="0" xfId="1" applyNumberFormat="1" applyFont="1" applyFill="1" applyAlignment="1">
      <alignment horizontal="center" vertical="center" wrapText="1"/>
    </xf>
    <xf numFmtId="0" fontId="4" fillId="11" borderId="0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0" fillId="0" borderId="12" xfId="0" applyFill="1" applyBorder="1"/>
    <xf numFmtId="9" fontId="0" fillId="0" borderId="12" xfId="2" applyFont="1" applyFill="1" applyBorder="1"/>
    <xf numFmtId="0" fontId="0" fillId="0" borderId="0" xfId="0" quotePrefix="1" applyAlignment="1">
      <alignment vertical="center"/>
    </xf>
    <xf numFmtId="0" fontId="2" fillId="0" borderId="0" xfId="0" applyFont="1" applyBorder="1"/>
    <xf numFmtId="166" fontId="0" fillId="0" borderId="0" xfId="1" applyNumberFormat="1" applyFont="1" applyBorder="1" applyAlignment="1">
      <alignment horizontal="right" vertical="center" readingOrder="1"/>
    </xf>
    <xf numFmtId="3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166" fontId="2" fillId="0" borderId="4" xfId="1" applyNumberFormat="1" applyFont="1" applyBorder="1" applyAlignment="1">
      <alignment horizontal="right" vertical="center" readingOrder="1"/>
    </xf>
    <xf numFmtId="0" fontId="0" fillId="0" borderId="0" xfId="0" pivotButton="1" applyAlignment="1">
      <alignment horizontal="center" vertical="center" wrapText="1"/>
    </xf>
    <xf numFmtId="0" fontId="0" fillId="5" borderId="12" xfId="0" applyFill="1" applyBorder="1"/>
    <xf numFmtId="9" fontId="0" fillId="5" borderId="12" xfId="2" applyFont="1" applyFill="1" applyBorder="1"/>
    <xf numFmtId="165" fontId="0" fillId="5" borderId="12" xfId="1" applyNumberFormat="1" applyFont="1" applyFill="1" applyBorder="1"/>
    <xf numFmtId="0" fontId="0" fillId="0" borderId="0" xfId="0" applyFill="1" applyAlignment="1">
      <alignment horizontal="center" vertical="center" wrapText="1"/>
    </xf>
    <xf numFmtId="165" fontId="0" fillId="0" borderId="0" xfId="1" applyNumberFormat="1" applyFont="1" applyFill="1" applyAlignment="1">
      <alignment horizontal="center" vertical="center" wrapText="1"/>
    </xf>
    <xf numFmtId="0" fontId="16" fillId="0" borderId="13" xfId="0" applyFont="1" applyBorder="1" applyAlignment="1">
      <alignment horizontal="left"/>
    </xf>
    <xf numFmtId="0" fontId="17" fillId="0" borderId="14" xfId="0" applyFont="1" applyBorder="1"/>
    <xf numFmtId="0" fontId="17" fillId="0" borderId="15" xfId="0" applyFont="1" applyBorder="1"/>
    <xf numFmtId="0" fontId="17" fillId="0" borderId="16" xfId="0" applyFont="1" applyBorder="1" applyAlignment="1">
      <alignment horizontal="center"/>
    </xf>
    <xf numFmtId="0" fontId="17" fillId="0" borderId="17" xfId="0" applyFont="1" applyBorder="1"/>
    <xf numFmtId="0" fontId="17" fillId="0" borderId="17" xfId="0" applyFont="1" applyBorder="1" applyAlignment="1">
      <alignment vertical="center"/>
    </xf>
    <xf numFmtId="0" fontId="16" fillId="0" borderId="16" xfId="0" applyFont="1" applyBorder="1" applyAlignment="1">
      <alignment horizontal="left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/>
    </xf>
    <xf numFmtId="0" fontId="17" fillId="0" borderId="17" xfId="0" quotePrefix="1" applyFont="1" applyBorder="1" applyAlignment="1">
      <alignment vertical="center"/>
    </xf>
    <xf numFmtId="0" fontId="17" fillId="0" borderId="18" xfId="0" applyFont="1" applyBorder="1" applyAlignment="1">
      <alignment horizontal="center"/>
    </xf>
    <xf numFmtId="0" fontId="17" fillId="0" borderId="18" xfId="0" applyFont="1" applyBorder="1" applyAlignment="1">
      <alignment horizontal="center" vertical="center"/>
    </xf>
    <xf numFmtId="0" fontId="0" fillId="0" borderId="0" xfId="0" applyBorder="1"/>
    <xf numFmtId="0" fontId="0" fillId="0" borderId="0" xfId="0" quotePrefix="1" applyFill="1" applyAlignment="1">
      <alignment vertical="center"/>
    </xf>
    <xf numFmtId="0" fontId="0" fillId="0" borderId="0" xfId="0" applyFill="1" applyAlignment="1">
      <alignment vertical="center"/>
    </xf>
    <xf numFmtId="3" fontId="19" fillId="0" borderId="0" xfId="0" applyNumberFormat="1" applyFont="1"/>
    <xf numFmtId="0" fontId="0" fillId="12" borderId="19" xfId="0" applyFill="1" applyBorder="1"/>
    <xf numFmtId="0" fontId="0" fillId="5" borderId="19" xfId="0" applyFill="1" applyBorder="1"/>
    <xf numFmtId="165" fontId="6" fillId="5" borderId="0" xfId="1" applyNumberFormat="1" applyFont="1" applyFill="1" applyBorder="1"/>
    <xf numFmtId="0" fontId="9" fillId="10" borderId="0" xfId="0" applyFont="1" applyFill="1" applyBorder="1" applyAlignment="1">
      <alignment horizontal="center" vertical="center" wrapText="1"/>
    </xf>
    <xf numFmtId="0" fontId="17" fillId="0" borderId="0" xfId="0" applyFont="1" applyBorder="1" applyAlignment="1">
      <alignment vertical="center"/>
    </xf>
    <xf numFmtId="0" fontId="0" fillId="0" borderId="0" xfId="0" quotePrefix="1" applyFill="1" applyBorder="1" applyAlignment="1">
      <alignment vertical="center"/>
    </xf>
    <xf numFmtId="0" fontId="6" fillId="5" borderId="0" xfId="0" applyFont="1" applyFill="1" applyBorder="1"/>
    <xf numFmtId="14" fontId="0" fillId="0" borderId="0" xfId="0" applyNumberFormat="1" applyFill="1"/>
    <xf numFmtId="0" fontId="0" fillId="0" borderId="0" xfId="0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0" fillId="0" borderId="20" xfId="0" applyBorder="1"/>
    <xf numFmtId="165" fontId="0" fillId="12" borderId="21" xfId="1" applyNumberFormat="1" applyFont="1" applyFill="1" applyBorder="1"/>
    <xf numFmtId="0" fontId="0" fillId="0" borderId="22" xfId="0" applyFill="1" applyBorder="1" applyAlignment="1">
      <alignment horizontal="center" vertical="center" wrapText="1"/>
    </xf>
    <xf numFmtId="165" fontId="0" fillId="12" borderId="23" xfId="1" applyNumberFormat="1" applyFont="1" applyFill="1" applyBorder="1"/>
    <xf numFmtId="0" fontId="0" fillId="12" borderId="21" xfId="0" applyFill="1" applyBorder="1"/>
    <xf numFmtId="3" fontId="0" fillId="0" borderId="20" xfId="0" applyNumberFormat="1" applyBorder="1"/>
    <xf numFmtId="165" fontId="12" fillId="0" borderId="8" xfId="1" applyNumberFormat="1" applyFont="1" applyBorder="1"/>
    <xf numFmtId="0" fontId="13" fillId="0" borderId="25" xfId="0" applyFont="1" applyBorder="1"/>
    <xf numFmtId="165" fontId="13" fillId="0" borderId="25" xfId="1" applyNumberFormat="1" applyFont="1" applyBorder="1"/>
    <xf numFmtId="165" fontId="13" fillId="0" borderId="26" xfId="1" applyNumberFormat="1" applyFont="1" applyBorder="1"/>
    <xf numFmtId="37" fontId="13" fillId="0" borderId="28" xfId="1" applyNumberFormat="1" applyFont="1" applyBorder="1"/>
    <xf numFmtId="0" fontId="13" fillId="0" borderId="30" xfId="0" applyFont="1" applyBorder="1"/>
    <xf numFmtId="37" fontId="12" fillId="0" borderId="30" xfId="1" applyNumberFormat="1" applyFont="1" applyFill="1" applyBorder="1"/>
    <xf numFmtId="37" fontId="12" fillId="0" borderId="31" xfId="1" applyNumberFormat="1" applyFont="1" applyFill="1" applyBorder="1"/>
    <xf numFmtId="0" fontId="20" fillId="0" borderId="0" xfId="0" pivotButton="1" applyFont="1" applyAlignment="1">
      <alignment vertical="center"/>
    </xf>
    <xf numFmtId="14" fontId="20" fillId="0" borderId="0" xfId="0" applyNumberFormat="1" applyFont="1" applyAlignment="1">
      <alignment horizontal="left" vertical="center"/>
    </xf>
    <xf numFmtId="0" fontId="20" fillId="0" borderId="0" xfId="0" applyFont="1" applyAlignment="1">
      <alignment vertical="center"/>
    </xf>
    <xf numFmtId="14" fontId="0" fillId="0" borderId="0" xfId="0" applyNumberFormat="1"/>
    <xf numFmtId="14" fontId="0" fillId="0" borderId="0" xfId="1" applyNumberFormat="1" applyFont="1"/>
    <xf numFmtId="0" fontId="17" fillId="0" borderId="0" xfId="0" applyFont="1" applyFill="1" applyBorder="1" applyAlignment="1">
      <alignment vertical="center"/>
    </xf>
    <xf numFmtId="165" fontId="9" fillId="13" borderId="0" xfId="1" applyNumberFormat="1" applyFont="1" applyFill="1" applyAlignment="1">
      <alignment horizontal="center" vertical="center" wrapText="1"/>
    </xf>
    <xf numFmtId="0" fontId="0" fillId="12" borderId="0" xfId="0" applyFill="1" applyBorder="1"/>
    <xf numFmtId="0" fontId="9" fillId="10" borderId="0" xfId="0" applyFont="1" applyFill="1" applyAlignment="1">
      <alignment horizontal="right" vertical="center" wrapText="1"/>
    </xf>
    <xf numFmtId="165" fontId="0" fillId="12" borderId="0" xfId="0" applyNumberFormat="1" applyFill="1" applyBorder="1" applyAlignment="1">
      <alignment horizontal="right"/>
    </xf>
    <xf numFmtId="0" fontId="3" fillId="0" borderId="1" xfId="0" applyFont="1" applyBorder="1" applyAlignment="1">
      <alignment horizontal="center"/>
    </xf>
    <xf numFmtId="37" fontId="13" fillId="0" borderId="30" xfId="1" applyNumberFormat="1" applyFont="1" applyFill="1" applyBorder="1"/>
    <xf numFmtId="37" fontId="13" fillId="0" borderId="31" xfId="1" applyNumberFormat="1" applyFont="1" applyFill="1" applyBorder="1"/>
    <xf numFmtId="0" fontId="13" fillId="0" borderId="0" xfId="0" applyFont="1"/>
    <xf numFmtId="165" fontId="13" fillId="0" borderId="0" xfId="1" applyNumberFormat="1" applyFont="1"/>
    <xf numFmtId="0" fontId="3" fillId="0" borderId="1" xfId="0" applyFont="1" applyBorder="1" applyAlignment="1">
      <alignment horizontal="center"/>
    </xf>
    <xf numFmtId="0" fontId="12" fillId="6" borderId="24" xfId="0" applyFont="1" applyFill="1" applyBorder="1" applyAlignment="1">
      <alignment horizontal="center" vertical="center" wrapText="1"/>
    </xf>
    <xf numFmtId="0" fontId="12" fillId="6" borderId="27" xfId="0" applyFont="1" applyFill="1" applyBorder="1" applyAlignment="1">
      <alignment horizontal="center" vertical="center" wrapText="1"/>
    </xf>
    <xf numFmtId="0" fontId="12" fillId="6" borderId="29" xfId="0" applyFont="1" applyFill="1" applyBorder="1" applyAlignment="1">
      <alignment horizontal="center" vertical="center" wrapText="1"/>
    </xf>
  </cellXfs>
  <cellStyles count="7">
    <cellStyle name="Comma" xfId="1" builtinId="3"/>
    <cellStyle name="Normal" xfId="0" builtinId="0"/>
    <cellStyle name="Normal 2 4" xfId="6" xr:uid="{00000000-0005-0000-0000-000002000000}"/>
    <cellStyle name="Percent" xfId="2" builtinId="5"/>
    <cellStyle name="XLConnect.Header" xfId="3" xr:uid="{00000000-0005-0000-0000-000004000000}"/>
    <cellStyle name="XLConnect.Numeric" xfId="5" xr:uid="{00000000-0005-0000-0000-000005000000}"/>
    <cellStyle name="XLConnect.String" xfId="4" xr:uid="{00000000-0005-0000-0000-000006000000}"/>
  </cellStyles>
  <dxfs count="2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>
          <bgColor rgb="FFFFFCF3"/>
        </patternFill>
      </fill>
    </dxf>
    <dxf>
      <numFmt numFmtId="167" formatCode="dd/mm/yy"/>
      <fill>
        <patternFill patternType="none">
          <fgColor indexed="64"/>
          <bgColor indexed="65"/>
        </patternFill>
      </fill>
    </dxf>
    <dxf>
      <numFmt numFmtId="167" formatCode="dd/mm/yy"/>
      <fill>
        <patternFill patternType="none">
          <fgColor indexed="64"/>
          <bgColor indexed="65"/>
        </patternFill>
      </fill>
    </dxf>
    <dxf>
      <numFmt numFmtId="167" formatCode="dd/mm/yy"/>
      <fill>
        <patternFill patternType="none">
          <fgColor indexed="64"/>
          <bgColor indexed="65"/>
        </patternFill>
      </fill>
    </dxf>
    <dxf>
      <numFmt numFmtId="167" formatCode="dd/mm/yy"/>
      <fill>
        <patternFill patternType="none">
          <fgColor indexed="64"/>
          <bgColor indexed="65"/>
        </patternFill>
      </fill>
    </dxf>
    <dxf>
      <numFmt numFmtId="167" formatCode="dd/mm/yy"/>
      <fill>
        <patternFill patternType="none">
          <fgColor indexed="64"/>
          <bgColor indexed="65"/>
        </patternFill>
      </fill>
    </dxf>
    <dxf>
      <font>
        <sz val="10"/>
        <name val="Arial"/>
        <family val="2"/>
        <scheme val="none"/>
      </font>
      <numFmt numFmtId="167" formatCode="dd/mm/yy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numFmt numFmtId="165" formatCode="_-* #,##0_-;\-* #,##0_-;_-* &quot;-&quot;??_-;_-@_-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numFmt numFmtId="165" formatCode="_-* #,##0_-;\-* #,##0_-;_-* &quot;-&quot;??_-;_-@_-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indexed="64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numFmt numFmtId="165" formatCode="_-* #,##0_-;\-* #,##0_-;_-* &quot;-&quot;??_-;_-@_-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 tint="-0.14996795556505021"/>
        </left>
        <right style="thin">
          <color indexed="64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</dxf>
    <dxf>
      <font>
        <b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</font>
      <fill>
        <patternFill patternType="none">
          <fgColor indexed="64"/>
          <bgColor indexed="65"/>
        </patternFill>
      </fill>
    </dxf>
    <dxf>
      <font>
        <b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0"/>
        </patternFill>
      </fill>
    </dxf>
    <dxf>
      <fill>
        <patternFill>
          <bgColor rgb="FFFFFCF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CF3"/>
      <color rgb="FFFFFAEB"/>
      <color rgb="FFFFF7E1"/>
      <color rgb="FFF6F6E2"/>
      <color rgb="FFEDEC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theme" Target="theme/theme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20" Type="http://schemas.openxmlformats.org/officeDocument/2006/relationships/pivotCacheDefinition" Target="pivotCache/pivotCacheDefinition3.xml"/><Relationship Id="rId41" Type="http://schemas.openxmlformats.org/officeDocument/2006/relationships/customXml" Target="../customXml/item1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sungur/Desktop/IDP_flowData_September2018_SHAR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fa Sercan Sungur" refreshedDate="43371.483824537034" createdVersion="6" refreshedVersion="6" minRefreshableVersion="3" recordCount="20" xr:uid="{00000000-000A-0000-FFFF-FFFF01000000}">
  <cacheSource type="worksheet">
    <worksheetSource ref="B1:T21" sheet="Returnees"/>
  </cacheSource>
  <cacheFields count="19">
    <cacheField name="Source" numFmtId="0">
      <sharedItems containsBlank="1"/>
    </cacheField>
    <cacheField name="Returnees (Syrian) Arrived from Mohafaza" numFmtId="0">
      <sharedItems containsBlank="1"/>
    </cacheField>
    <cacheField name="Returnees (Syrian) Arrived from Mohafaza PCODE" numFmtId="0">
      <sharedItems containsBlank="1"/>
    </cacheField>
    <cacheField name="Returnees (Syrian) Arrived from Mantika" numFmtId="0">
      <sharedItems containsBlank="1"/>
    </cacheField>
    <cacheField name="Returnees (Syrian) Arrived from Mantika PCODE" numFmtId="0">
      <sharedItems containsBlank="1"/>
    </cacheField>
    <cacheField name="Returnees (Syrian) Arrived from Nahya" numFmtId="0">
      <sharedItems containsBlank="1"/>
    </cacheField>
    <cacheField name="Returnees (Syrian) Arrived from Nahya PCODE" numFmtId="0">
      <sharedItems containsBlank="1"/>
    </cacheField>
    <cacheField name="Returnees (Syrian) Arrived from Community" numFmtId="0">
      <sharedItems containsBlank="1"/>
    </cacheField>
    <cacheField name="Returnees (Syrian) Arrived from Community PCODE" numFmtId="0">
      <sharedItems containsBlank="1"/>
    </cacheField>
    <cacheField name="Mohafaza" numFmtId="0">
      <sharedItems count="5">
        <s v="Aleppo"/>
        <s v="Dar'a"/>
        <s v="Ar-Raqqa"/>
        <s v="AL Hasakeh"/>
        <s v="Idleb"/>
      </sharedItems>
    </cacheField>
    <cacheField name="Mohafaza PCODE" numFmtId="0">
      <sharedItems containsBlank="1"/>
    </cacheField>
    <cacheField name="Mantika" numFmtId="0">
      <sharedItems containsBlank="1"/>
    </cacheField>
    <cacheField name="Mantika PCODE" numFmtId="0">
      <sharedItems containsBlank="1"/>
    </cacheField>
    <cacheField name="Nahya" numFmtId="0">
      <sharedItems containsBlank="1"/>
    </cacheField>
    <cacheField name="Nahya PCODE" numFmtId="0">
      <sharedItems containsBlank="1"/>
    </cacheField>
    <cacheField name="Community" numFmtId="0">
      <sharedItems containsBlank="1"/>
    </cacheField>
    <cacheField name="Community PCODE" numFmtId="0">
      <sharedItems containsBlank="1"/>
    </cacheField>
    <cacheField name="Sum of IDP (Syrian) Arrived IND" numFmtId="3">
      <sharedItems containsSemiMixedTypes="0" containsString="0" containsNumber="1" containsInteger="1" minValue="36" maxValue="22000"/>
    </cacheField>
    <cacheField name="Dat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fa Sercan Sungur" refreshedDate="43383.591689814813" createdVersion="6" refreshedVersion="6" minRefreshableVersion="3" recordCount="1330" xr:uid="{00000000-000A-0000-FFFF-FFFF00000000}">
  <cacheSource type="worksheet">
    <worksheetSource ref="B1:V1973" sheet="dataCons" r:id="rId2"/>
  </cacheSource>
  <cacheFields count="21">
    <cacheField name="Source" numFmtId="0">
      <sharedItems/>
    </cacheField>
    <cacheField name="IDP_Returnees" numFmtId="0">
      <sharedItems count="2">
        <s v="IDP"/>
        <s v="Returnees"/>
      </sharedItems>
    </cacheField>
    <cacheField name="Arrived from Country" numFmtId="0">
      <sharedItems containsNonDate="0" containsString="0" containsBlank="1"/>
    </cacheField>
    <cacheField name="Arrived from Country CODE" numFmtId="0">
      <sharedItems containsNonDate="0" containsString="0" containsBlank="1"/>
    </cacheField>
    <cacheField name=" Arrived from Mohafaza" numFmtId="0">
      <sharedItems containsBlank="1" count="16">
        <s v="Deir-ez-Zor"/>
        <m/>
        <s v="Aleppo"/>
        <s v="Dar'a"/>
        <s v="Quneitra"/>
        <s v="Al-Hasakeh"/>
        <s v="Ar-Raqqa"/>
        <s v="As-Sweida"/>
        <s v="Damascus"/>
        <s v="Hama"/>
        <s v="Homs"/>
        <s v="Idleb"/>
        <s v="Lattakia"/>
        <s v="Rural Damascus"/>
        <s v="Tartous"/>
        <s v="(blank)" u="1"/>
      </sharedItems>
    </cacheField>
    <cacheField name=" Arrived from Mohafaza PCODE" numFmtId="0">
      <sharedItems containsBlank="1"/>
    </cacheField>
    <cacheField name=" Arrived from Mantika" numFmtId="0">
      <sharedItems containsBlank="1"/>
    </cacheField>
    <cacheField name=" Arrived from Mantika PCODE" numFmtId="0">
      <sharedItems containsBlank="1"/>
    </cacheField>
    <cacheField name=" Arrived from Nahya" numFmtId="0">
      <sharedItems containsBlank="1"/>
    </cacheField>
    <cacheField name=" Arrived from Nahya PCODE" numFmtId="0">
      <sharedItems containsBlank="1"/>
    </cacheField>
    <cacheField name=" Arrived from Community" numFmtId="0">
      <sharedItems containsBlank="1"/>
    </cacheField>
    <cacheField name=" Arrived from Community PCODE" numFmtId="0">
      <sharedItems containsBlank="1"/>
    </cacheField>
    <cacheField name="Mohafaza" numFmtId="0">
      <sharedItems containsBlank="1" count="17">
        <s v="Deir-ez-Zor"/>
        <s v="Idleb"/>
        <s v="Al-Hasakeh"/>
        <s v="Aleppo"/>
        <s v="Lattakia"/>
        <s v="Rural Damascus"/>
        <s v="Tartous"/>
        <s v="Damascus"/>
        <s v="Homs"/>
        <s v="Ar-Raqqa"/>
        <s v="As-Sweida"/>
        <s v="Dar'a"/>
        <s v="Hama"/>
        <s v="Quneitra"/>
        <m u="1"/>
        <s v="Idleb/ إدلب" u="1"/>
        <s v="Aleppo/ حلب" u="1"/>
      </sharedItems>
    </cacheField>
    <cacheField name="Mohafaza PCODE" numFmtId="0">
      <sharedItems/>
    </cacheField>
    <cacheField name="Mantika" numFmtId="0">
      <sharedItems/>
    </cacheField>
    <cacheField name="Mantika PCODE" numFmtId="0">
      <sharedItems/>
    </cacheField>
    <cacheField name="Nahya" numFmtId="0">
      <sharedItems/>
    </cacheField>
    <cacheField name="Nahya PCODE" numFmtId="0">
      <sharedItems/>
    </cacheField>
    <cacheField name="Community" numFmtId="0">
      <sharedItems/>
    </cacheField>
    <cacheField name="Community PCODE" numFmtId="3">
      <sharedItems containsBlank="1" count="1279">
        <s v="C5174"/>
        <s v="C6526"/>
        <s v="C5173"/>
        <s v="C5195"/>
        <s v="C5200"/>
        <s v="C5203"/>
        <s v="C5196"/>
        <s v="C5197"/>
        <s v="C5157"/>
        <s v="C4278"/>
        <s v="C3985"/>
        <s v="C4273"/>
        <s v="C4308"/>
        <s v="C4121"/>
        <s v="C3871"/>
        <s v="C3950"/>
        <s v="C4231"/>
        <s v="C4864"/>
        <s v="C3987"/>
        <s v="C3867"/>
        <s v="C3943"/>
        <s v="C3942"/>
        <s v="C3947"/>
        <s v="C6631"/>
        <s v="C3936"/>
        <s v="C3932"/>
        <s v="C4519"/>
        <s v="C4497"/>
        <s v="C4854"/>
        <s v="C6679"/>
        <s v="C4316"/>
        <s v="C3904"/>
        <s v="C3944"/>
        <s v="C4279"/>
        <s v="C4881"/>
        <s v="C4841"/>
        <s v="C8126"/>
        <s v="C5120"/>
        <s v="C5114"/>
        <s v="C2245"/>
        <s v="C1248"/>
        <s v="C1267"/>
        <s v="C2262"/>
        <s v="C2256"/>
        <s v="C1256"/>
        <s v="C1581"/>
        <s v="C1610"/>
        <s v="C1568"/>
        <s v="C1007"/>
        <s v="C1767"/>
        <s v="C1426"/>
        <s v="C1531"/>
        <s v="C7348"/>
        <s v="C1025"/>
        <s v="C4125"/>
        <s v="C3896"/>
        <s v="C2246"/>
        <s v="C2237"/>
        <s v="C4320"/>
        <s v="C3667"/>
        <s v="C3582"/>
        <s v="C3480"/>
        <s v="C2272"/>
        <s v="C5607"/>
        <s v="C5391"/>
        <s v="C5554"/>
        <s v="C5646"/>
        <s v="C5628"/>
        <s v="C5324"/>
        <s v="C5221"/>
        <s v="C1175"/>
        <s v="C1158"/>
        <s v="C1165"/>
        <s v="C3906"/>
        <s v="C1001"/>
        <s v="C5119"/>
        <s v="C4360"/>
        <s v="C4688"/>
        <s v="C4729"/>
        <s v="C4564"/>
        <s v="C6479"/>
        <s v="C8300"/>
        <s v="C7675"/>
        <s v="C4988"/>
        <s v="C4409"/>
        <s v="C5005"/>
        <s v="C2756"/>
        <s v="C5109"/>
        <s v="C4919"/>
        <s v="C6942"/>
        <s v="C5710"/>
        <s v="C6918"/>
        <s v="C5682"/>
        <s v="C6736"/>
        <s v="C5681"/>
        <s v="C5701"/>
        <s v="C6900"/>
        <s v="C5199"/>
        <s v="C6896"/>
        <s v="C7598"/>
        <s v="C6846"/>
        <s v="C6839"/>
        <s v="C6845"/>
        <s v="C5942"/>
        <s v="C6749"/>
        <s v="C6762"/>
        <s v="C6765"/>
        <s v="C6987"/>
        <s v="C5702"/>
        <s v="C5707"/>
        <s v="C6981"/>
        <s v="C6927"/>
        <s v="C5740"/>
        <s v="C6982"/>
        <s v="C6760"/>
        <s v="C6978"/>
        <s v="C6499"/>
        <s v="C5712"/>
        <s v="C6951"/>
        <s v="C6999"/>
        <s v="C6757"/>
        <s v="C6979"/>
        <s v="C5678"/>
        <s v="C6995"/>
        <s v="C5734"/>
        <s v="C6994"/>
        <s v="C5680"/>
        <s v="C7060"/>
        <s v="C5843"/>
        <s v="C6147"/>
        <s v="C6149"/>
        <s v="C6143"/>
        <s v="C6156"/>
        <s v="C6141"/>
        <s v="C6172"/>
        <s v="C6164"/>
        <s v="C6186"/>
        <s v="C6184"/>
        <s v="C6231"/>
        <s v="C6229"/>
        <s v="C6226"/>
        <s v="C6241"/>
        <s v="C6233"/>
        <s v="C3809"/>
        <s v="C3658"/>
        <s v="C3647"/>
        <s v="C3624"/>
        <s v="C2298"/>
        <s v="C5360"/>
        <s v="C5450"/>
        <s v="C5610"/>
        <s v="C5430"/>
        <s v="C5404"/>
        <s v="C5442"/>
        <s v="C5516"/>
        <s v="C5524"/>
        <s v="C5310"/>
        <s v="C5292"/>
        <s v="C5249"/>
        <s v="C6031"/>
        <s v="C4282"/>
        <s v="C4269"/>
        <s v="C4176"/>
        <s v="C4157"/>
        <s v="C2478"/>
        <s v="C2481"/>
        <s v="C4106"/>
        <s v="C4105"/>
        <s v="C4291"/>
        <s v="C4322"/>
        <s v="C4329"/>
        <s v="C4330"/>
        <s v="C4136"/>
        <s v="C1037"/>
        <s v="C4507"/>
        <s v="C5763"/>
        <s v="C5768"/>
        <s v="C5774"/>
        <s v="C5764"/>
        <s v="C5929"/>
        <s v="C6847"/>
        <s v="C6804"/>
        <s v="C5850"/>
        <s v="C5852"/>
        <s v="C5172"/>
        <s v="C5107"/>
        <s v="C5110"/>
        <s v="C5097"/>
        <s v="C5095"/>
        <s v="C5096"/>
        <s v="C5102"/>
        <s v="C5105"/>
        <s v="C2215"/>
        <s v="C7585"/>
        <s v="C2263"/>
        <s v="C5989"/>
        <s v="C3935"/>
        <s v="C4328"/>
        <s v="C4146"/>
        <s v="C4247"/>
        <s v="C3813"/>
        <s v="C3843"/>
        <s v="C3829"/>
        <s v="C3530"/>
        <s v="C5370"/>
        <s v="C5375"/>
        <s v="C5613"/>
        <s v="C5299"/>
        <s v="C5241"/>
        <s v="C4238"/>
        <s v="C2227"/>
        <s v="C2735"/>
        <s v="C1260"/>
        <s v="C1250"/>
        <s v="C2216"/>
        <s v="C2226"/>
        <s v="C1034"/>
        <s v="C1040"/>
        <s v="C1271"/>
        <s v="C8065"/>
        <s v="C7358"/>
        <s v="C6426"/>
        <s v="C6428"/>
        <s v="C2733"/>
        <s v="C2751"/>
        <s v="C2732"/>
        <s v="C2718"/>
        <s v="C2229"/>
        <s v="C5572"/>
        <s v="C5426"/>
        <s v="C5661"/>
        <s v="C5259"/>
        <s v="C5272"/>
        <s v="C5294"/>
        <s v="C2645"/>
        <s v="C1247"/>
        <s v="C7593"/>
        <s v="C7359"/>
        <s v="C1144"/>
        <s v="C4100"/>
        <s v="C4112"/>
        <s v="C6593"/>
        <s v="C4102"/>
        <s v="C3984"/>
        <s v="C4274"/>
        <s v="C4304"/>
        <s v="C4299"/>
        <s v="C4300"/>
        <s v="C3909"/>
        <s v="C4061"/>
        <s v="C4054"/>
        <s v="C4141"/>
        <s v="C4137"/>
        <s v="C4199"/>
        <s v="C3029"/>
        <s v="C3966"/>
        <s v="C3960"/>
        <s v="C3980"/>
        <s v="C4257"/>
        <s v="C7887"/>
        <s v="C3973"/>
        <s v="C3976"/>
        <s v="C3962"/>
        <s v="C7905"/>
        <s v="C3957"/>
        <s v="C3969"/>
        <s v="C3955"/>
        <s v="C3977"/>
        <s v="C3983"/>
        <s v="C3981"/>
        <s v="C6598"/>
        <s v="C3972"/>
        <s v="C3974"/>
        <s v="C3967"/>
        <s v="C3958"/>
        <s v="C3968"/>
        <s v="C4283"/>
        <s v="C4280"/>
        <s v="C4275"/>
        <s v="C4301"/>
        <s v="C4293"/>
        <s v="C4298"/>
        <s v="C4130"/>
        <s v="C6389"/>
        <s v="C4126"/>
        <s v="C4129"/>
        <s v="C8092"/>
        <s v="C4131"/>
        <s v="C4123"/>
        <s v="C4164"/>
        <s v="C4161"/>
        <s v="C4172"/>
        <s v="C4171"/>
        <s v="C4169"/>
        <s v="C4167"/>
        <s v="C4294"/>
        <s v="C3876"/>
        <s v="C4252"/>
        <s v="C4312"/>
        <s v="C4120"/>
        <s v="C4122"/>
        <s v="C4124"/>
        <s v="C6724"/>
        <s v="C4246"/>
        <s v="C3198"/>
        <s v="C3978"/>
        <s v="C4287"/>
        <s v="C4115"/>
        <s v="C4156"/>
        <s v="C4168"/>
        <s v="C3903"/>
        <s v="C3907"/>
        <s v="C3953"/>
        <s v="C4249"/>
        <s v="C1170"/>
        <s v="C7403"/>
        <s v="C6617"/>
        <s v="C2560"/>
        <s v="C1366"/>
        <s v="C1507"/>
        <s v="C1505"/>
        <s v="C1502"/>
        <s v="C1597"/>
        <s v="C4145"/>
        <s v="C4140"/>
        <s v="C3905"/>
        <s v="C4262"/>
        <s v="C3711"/>
        <s v="C4058"/>
        <s v="C4056"/>
        <s v="C4292"/>
        <s v="C4297"/>
        <s v="C4295"/>
        <s v="C4303"/>
        <s v="C4313"/>
        <s v="C3869"/>
        <s v="C3952"/>
        <s v="C3951"/>
        <s v="C3916"/>
        <s v="C3908"/>
        <s v="C4142"/>
        <s v="C6634"/>
        <s v="C3930"/>
        <s v="C1518"/>
        <s v="C1519"/>
        <s v="C1497"/>
        <s v="C7524"/>
        <s v="C1525"/>
        <s v="C4229"/>
        <s v="C4203"/>
        <s v="C4213"/>
        <s v="C4255"/>
        <s v="C3902"/>
        <s v="C4148"/>
        <s v="C4241"/>
        <s v="C4254"/>
        <s v="C4251"/>
        <s v="C6640"/>
        <s v="C6641"/>
        <s v="C7240"/>
        <s v="C4218"/>
        <s v="C5594"/>
        <s v="C5638"/>
        <s v="C3841"/>
        <s v="C3659"/>
        <s v="C3625"/>
        <s v="C3471"/>
        <s v="C5472"/>
        <s v="C3561"/>
        <s v="C3758"/>
        <s v="C3683"/>
        <s v="C3719"/>
        <s v="C3774"/>
        <s v="C3700"/>
        <s v="C3818"/>
        <s v="C3828"/>
        <s v="C3857"/>
        <s v="C3651"/>
        <s v="C3603"/>
        <s v="C3596"/>
        <s v="C3585"/>
        <s v="C3632"/>
        <s v="C3487"/>
        <s v="C3484"/>
        <s v="C3520"/>
        <s v="C3567"/>
        <s v="C3557"/>
        <s v="C3483"/>
        <s v="C3537"/>
        <s v="C3544"/>
        <s v="C5504"/>
        <s v="C5659"/>
        <s v="C4277"/>
        <s v="C6608"/>
        <s v="C4288"/>
        <s v="C4174"/>
        <s v="C1134"/>
        <s v="C5319"/>
        <s v="C5220"/>
        <s v="C3519"/>
        <s v="C1024"/>
        <s v="C1023"/>
        <s v="C5358"/>
        <s v="C5604"/>
        <s v="C2294"/>
        <s v="C2304"/>
        <s v="C1204"/>
        <s v="C3671"/>
        <s v="C2466"/>
        <s v="C2470"/>
        <s v="C2497"/>
        <s v="C2493"/>
        <s v="C2472"/>
        <s v="C2280"/>
        <s v="C2281"/>
        <s v="C2279"/>
        <s v="C5335"/>
        <s v="C1198"/>
        <s v="C1038"/>
        <s v="C7369"/>
        <s v="C7355"/>
        <s v="C5477"/>
        <s v="C5354"/>
        <s v="C5236"/>
        <s v="C5586"/>
        <s v="C5545"/>
        <s v="C5466"/>
        <s v="C5593"/>
        <s v="C2250"/>
        <s v="C2224"/>
        <s v="C1202"/>
        <s v="C1209"/>
        <s v="C2264"/>
        <s v="C2252"/>
        <s v="C2258"/>
        <s v="C2247"/>
        <s v="C2268"/>
        <s v="C2254"/>
        <s v="C2255"/>
        <s v="C2248"/>
        <s v="C2260"/>
        <s v="C2244"/>
        <s v="C3881"/>
        <s v="C1188"/>
        <s v="C1191"/>
        <s v="C1190"/>
        <s v="C1564"/>
        <s v="C2213"/>
        <s v="C2220"/>
        <s v="C1187"/>
        <s v="C2259"/>
        <s v="C2257"/>
        <s v="C2238"/>
        <s v="C2266"/>
        <s v="C2251"/>
        <s v="C7665"/>
        <s v="C2214"/>
        <s v="C2219"/>
        <s v="C2218"/>
        <s v="C2261"/>
        <s v="C2221"/>
        <s v="C7629"/>
        <s v="C2223"/>
        <s v="C1376"/>
        <s v="C1370"/>
        <s v="C1378"/>
        <s v="C1363"/>
        <s v="C1352"/>
        <s v="C4181"/>
        <s v="C4179"/>
        <s v="C2230"/>
        <s v="C1435"/>
        <s v="C1424"/>
        <s v="C4059"/>
        <s v="C4311"/>
        <s v="C4315"/>
        <s v="C1430"/>
        <s v="C4051"/>
        <s v="C1365"/>
        <s v="C1425"/>
        <s v="C1421"/>
        <s v="C3926"/>
        <s v="C3209"/>
        <s v="C4053"/>
        <s v="C4066"/>
        <s v="C1374"/>
        <s v="C6607"/>
        <s v="C1357"/>
        <s v="C4070"/>
        <s v="C4062"/>
        <s v="C4305"/>
        <s v="C3920"/>
        <s v="C3915"/>
        <s v="C4272"/>
        <s v="C4111"/>
        <s v="C3993"/>
        <s v="C1419"/>
        <s v="C1433"/>
        <s v="C3923"/>
        <s v="C1166"/>
        <s v="C7520"/>
        <s v="C8264"/>
        <s v="C4177"/>
        <s v="C1155"/>
        <s v="C4170"/>
        <s v="C1373"/>
        <s v="C1389"/>
        <s v="C1436"/>
        <s v="C4310"/>
        <s v="C8160"/>
        <s v="C1380"/>
        <s v="C1359"/>
        <s v="C8156"/>
        <s v="C1446"/>
        <s v="C8150"/>
        <s v="C4143"/>
        <s v="C8151"/>
        <s v="C1441"/>
        <s v="C1440"/>
        <s v="C1422"/>
        <s v="c6021"/>
        <s v="C6267"/>
        <s v="C6269"/>
        <s v="C6284"/>
        <s v="C6283"/>
        <s v="C6272"/>
        <s v="C6265"/>
        <s v="C1524"/>
        <s v="C8208"/>
        <s v="C6406"/>
        <s v="C2137"/>
        <s v="C2125"/>
        <s v="C1321"/>
        <s v="C1216"/>
        <s v="C6807"/>
        <s v="C2142"/>
        <s v="C2155"/>
        <s v="C1280"/>
        <s v="C1221"/>
        <s v="C6412"/>
        <s v="C1538"/>
        <s v="C1552"/>
        <s v="C2162"/>
        <s v="C1239"/>
        <s v="C7088"/>
        <s v="C5848"/>
        <s v="C7104"/>
        <s v="C7073"/>
        <s v="C5872"/>
        <s v="C5853"/>
        <s v="C6509"/>
        <s v="C5187"/>
        <s v="C1167"/>
        <s v="C7874"/>
        <s v="C2073"/>
        <s v="C1210"/>
        <s v="C1197"/>
        <s v="C1205"/>
        <s v="C8076"/>
        <s v="C1288"/>
        <s v="C1295"/>
        <s v="C1229"/>
        <s v="C1182"/>
        <s v="C1055"/>
        <s v="C2031"/>
        <s v="C2070"/>
        <s v="C2107"/>
        <s v="C2034"/>
        <s v="C2058"/>
        <s v="C1857"/>
        <s v="C6338"/>
        <s v="C1841"/>
        <s v="C1877"/>
        <s v="C1713"/>
        <s v="C1243"/>
        <s v="C1871"/>
        <s v="C6686"/>
        <s v="C1912"/>
        <s v="C1873"/>
        <s v="C6337"/>
        <s v="C1900"/>
        <s v="C6685"/>
        <s v="C1745"/>
        <s v="C2130"/>
        <s v="C2159"/>
        <s v="C2123"/>
        <s v="C2133"/>
        <s v="C6415"/>
        <s v="C2157"/>
        <s v="C5842"/>
        <s v="C1246"/>
        <s v="C1306"/>
        <s v="C1310"/>
        <s v="C1225"/>
        <s v="C1217"/>
        <s v="C1226"/>
        <s v="C8090"/>
        <s v="C2144"/>
        <s v="C2149"/>
        <s v="C2154"/>
        <s v="C2135"/>
        <s v="C2153"/>
        <s v="C2163"/>
        <s v="C2152"/>
        <s v="C6687"/>
        <s v="C1844"/>
        <s v="C1878"/>
        <s v="C1904"/>
        <s v="C1863"/>
        <s v="C6761"/>
        <s v="C1930"/>
        <s v="C1922"/>
        <s v="C1933"/>
        <s v="C1917"/>
        <s v="C1926"/>
        <s v="C6722"/>
        <s v="C1751"/>
        <s v="C1693"/>
        <s v="C1759"/>
        <s v="C1695"/>
        <s v="C1766"/>
        <s v="C1787"/>
        <s v="C1694"/>
        <s v="C1705"/>
        <s v="C6758"/>
        <s v="C6385"/>
        <s v="C5086"/>
        <s v="C5191"/>
        <s v="C5190"/>
        <s v="C8002"/>
        <s v="C7338"/>
        <s v="C7281"/>
        <s v="C8041"/>
        <s v="C8055"/>
        <s v="C8038"/>
        <s v="C7302"/>
        <s v="C8039"/>
        <s v="C4447"/>
        <s v="C5113"/>
        <s v="C8080"/>
        <s v="C5201"/>
        <s v="C4477"/>
        <s v="C4665"/>
        <s v="C4498"/>
        <s v="C4454"/>
        <s v="C4496"/>
        <s v="C2128"/>
        <s v="C5721"/>
        <s v="C5780"/>
        <s v="C5976"/>
        <s v="C5921"/>
        <s v="C5132"/>
        <s v="C5138"/>
        <s v="C5684"/>
        <s v="C5742"/>
        <s v="C6383"/>
        <s v="C5786"/>
        <s v="C5787"/>
        <s v="C5781"/>
        <s v="C5747"/>
        <s v="C5778"/>
        <s v="C5785"/>
        <s v="C5782"/>
        <s v="C5753"/>
        <s v="C5751"/>
        <s v="C5744"/>
        <s v="C5754"/>
        <s v="C5743"/>
        <s v="C2078"/>
        <s v="C1241"/>
        <s v="C1222"/>
        <s v="C2124"/>
        <s v="C1872"/>
        <s v="C1927"/>
        <s v="C1921"/>
        <s v="C5943"/>
        <s v="C5946"/>
        <s v="C5951"/>
        <s v="C5930"/>
        <s v="C5947"/>
        <s v="C5985"/>
        <s v="C5984"/>
        <s v="C5965"/>
        <s v="C5964"/>
        <s v="C5968"/>
        <s v="C5966"/>
        <s v="C5960"/>
        <s v="C5959"/>
        <s v="C5972"/>
        <s v="C5784"/>
        <s v="C5779"/>
        <s v="C5676"/>
        <s v="C5738"/>
        <s v="C5689"/>
        <s v="C5722"/>
        <s v="C5683"/>
        <s v="C5895"/>
        <s v="C2047"/>
        <s v="C2074"/>
        <s v="C5154"/>
        <s v="C4442"/>
        <s v="C6735"/>
        <s v="C6454"/>
        <s v="C8044"/>
        <s v="C4445"/>
        <s v="C4438"/>
        <s v="C7998"/>
        <s v="C4446"/>
        <s v="C7354"/>
        <s v="C4444"/>
        <s v="C8050"/>
        <s v="C4443"/>
        <s v="C4895"/>
        <s v="C5027"/>
        <s v="C6848"/>
        <s v="C5192"/>
        <s v="C5189"/>
        <s v="C5207"/>
        <s v="C5204"/>
        <s v="C5198"/>
        <s v="C6809"/>
        <s v="C5202"/>
        <s v="C5146"/>
        <s v="C6310"/>
        <s v="C5126"/>
        <s v="C5122"/>
        <s v="C2841"/>
        <s v="C6289"/>
        <s v="C2300"/>
        <s v="C2297"/>
        <s v="C2295"/>
        <s v="C6667"/>
        <s v="C6666"/>
        <s v="C2302"/>
        <s v="C6058"/>
        <s v="C6050"/>
        <s v="C6061"/>
        <s v="C6089"/>
        <s v="C6080"/>
        <s v="C6085"/>
        <s v="C6127"/>
        <s v="C6293"/>
        <s v="C6076"/>
        <s v="C6009"/>
        <s v="C6116"/>
        <s v="C6525"/>
        <s v="C6105"/>
        <s v="C6094"/>
        <s v="C6096"/>
        <s v="C6097"/>
        <s v="C6110"/>
        <s v="C6093"/>
        <s v="C6108"/>
        <s v="C6098"/>
        <s v="C6106"/>
        <s v="C6095"/>
        <s v="C6029"/>
        <s v="C7112"/>
        <s v="C7737"/>
        <s v="C5993"/>
        <s v="C5997"/>
        <s v="C6118"/>
        <s v="C7739"/>
        <s v="C6524"/>
        <s v="C6012"/>
        <s v="C6114"/>
        <s v="C6023"/>
        <s v="C6022"/>
        <s v="C6013"/>
        <s v="C6024"/>
        <s v="C5994"/>
        <s v="C6038"/>
        <s v="C6706"/>
        <s v="C6523"/>
        <s v="C6034"/>
        <s v="C6119"/>
        <s v="C6103"/>
        <s v="C6107"/>
        <s v="C6102"/>
        <s v="C6129"/>
        <s v="C6052"/>
        <s v="C6063"/>
        <s v="C6055"/>
        <s v="C6015"/>
        <s v="C6018"/>
        <s v="C6131"/>
        <s v="C6048"/>
        <s v="C6020"/>
        <s v="C6017"/>
        <s v="C6014"/>
        <s v="C7113"/>
        <s v="C6026"/>
        <s v="C6028"/>
        <s v="C6019"/>
        <s v="C6124"/>
        <s v="C6120"/>
        <s v="C6815"/>
        <s v="C5129"/>
        <s v="C5131"/>
        <s v="C3224"/>
        <s v="C3260"/>
        <s v="C3316"/>
        <s v="C3327"/>
        <s v="C3300"/>
        <s v="C7186"/>
        <s v="C3294"/>
        <s v="C3308"/>
        <s v="C2862"/>
        <s v="C4186"/>
        <s v="C6739"/>
        <s v="C5729"/>
        <s v="C5687"/>
        <s v="C5703"/>
        <s v="C5675"/>
        <s v="C5739"/>
        <s v="C5726"/>
        <s v="C5714"/>
        <s v="C5730"/>
        <s v="C5677"/>
        <s v="C5731"/>
        <s v="C5727"/>
        <s v="C5898"/>
        <s v="C6773"/>
        <s v="C5856"/>
        <s v="C5892"/>
        <s v="C5792"/>
        <s v="C7886"/>
        <s v="C6559"/>
        <s v="C3044"/>
        <s v="C2869"/>
        <s v="C3049"/>
        <s v="C3297"/>
        <s v="C2513"/>
        <s v="C2553"/>
        <s v="C2604"/>
        <s v="C2866"/>
        <s v="C6591"/>
        <s v="C2870"/>
        <s v="C2861"/>
        <s v="C2864"/>
        <s v="C2875"/>
        <s v="C2880"/>
        <s v="C2535"/>
        <s v="C2528"/>
        <s v="C2537"/>
        <s v="C2527"/>
        <s v="C3040"/>
        <s v="C6542"/>
        <s v="C3991"/>
        <s v="C3283"/>
        <s v="C6346"/>
        <s v="C7849"/>
        <s v="C3961"/>
        <s v="C4317"/>
        <s v="C4217"/>
        <s v="C7930"/>
        <s v="C2185"/>
        <s v="C2180"/>
        <s v="C2182"/>
        <s v="C5121"/>
        <s v="C3207"/>
        <s v="C3191"/>
        <s v="C2882"/>
        <s v="C6331"/>
        <s v="C2193"/>
        <s v="C1181"/>
        <s v="C4187"/>
        <s v="C4189"/>
        <s v="C1154"/>
        <s v="C6571"/>
        <s v="C6552"/>
        <s v="C4002"/>
        <s v="C4044"/>
        <s v="C4024"/>
        <s v="C4202"/>
        <s v="C7246"/>
        <s v="C7757"/>
        <s v="C2483"/>
        <s v="C6388"/>
        <s v="C6281"/>
        <s v="C7126"/>
        <s v="C6285"/>
        <s v="C6282"/>
        <s v="C6271"/>
        <s v="C6270"/>
        <s v="C6663"/>
        <s v="C6264"/>
        <s v="C6662"/>
        <s v="C2488"/>
        <s v="C6280"/>
        <s v="C6277"/>
        <s v="C6274"/>
        <s v="C6273"/>
        <s v="C4365"/>
        <s v="C2663"/>
        <s v="C2446"/>
        <s v="C2301"/>
        <s v="C2313"/>
        <s v="C2443"/>
        <s v="C2451"/>
        <s v="C6298"/>
        <s v="C2359"/>
        <s v="C2355"/>
        <s v="C2351"/>
        <s v="C2331"/>
        <s v="C7138"/>
        <s v="C2332"/>
        <s v="C2333"/>
        <s v="C2329"/>
        <s v="C2339"/>
        <s v="C2337"/>
        <s v="C2334"/>
        <s v="C6664"/>
        <s v="C2350"/>
        <s v="C2380"/>
        <s v="C2348"/>
        <s v="C2311"/>
        <s v="C6302"/>
        <s v="C6656"/>
        <s v="C6655"/>
        <s v="C6301"/>
        <s v="C6290"/>
        <s v="C6291"/>
        <s v="C6286"/>
        <s v="C6661"/>
        <s v="C6287"/>
        <s v="C4501"/>
        <s v="C2347"/>
        <s v="C6672"/>
        <s v="C6668"/>
        <s v="C2309"/>
        <s v="C6670"/>
        <s v="C2308"/>
        <s v="C2307"/>
        <s v="C2342"/>
        <s v="C2344"/>
        <s v="C2343"/>
        <s v="C2321"/>
        <s v="C2320"/>
        <s v="C2312"/>
        <s v="C2305"/>
        <s v="C2608"/>
        <s v="C4361"/>
        <m u="1"/>
        <s v="C3924" u="1"/>
        <s v="C3925" u="1"/>
        <s v="C3941" u="1"/>
        <s v="C3918" u="1"/>
        <s v="C6699" u="1"/>
        <s v="C3919" u="1"/>
        <s v="C3927" u="1"/>
        <s v="C3928" u="1"/>
        <s v="C3161" u="1"/>
        <s v="C3929" u="1"/>
        <s v="C3937" u="1"/>
        <s v="C3154" u="1"/>
        <s v="C3170" u="1"/>
        <s v="C3938" u="1"/>
        <s v="C3155" u="1"/>
        <s v="C3939" u="1"/>
        <s v="C3963" u="1"/>
        <s v="C3971" u="1"/>
        <s v="C4200" u="1"/>
        <s v="C3156" u="1"/>
        <s v="C3948" u="1"/>
        <s v="C3956" u="1"/>
        <s v="C3872" u="1"/>
        <s v="C3964" u="1"/>
        <s v="C3949" u="1"/>
        <s v="C3873" u="1"/>
        <s v="C3965" u="1"/>
        <s v="C4110" u="1"/>
        <s v="C4210" u="1"/>
        <s v="C4302" u="1"/>
        <s v="C3190" u="1"/>
        <s v="C3874" u="1"/>
        <s v="C4011" u="1"/>
        <s v="C4103" u="1"/>
        <s v="C3890" u="1"/>
        <s v="C3982" u="1"/>
        <s v="C3990" u="1"/>
        <s v="C4211" u="1"/>
        <s v="C3959" u="1"/>
        <s v="C3875" u="1"/>
        <s v="C3975" u="1"/>
        <s v="C4104" u="1"/>
        <s v="C4204" u="1"/>
        <s v="C4212" u="1"/>
        <s v="C3868" u="1"/>
        <s v="C4113" u="1"/>
        <s v="C4205" u="1"/>
        <s v="C3992" u="1"/>
        <s v="C4321" u="1"/>
        <s v="C3193" u="1"/>
        <s v="C3877" u="1"/>
        <s v="C4114" u="1"/>
        <s v="C4206" u="1"/>
        <s v="C4306" u="1"/>
        <s v="C4222" u="1"/>
        <s v="C3194" u="1"/>
        <s v="C3878" u="1"/>
        <s v="C4215" u="1"/>
        <s v="C4307" u="1"/>
        <s v="C4223" u="1"/>
        <s v="C4323" u="1"/>
        <s v="C3195" u="1"/>
        <s v="C3879" u="1"/>
        <s v="C3979" u="1"/>
        <s v="C4116" u="1"/>
        <s v="C4216" u="1"/>
        <s v="C4132" u="1"/>
        <s v="C4232" u="1"/>
        <s v="C4324" u="1"/>
        <s v="C4240" u="1"/>
        <s v="C3188" u="1"/>
        <s v="C3196" u="1"/>
        <s v="C4109" u="1"/>
        <s v="C4117" u="1"/>
        <s v="C4309" u="1"/>
        <s v="C4133" u="1"/>
        <s v="C3989" u="1"/>
        <s v="C4118" u="1"/>
        <s v="C4134" u="1"/>
        <s v="C4050" u="1"/>
        <s v="C4150" u="1"/>
        <s v="C4242" u="1"/>
        <s v="C4250" u="1"/>
        <s v="C4119" u="1"/>
        <s v="C4127" u="1"/>
        <s v="C4219" u="1"/>
        <s v="C4227" u="1"/>
        <s v="C4319" u="1"/>
        <s v="C4327" u="1"/>
        <s v="C4151" u="1"/>
        <s v="C3199" u="1"/>
        <s v="C4128" u="1"/>
        <s v="C4228" u="1"/>
        <s v="C4052" u="1"/>
        <s v="C4060" u="1"/>
        <s v="C4160" u="1"/>
        <s v="C4260" u="1"/>
        <s v="C4153" u="1"/>
        <s v="C4245" u="1"/>
        <s v="C4253" u="1"/>
        <s v="C4038" u="1"/>
        <s v="C4138" u="1"/>
        <s v="C4154" u="1"/>
        <s v="C4162" u="1"/>
        <s v="C4055" u="1"/>
        <s v="C4147" u="1"/>
        <s v="C4063" u="1"/>
        <s v="C4155" u="1"/>
        <s v="C4071" u="1"/>
        <s v="C4263" u="1"/>
        <s v="C4271" u="1"/>
        <s v="C4064" u="1"/>
        <s v="C4248" u="1"/>
        <s v="C4072" u="1"/>
        <s v="C4256" u="1"/>
        <s v="C4180" u="1"/>
        <s v="C4149" u="1"/>
        <s v="C4065" u="1"/>
        <s v="C4073" u="1"/>
        <s v="C4165" u="1"/>
        <s v="C4173" u="1"/>
        <s v="C4265" u="1"/>
        <s v="C4281" u="1"/>
        <s v="C5210" u="1"/>
        <s v="C4158" u="1"/>
        <s v="C4166" u="1"/>
        <s v="C4190" u="1"/>
        <s v="C4290" u="1"/>
        <s v="C5211" u="1"/>
        <s v="C4067" u="1"/>
        <s v="C4159" u="1"/>
        <s v="C4075" u="1"/>
        <s v="C4259" u="1"/>
        <s v="C4175" u="1"/>
        <s v="C4267" u="1"/>
        <s v="C4183" u="1"/>
        <s v="C1011" u="1"/>
        <s v="C4068" u="1"/>
        <s v="C4268" u="1"/>
        <s v="C4184" u="1"/>
        <s v="C4276" u="1"/>
        <s v="C1620" u="1"/>
        <s v="C4185" u="1"/>
        <s v="C4193" u="1"/>
        <s v="C4285" u="1"/>
        <s v="C4393" u="1"/>
        <s v="C1021" u="1"/>
        <s v="C1605" u="1"/>
        <s v="C4078" u="1"/>
        <s v="C4178" u="1"/>
        <s v="C1621" u="1"/>
        <s v="C4194" u="1"/>
        <s v="C4286" u="1"/>
        <s v="C1022" u="1"/>
        <s v="C1030" u="1"/>
        <s v="C4079" u="1"/>
        <s v="C1031" u="1"/>
        <s v="C1631" u="1"/>
        <s v="C4196" u="1"/>
        <s v="C4296" u="1"/>
        <s v="C5209" u="1"/>
        <s v="C1032" u="1"/>
        <s v="C1608" u="1"/>
        <s v="C4089" u="1"/>
        <s v="C1632" u="1"/>
        <s v="C4289" u="1"/>
        <s v="C1640" u="1"/>
        <s v="C1033" u="1"/>
        <s v="C1041" u="1"/>
        <s v="C1141" u="1"/>
        <s v="C1625" u="1"/>
        <s v="C1641" u="1"/>
        <s v="C1733" u="1"/>
        <s v="C1026" u="1"/>
        <s v="C5127" u="1"/>
        <s v="C1150" u="1"/>
        <s v="C1626" u="1"/>
        <s v="C4099" u="1"/>
        <s v="C1642" u="1"/>
        <s v="C1750" u="1"/>
        <s v="C1019" u="1"/>
        <s v="C1027" u="1"/>
        <s v="C1035" u="1"/>
        <s v="C1143" u="1"/>
        <s v="C1619" u="1"/>
        <s v="C1643" u="1"/>
        <s v="C1028" u="1"/>
        <s v="C1036" u="1"/>
        <s v="C1160" u="1"/>
        <s v="C1628" u="1"/>
        <s v="C1636" u="1"/>
        <s v="C1644" u="1"/>
        <s v="C1560" u="1"/>
        <s v="C1660" u="1"/>
        <s v="C1029" u="1"/>
        <s v="C1145" u="1"/>
        <s v="C5162" u="1"/>
        <s v="C1161" u="1"/>
        <s v="C1353" u="1"/>
        <s v="C1629" u="1"/>
        <s v="C1361" u="1"/>
        <s v="C1561" u="1"/>
        <s v="C1138" u="1"/>
        <s v="C5163" u="1"/>
        <s v="C1638" u="1"/>
        <s v="C1646" u="1"/>
        <s v="C1562" u="1"/>
        <s v="C1946" u="1"/>
        <s v="C1039" u="1"/>
        <s v="C1139" u="1"/>
        <s v="C1147" u="1"/>
        <s v="C6700" u="1"/>
        <s v="C1255" u="1"/>
        <s v="C1263" u="1"/>
        <s v="C1655" u="1"/>
        <s v="C1571" u="1"/>
        <s v="C1663" u="1"/>
        <s v="C6001" u="1"/>
        <s v="C6701" u="1"/>
        <s v="C1164" u="1"/>
        <s v="C5181" u="1"/>
        <s v="C1572" u="1"/>
        <s v="C1664" u="1"/>
        <s v="C1672" u="1"/>
        <s v="C6002" u="1"/>
        <s v="C5166" u="1"/>
        <s v="C6610" u="1"/>
        <s v="C6702" u="1"/>
        <s v="C1557" u="1"/>
        <s v="C1565" u="1"/>
        <s v="C1573" u="1"/>
        <s v="C5167" u="1"/>
        <s v="C6611" u="1"/>
        <s v="C1358" u="1"/>
        <s v="C1274" u="1"/>
        <s v="C1566" u="1"/>
        <s v="C1658" u="1"/>
        <s v="C1574" u="1"/>
        <s v="C2303" u="1"/>
        <s v="C5168" u="1"/>
        <s v="C6612" u="1"/>
        <s v="C1259" u="1"/>
        <s v="C6712" u="1"/>
        <s v="C1559" u="1"/>
        <s v="C1659" u="1"/>
        <s v="C1575" u="1"/>
        <s v="C6005" u="1"/>
        <s v="C6121" u="1"/>
        <s v="C5169" u="1"/>
        <s v="C6613" u="1"/>
        <s v="C1168" u="1"/>
        <s v="C1176" u="1"/>
        <s v="C6606" u="1"/>
        <s v="C6522" u="1"/>
        <s v="C1169" u="1"/>
        <s v="C5178" u="1"/>
        <s v="C6622" u="1"/>
        <s v="C5194" u="1"/>
        <s v="C1585" u="1"/>
        <s v="C6615" u="1"/>
        <s v="C6715" u="1"/>
        <s v="C1578" u="1"/>
        <s v="C2231" u="1"/>
        <s v="C6424" u="1"/>
        <s v="C6616" u="1"/>
        <s v="C1379" u="1"/>
        <s v="C1579" u="1"/>
        <s v="C6117" u="1"/>
        <s v="C5996" u="1"/>
        <s v="C6033" u="1"/>
        <s v="C6041" u="1"/>
        <s v="C6709" u="1"/>
        <s v="C2524" u="1"/>
        <s v="C6633" u="1"/>
        <s v="C1696" u="1"/>
        <s v="C6042" u="1"/>
        <s v="C2225" u="1"/>
        <s v="C6418" u="1"/>
        <s v="C6334" u="1"/>
        <s v="C6618" u="1"/>
        <s v="C2633" u="1"/>
        <s v="C6642" u="1"/>
        <s v="C5998" u="1"/>
        <s v="C6043" u="1"/>
        <s v="C6419" u="1"/>
        <s v="C6619" u="1"/>
        <s v="C2243" u="1"/>
        <s v="C6037" u="1"/>
        <s v="C6045" u="1"/>
        <s v="C2352" u="1"/>
        <s v="C6637" u="1"/>
        <s v="C2360" u="1"/>
        <s v="C6753" u="1"/>
        <s v="C6046" u="1"/>
        <s v="C2353" u="1"/>
        <s v="C2361" u="1"/>
        <s v="C6047" u="1"/>
        <s v="C2354" u="1"/>
        <s v="C6639" u="1"/>
        <s v="C2362" u="1"/>
        <s v="C6364" u="1"/>
        <s v="C6548" u="1"/>
        <s v="C2363" u="1"/>
        <s v="C6680" u="1"/>
        <s v="C2356" u="1"/>
        <s v="C2364" u="1"/>
        <s v="C6665" u="1"/>
        <s v="C2349" u="1"/>
        <s v="C2265" u="1"/>
        <s v="C2357" u="1"/>
        <s v="C2365" u="1"/>
        <s v="C6766" u="1"/>
        <s v="C6682" u="1"/>
        <s v="C6690" u="1"/>
        <s v="C2358" u="1"/>
        <s v="C2366" u="1"/>
        <s v="C3910" u="1"/>
        <s v="C2382" u="1"/>
        <s v="C6691" u="1"/>
        <s v="C3003" u="1"/>
        <s v="C2367" u="1"/>
        <s v="C6392" u="1"/>
        <s v="C3204" u="1"/>
        <s v="C6669" u="1"/>
        <s v="C2377" u="1"/>
        <s v="C3921" u="1"/>
        <s v="C6694" u="1"/>
        <s v="C3114" u="1"/>
        <s v="C6079" u="1"/>
        <s v="C3922" u="1"/>
        <s v="C2379" u="1"/>
        <s v="C3931" u="1"/>
        <s v="C6596" u="1"/>
        <s v="C6696" u="1"/>
        <s v="C2987" u="1"/>
      </sharedItems>
    </cacheField>
    <cacheField name="Arrived IND" numFmtId="3">
      <sharedItems containsSemiMixedTypes="0" containsString="0" containsNumber="1" containsInteger="1" minValue="1" maxValue="14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s Kashata" refreshedDate="43396.668196643521" createdVersion="6" refreshedVersion="6" minRefreshableVersion="3" recordCount="1972" xr:uid="{00000000-000A-0000-FFFF-FFFF04000000}">
  <cacheSource type="worksheet">
    <worksheetSource name="Table2"/>
  </cacheSource>
  <cacheFields count="23">
    <cacheField name="Reporting_Month" numFmtId="14">
      <sharedItems containsSemiMixedTypes="0" containsNonDate="0" containsDate="1" containsString="0" minDate="2018-04-01T00:00:00" maxDate="2018-09-02T00:00:00" count="6">
        <d v="2018-09-01T00:00:00"/>
        <d v="2018-08-01T00:00:00" u="1"/>
        <d v="2018-07-01T00:00:00" u="1"/>
        <d v="2018-06-01T00:00:00" u="1"/>
        <d v="2018-05-01T00:00:00" u="1"/>
        <d v="2018-04-01T00:00:00" u="1"/>
      </sharedItems>
    </cacheField>
    <cacheField name="Source" numFmtId="0">
      <sharedItems containsBlank="1" count="9">
        <s v="CCCM"/>
        <s v="OCHA Damascus"/>
        <s v="HNAP"/>
        <m u="1"/>
        <s v="PMI" u="1"/>
        <s v="OCHA_TURKEY" u="1"/>
        <s v="OCHA_Dam" u="1"/>
        <s v="OCHA Turkey" u="1"/>
        <s v="OCHA_JORDAN" u="1"/>
      </sharedItems>
    </cacheField>
    <cacheField name="IDP_Returnees" numFmtId="0">
      <sharedItems count="2">
        <s v="IDP"/>
        <s v="Returnees"/>
      </sharedItems>
    </cacheField>
    <cacheField name="Arrived from Country" numFmtId="0">
      <sharedItems containsNonDate="0" containsString="0" containsBlank="1"/>
    </cacheField>
    <cacheField name="Arrived from Country CODE" numFmtId="0">
      <sharedItems containsNonDate="0" containsString="0" containsBlank="1"/>
    </cacheField>
    <cacheField name=" Arrived from Mohafaza" numFmtId="0">
      <sharedItems containsBlank="1"/>
    </cacheField>
    <cacheField name=" Arrived from Mohafaza PCODE" numFmtId="0">
      <sharedItems containsBlank="1"/>
    </cacheField>
    <cacheField name=" Arrived from Mantika" numFmtId="0">
      <sharedItems containsBlank="1"/>
    </cacheField>
    <cacheField name=" Arrived from Mantika PCODE" numFmtId="0">
      <sharedItems containsBlank="1"/>
    </cacheField>
    <cacheField name=" Arrived from Nahya" numFmtId="0">
      <sharedItems containsBlank="1"/>
    </cacheField>
    <cacheField name=" Arrived from Nahya PCODE" numFmtId="0">
      <sharedItems containsBlank="1"/>
    </cacheField>
    <cacheField name=" Arrived from Community" numFmtId="0">
      <sharedItems containsBlank="1"/>
    </cacheField>
    <cacheField name=" Arrived from Community PCODE" numFmtId="0">
      <sharedItems containsBlank="1"/>
    </cacheField>
    <cacheField name="Mohafaza" numFmtId="0">
      <sharedItems containsBlank="1" count="35">
        <s v="Aleppo"/>
        <s v="Idleb"/>
        <s v="Deir-ez-Zor"/>
        <s v="Homs"/>
        <s v="Hama"/>
        <s v="Rural Damascus"/>
        <s v="Southern Idleb &amp; Northern Hama"/>
        <m/>
        <s v="South-eastern Idleb"/>
        <s v="Al-Hasakeh"/>
        <s v="Lattakia"/>
        <s v="Tartous"/>
        <s v="Ar-Raqqa"/>
        <s v="As-Sweida"/>
        <s v="Damascus"/>
        <s v="Dar'a"/>
        <s v="Quneitra"/>
        <s v="SY01" u="1"/>
        <s v="Grand Total" u="1"/>
        <s v="SY11" u="1"/>
        <s v="Hama/ حماة" u="1"/>
        <s v="SY10" u="1"/>
        <s v="SY09" u="1"/>
        <s v="SY08" u="1"/>
        <s v="SY07" u="1"/>
        <s v="SY06" u="1"/>
        <s v="SY05" u="1"/>
        <s v="SY04" u="1"/>
        <s v="SY14" u="1"/>
        <s v="Idleb/ إدلب" u="1"/>
        <s v="Aleppo/ حلب" u="1"/>
        <s v="SY03" u="1"/>
        <s v="SY13" u="1"/>
        <s v="SY02" u="1"/>
        <s v="SY12" u="1"/>
      </sharedItems>
    </cacheField>
    <cacheField name="Mohafaza PCODE" numFmtId="0">
      <sharedItems containsBlank="1" count="68">
        <s v="SY02"/>
        <s v="SY07"/>
        <s v="SY09"/>
        <s v="SY04"/>
        <s v="SY05"/>
        <s v="SY03"/>
        <m/>
        <s v="Idleb"/>
        <s v="Hama"/>
        <s v="SY08"/>
        <s v="SY06"/>
        <s v="SY10"/>
        <s v="SY11"/>
        <s v="SY13"/>
        <s v="SY01"/>
        <s v="SY12"/>
        <s v="SY14"/>
        <s v="" u="1"/>
        <s v="As-Suqaylabiyah" u="1"/>
        <s v="A'zaz" u="1"/>
        <s v="Afrin" u="1"/>
        <s v="Dar'a" u="1"/>
        <s v="Quneitra" u="1"/>
        <s v="Menbij" u="1"/>
        <s v="Al-Qardaha" u="1"/>
        <s v="Ariha" u="1"/>
        <s v="Aleppo" u="1"/>
        <s v="Salkhad" u="1"/>
        <s v="Al Bab" u="1"/>
        <s v="Al Fiq" u="1"/>
        <s v="Dreikish" u="1"/>
        <s v="Jebel Saman" u="1"/>
        <s v="Abu Kamal" u="1"/>
        <s v="Ain Al Arab" u="1"/>
        <s v="An Nabk" u="1"/>
        <s v="Al-Haffa" u="1"/>
        <s v="At Tall" u="1"/>
        <s v="Al-Hasakeh" u="1"/>
        <s v="(blank)" u="1"/>
        <s v="Tartous" u="1"/>
        <s v="Al-Qusayr" u="1"/>
        <s v="Safita" u="1"/>
        <s v="Yabroud" u="1"/>
        <s v="Quamishli" u="1"/>
        <s v="Jisr-Ash-Shugur" u="1"/>
        <s v="Harim" u="1"/>
        <s v="Sheikh Badr" u="1"/>
        <s v="Rural Damascus" u="1"/>
        <s v="Jablah" u="1"/>
        <s v="Jarablus" u="1"/>
        <s v="Lattakia" u="1"/>
        <s v="Ar-Raqqa" u="1"/>
        <s v="Homs" u="1"/>
        <s v="Az-Zabdani" u="1"/>
        <s v="Izra'" u="1"/>
        <s v="Banyas" u="1"/>
        <s v="Ath-Thawrah" u="1"/>
        <s v="Al-Malikeyyeh" u="1"/>
        <s v="Qatana" u="1"/>
        <s v="As-Sanamayn" u="1"/>
        <s v="Duma" u="1"/>
        <s v="Al Ma'ra" u="1"/>
        <s v="Damascus" u="1"/>
        <s v="Shahba" u="1"/>
        <s v="As-Sweida" u="1"/>
        <s v="Ras Al Ain" u="1"/>
        <s v="Tell Abiad" u="1"/>
        <s v="Deir-ez-Zor" u="1"/>
      </sharedItems>
    </cacheField>
    <cacheField name="Mantika" numFmtId="0">
      <sharedItems containsBlank="1" count="135">
        <s v="A'zaz"/>
        <s v="Jarablus"/>
        <s v="Al Bab"/>
        <s v="Afrin"/>
        <s v="Jebel Saman"/>
        <s v="Idleb"/>
        <s v="Harim"/>
        <s v="Al Ma'ra"/>
        <s v="Ariha"/>
        <s v="Jisr-Ash-Shugur"/>
        <s v="Abu Kamal"/>
        <s v="Homs"/>
        <s v="Ar-Rastan"/>
        <s v="Hama"/>
        <s v="Duma"/>
        <s v="Muhradah"/>
        <s v=""/>
        <s v="SY07"/>
        <s v="SY05"/>
        <s v="Ain Al Arab"/>
        <s v="Ras Al Ain"/>
        <s v="Al-Qusayr"/>
        <s v="Al-Haffa"/>
        <s v="Al-Qardaha"/>
        <s v="Jablah"/>
        <s v="Lattakia"/>
        <s v="Dreikish"/>
        <s v="Safita"/>
        <s v="Sheikh Badr"/>
        <s v="Tartous"/>
        <s v="As-Safira"/>
        <s v="Deir-ez-Zor"/>
        <s v="Al-Hasakeh"/>
        <s v="Quamishli"/>
        <s v="Al Mayadin"/>
        <s v="Al-Malikeyyeh"/>
        <s v="Ar-Raqqa"/>
        <s v="Tell Abiad"/>
        <s v="Ath-Thawrah"/>
        <s v="As-Sweida"/>
        <s v="Damascus"/>
        <s v="Rural Damascus"/>
        <s v="Banyas"/>
        <s v="As-Salamiyeh"/>
        <s v="Darayya"/>
        <s v="Menbij"/>
        <s v="Shahba"/>
        <s v="As-Sanamayn"/>
        <s v="Izra'"/>
        <s v="Dar'a"/>
        <s v="Tall Kalakh"/>
        <s v="As-Suqaylabiyah"/>
        <s v="Quneitra"/>
        <s v="Az-Zabdani"/>
        <s v="Qatana"/>
        <s v="An Nabk"/>
        <s v="Yabroud"/>
        <s v="Al Bab/ الباب" u="1"/>
        <m u="1"/>
        <s v="SY1006" u="1"/>
        <s v="SY0802" u="1"/>
        <s v="SY0700" u="1"/>
        <s v="Jarablus/ جرابلس" u="1"/>
        <s v="SY0803" u="1"/>
        <s v="SY0804" u="1"/>
        <s v="SY0702" u="1"/>
        <s v="SY0600" u="1"/>
        <s v="SY0703" u="1"/>
        <s v="Salkhad" u="1"/>
        <s v="Ariha/ أريحا" u="1"/>
        <s v="Jisr-Ash-Shugur/ جسر الشغور" u="1"/>
        <s v="SY0704" u="1"/>
        <s v="SY0602" u="1"/>
        <s v="Al Fiq" u="1"/>
        <s v="SY0705" u="1"/>
        <s v="SY0603" u="1"/>
        <s v="SY0501" u="1"/>
        <s v="Al Mara/ معرة النعمان" u="1"/>
        <s v="SY0604" u="1"/>
        <s v="SY0502" u="1"/>
        <s v="Azaz" u="1"/>
        <s v="SY0503" u="1"/>
        <s v="SY1400" u="1"/>
        <s v="At Tall" u="1"/>
        <s v="SY0401" u="1"/>
        <s v="Al Makhrim" u="1"/>
        <s v="SY0402" u="1"/>
        <s v="Harim/ حارم" u="1"/>
        <s v="SY1402" u="1"/>
        <s v="SY1300" u="1"/>
        <s v="SY0301" u="1"/>
        <s v="(blank)" u="1"/>
        <s v="SY0302" u="1"/>
        <s v="Al Mara" u="1"/>
        <s v="SY0200" u="1"/>
        <s v="Qadmous" u="1"/>
        <s v="Al Qutayfah" u="1"/>
        <s v="Dara" u="1"/>
        <s v="SY1302" u="1"/>
        <s v="SY1200" u="1"/>
        <s v="SY1303" u="1"/>
        <s v="As-Suqaylabiyah/ السقيلبية" u="1"/>
        <s v="SY0304" u="1"/>
        <s v="SY0202" u="1"/>
        <s v="SY0100" u="1"/>
        <s v="SY0305" u="1"/>
        <s v="SY1202" u="1"/>
        <s v="SY0203" u="1"/>
        <s v="Izra" u="1"/>
        <s v="SY0306" u="1"/>
        <s v="SY1203" u="1"/>
        <s v="SY0204" u="1"/>
        <s v="SY1101" u="1"/>
        <s v="SY0307" u="1"/>
        <s v="Jebel Saman (Aleppo)" u="1"/>
        <s v="SY0205" u="1"/>
        <s v="SY1102" u="1"/>
        <s v="SY1000" u="1"/>
        <s v="SY0308" u="1"/>
        <s v="A'zaz/ اعزاز" u="1"/>
        <s v="SY0206" u="1"/>
        <s v="SY1103" u="1"/>
        <s v="SY03" u="1"/>
        <s v="Jebel Saman (Aleppo)/ جبل سمعان" u="1"/>
        <s v="SY0207" u="1"/>
        <s v="SY1002" u="1"/>
        <s v="SY0208" u="1"/>
        <s v="SY0901" u="1"/>
        <s v="SY1003" u="1"/>
        <s v="SY0902" u="1"/>
        <s v="SY1004" u="1"/>
        <s v="Idleb/ مركز إدلب" u="1"/>
        <s v="SY0800" u="1"/>
        <s v="SY0903" u="1"/>
        <s v="SY1005" u="1"/>
      </sharedItems>
    </cacheField>
    <cacheField name="Mantika PCODE" numFmtId="0">
      <sharedItems containsBlank="1" count="234">
        <s v="SY0204"/>
        <s v="SY0208"/>
        <s v="SY0202"/>
        <s v="SY0203"/>
        <s v="SY0200"/>
        <s v="SY0700"/>
        <s v="SY0703"/>
        <s v="SY0702"/>
        <s v="SY0705"/>
        <s v="SY0704"/>
        <s v="SY0902"/>
        <s v="SY0401"/>
        <s v="SY0404"/>
        <s v="SY0501"/>
        <s v="SY0302"/>
        <s v="SY0505"/>
        <m/>
        <s v="Ariha"/>
        <s v="As-Suqaylabiyah"/>
        <s v="SY0206"/>
        <s v="SY0804"/>
        <s v="SY0402"/>
        <s v="SY0603"/>
        <s v="SY0604"/>
        <s v="SY0602"/>
        <s v="SY0600"/>
        <s v="SY1004"/>
        <s v="SY1003"/>
        <s v="SY1006"/>
        <s v="SY1005"/>
        <s v="SY1000"/>
        <s v="SY0207"/>
        <s v="SY0901"/>
        <s v="SY0800"/>
        <s v="SY0802"/>
        <s v="SY0903"/>
        <s v="SY0803"/>
        <s v="SY1101"/>
        <s v="SY1102"/>
        <s v="SY1103"/>
        <s v="SY1300"/>
        <s v="SY0100"/>
        <s v="SY0301"/>
        <s v="SY1002"/>
        <s v="SY0503"/>
        <s v="SY0309"/>
        <s v="SY0205"/>
        <s v="SY1303"/>
        <s v="SY1202"/>
        <s v="SY1203"/>
        <s v="SY1200"/>
        <s v="SY0403"/>
        <s v="SY0502"/>
        <s v="SY1400"/>
        <s v="SY0307"/>
        <s v="SY0308"/>
        <s v="SY0306"/>
        <s v="SY0305"/>
        <s v="" u="1"/>
        <s v="Babella" u="1"/>
        <s v="Kafr Takharim" u="1"/>
        <s v="Basira" u="1"/>
        <s v="A'zaz" u="1"/>
        <s v="Afrin" u="1"/>
        <s v="Sarin" u="1"/>
        <s v="Lower Shyookh" u="1"/>
        <s v="Dar'a" u="1"/>
        <s v="Quneitra" u="1"/>
        <s v="Deir Attiyeh" u="1"/>
        <s v="Menbij" u="1"/>
        <s v="Aghtrin" u="1"/>
        <s v="Ghandorah" u="1"/>
        <s v="Al-Qardaha" u="1"/>
        <s v="Shadadah" u="1"/>
        <s v="Abul Thohur" u="1"/>
        <s v="Jobet Berghal" u="1"/>
        <s v="Hama" u="1"/>
        <s v="Kiseb" u="1"/>
        <s v="Daret Azza" u="1"/>
        <s v="Baramanet Elmashayekh" u="1"/>
        <s v="Hajin" u="1"/>
        <s v="Heish" u="1"/>
        <s v="Atareb" u="1"/>
        <s v="Badama" u="1"/>
        <s v="Salqin" u="1"/>
        <s v="Da'el" u="1"/>
        <s v="Mazra'a" u="1"/>
        <s v="Mhambal" u="1"/>
        <s v="Ras El-Khashufeh" u="1"/>
        <s v="Mzeireb" u="1"/>
        <s v="Hamin" u="1"/>
        <s v="Suran" u="1"/>
        <s v="Ariqa" u="1"/>
        <s v="Rawda" u="1"/>
        <s v="Al Bab" u="1"/>
        <s v="Al Fiq" u="1"/>
        <s v="Dreikish" u="1"/>
        <s v="Raju" u="1"/>
        <s v="Amuda" u="1"/>
        <s v="Jandairis" u="1"/>
        <s v="Jebel Saman" u="1"/>
        <s v="Khan Arnaba" u="1"/>
        <s v="Salanfa" u="1"/>
        <s v="Tal Hmis" u="1"/>
        <s v="Kafr Nobol" u="1"/>
        <s v="Hameidiyyeh" u="1"/>
        <s v="Qastal Maaf" u="1"/>
        <s v="Areesheh" u="1"/>
        <s v="Farqalas" u="1"/>
        <s v="Abu Kamal" u="1"/>
        <s v="Harf Elmseitra" u="1"/>
        <s v="Ehsem" u="1"/>
        <s v="Ar-Ra'ee" u="1"/>
        <s v="Ain Al Arab" u="1"/>
        <s v="Karama" u="1"/>
        <s v="An Nabk" u="1"/>
        <s v="Al-Haffa" u="1"/>
        <s v="At Tall" u="1"/>
        <s v="Safsafa" u="1"/>
        <s v="Taleen" u="1"/>
        <s v="Al-Hasakeh" u="1"/>
        <s v="Dalyeh" u="1"/>
        <s v="Ein Issa" u="1"/>
        <s v="Jasim" u="1"/>
        <s v="Kisreh" u="1"/>
        <s v="Kareemeh" u="1"/>
        <s v="Sisniyyeh" u="1"/>
        <s v="Al Mayadin" u="1"/>
        <s v="Dana" u="1"/>
        <s v="Idleb" u="1"/>
        <s v="SY1402" u="1"/>
        <s v="Qudsiya" u="1"/>
        <s v="Al-Thawrah" u="1"/>
        <s v="Mansura" u="1"/>
        <s v="Jurneyyeh" u="1"/>
        <s v="Jneinet Raslan" u="1"/>
        <s v="Darbasiyah" u="1"/>
        <s v="Tassil" u="1"/>
        <s v="(blank)" u="1"/>
        <s v="Fakhura" u="1"/>
        <s v="Tartous" u="1"/>
        <s v="Al-Qusayr" u="1"/>
        <s v="Kherbet Ghazala" u="1"/>
        <s v="Safita" u="1"/>
        <s v="Yabroud" u="1"/>
        <s v="Quamishli" u="1"/>
        <s v="Tal Tamer" u="1"/>
        <s v="Jisr-Ash-Shugur" u="1"/>
        <s v="Harim" u="1"/>
        <s v="Jaramana" u="1"/>
        <s v="Al Qutayfah" u="1"/>
        <s v="Sheikh Badr" u="1"/>
        <s v="Soda Khawabi" u="1"/>
        <s v="Al-Khashniyyeh" u="1"/>
        <s v="Rural Damascus" u="1"/>
        <s v="Jablah" u="1"/>
        <s v="SY1302" u="1"/>
        <s v="Jarablus" u="1"/>
        <s v="Al Quasir" u="1"/>
        <s v="Qourqeena" u="1"/>
        <s v="Suluk" u="1"/>
        <s v="SY0303" u="1"/>
        <s v="Lattakia" u="1"/>
        <s v="Ar-Raqqa" u="1"/>
        <s v="SY0406" u="1"/>
        <s v="Bennsh" u="1"/>
        <s v="SY0304" u="1"/>
        <s v="As-Safira" u="1"/>
        <s v="Busra Esh-Sham" u="1"/>
        <s v="Homs" u="1"/>
        <s v="Haritan" u="1"/>
        <s v="Bariqiyeh" u="1"/>
        <s v="Bahlawaniyeh" u="1"/>
        <s v="Ma'arrat An Nu'man" u="1"/>
        <s v="Hrak" u="1"/>
        <s v="Sharan" u="1"/>
        <s v="Harasta" u="1"/>
        <s v="Ein Et-teeneh" u="1"/>
        <s v="Ein Elshaqiyeh" u="1"/>
        <s v="Ya'robiyah" u="1"/>
        <s v="Banyas" u="1"/>
        <s v="Beit Yashout" u="1"/>
        <s v="Dweir Raslan" u="1"/>
        <s v="Sur" u="1"/>
        <s v="Hanadi" u="1"/>
        <s v="Ath-Thawrah" u="1"/>
        <s v="Sarmin" u="1"/>
        <s v="Qarayya" u="1"/>
        <s v="Ma'btali" u="1"/>
        <s v="Janudiyeh" u="1"/>
        <s v="Al-Malikeyyeh" u="1"/>
        <s v="Dimas" u="1"/>
        <s v="Jawadiyah" u="1"/>
        <s v="Zarbah" u="1"/>
        <s v="Mzair'a" u="1"/>
        <s v="Maaret Tamsrin" u="1"/>
        <s v="Armanaz" u="1"/>
        <s v="Madiq Castle" u="1"/>
        <s v="A'rima" u="1"/>
        <s v="Qatana" u="1"/>
        <s v="Qumseyyeh" u="1"/>
        <s v="As-Sanamayn" u="1"/>
        <s v="Ash-Shajara" u="1"/>
        <s v="Duma" u="1"/>
        <s v="Arbin" u="1"/>
        <s v="Kafr Batna" u="1"/>
        <s v="Qteilbiyyeh" u="1"/>
        <s v="Saraqab" u="1"/>
        <s v="Ein El-Bayda" u="1"/>
        <s v="Al Ma'ra" u="1"/>
        <s v="Damascus" u="1"/>
        <s v="As-Salamiyeh" u="1"/>
        <s v="Khasham" u="1"/>
        <s v="Markada" u="1"/>
        <s v="Sibbeh" u="1"/>
        <s v="Ghabagheb" u="1"/>
        <s v="Kherbet Elma'aza" u="1"/>
        <s v="Mseifra" u="1"/>
        <s v="Kisweh" u="1"/>
        <s v="Shahba" u="1"/>
        <s v="As-Sweida" u="1"/>
        <s v="Fiq" u="1"/>
        <s v="Mare'" u="1"/>
        <s v="Bulbul" u="1"/>
        <s v="Darkosh" u="1"/>
        <s v="Ras Al Ain" u="1"/>
        <s v="Ein Shaqaq" u="1"/>
        <s v="Tell Abiad" u="1"/>
        <s v="Hadher" u="1"/>
        <s v="Teftnaz" u="1"/>
        <s v="Hole" u="1"/>
        <s v="Nawa " u="1"/>
        <s v="Deir-ez-Zor" u="1"/>
        <s v="Mashta Elhiu" u="1"/>
      </sharedItems>
    </cacheField>
    <cacheField name="Nahya" numFmtId="0">
      <sharedItems containsBlank="1" count="470">
        <s v="A'zaz"/>
        <s v="Suran"/>
        <s v="Jarablus"/>
        <s v="Ar-Ra'ee"/>
        <s v="Aghtrin"/>
        <s v="Ghandorah"/>
        <s v="Al Bab"/>
        <s v="Jandairis"/>
        <s v="Atareb"/>
        <s v="Saraqab"/>
        <s v="Zarbah"/>
        <s v="Salqin"/>
        <s v="Abul Thohur"/>
        <s v="Afrin"/>
        <s v="Maaret Tamsrin"/>
        <s v="Kafr Nobol"/>
        <s v="Ariha"/>
        <s v="Dana"/>
        <s v="Ehsem"/>
        <s v="Harim"/>
        <s v="Qourqeena"/>
        <s v="Janudiyeh"/>
        <s v="Mhambal"/>
        <s v="Darkosh"/>
        <s v="Ma'arrat An Nu'man"/>
        <s v="Raju"/>
        <s v="Heish"/>
        <s v="Khan Shaykun"/>
        <s v="Jisr-Ash-Shugur"/>
        <s v="Teftnaz"/>
        <s v="Armanaz"/>
        <s v="Badama"/>
        <s v="Hajin"/>
        <m/>
        <s v="Idleb"/>
        <s v="Taldu"/>
        <s v="Talbiseh"/>
        <s v="Ar-Rastan"/>
        <s v="Qaryatein"/>
        <s v="Harbanifse"/>
        <s v="Tall Ed-daman"/>
        <s v="Nashabiyeh"/>
        <s v="Haran Al'awameed"/>
        <s v="Duma"/>
        <s v="Ghizlaniyyeh"/>
        <s v="Kafr Zeita"/>
        <s v=""/>
        <s v="SY0705"/>
        <s v="SY0502"/>
        <s v="Jebel Saman"/>
        <s v="Sarmin"/>
        <s v="Ain al Arab"/>
        <s v="Darbasiyah"/>
        <s v="Sharan"/>
        <s v="Al Quasir"/>
        <s v="Al-Haffa"/>
        <s v="Al-Qardaha"/>
        <s v="Fakhura"/>
        <s v="Beit Yashout"/>
        <s v="Bahlawaniyeh"/>
        <s v="Lattakia"/>
        <s v="Qastal Maaf"/>
        <s v="Dreikish"/>
        <s v="Bariqiyeh"/>
        <s v="Ras El-Khashufeh"/>
        <s v="Sisniyyeh"/>
        <s v="Tawahin"/>
        <s v="Baramanet Elmashayekh"/>
        <s v="Sheikh Badr"/>
        <s v="Soda Khawabi"/>
        <s v="Tartous"/>
        <s v="Daret Azza"/>
        <s v="As-Safira"/>
        <s v="Basira"/>
        <s v="Al-Hasakeh"/>
        <s v="Tal Tamer"/>
        <s v="Amuda"/>
        <s v="Ras Al Ain"/>
        <s v="Thiban"/>
        <s v="Al-Malikeyyeh"/>
        <s v="Quamishli"/>
        <s v="Sur"/>
        <s v="Jawadiyah"/>
        <s v="Ar-Raqqa"/>
        <s v="Ein Issa"/>
        <s v="Tell Abiad"/>
        <s v="Mansura"/>
        <s v="Suluk"/>
        <s v="Mashnaf"/>
        <s v="Damascus"/>
        <s v="Salanfa"/>
        <s v="Ein El-Bayda"/>
        <s v="Babella"/>
        <s v="Banyas"/>
        <s v="Safita"/>
        <s v="Sibbeh"/>
        <s v="Anaza"/>
        <s v="Qadmous"/>
        <s v="Kherbet Elma'aza"/>
        <s v="Safsafa"/>
        <s v="Hole"/>
        <s v="Al-Thawrah"/>
        <s v="Markada"/>
        <s v="Karama"/>
        <s v="Khasham"/>
        <s v="Kisreh"/>
        <s v="Saboura"/>
        <s v="Jurneyyeh"/>
        <s v="Qteilbiyyeh"/>
        <s v="Mashta Elhiu"/>
        <s v="Hamra"/>
        <s v="Haritan"/>
        <s v="Homs"/>
        <s v="Mzair'a"/>
        <s v="Jablah"/>
        <s v="Rawda"/>
        <s v="Taleen"/>
        <s v="Jneinet Raslan"/>
        <s v="Hameidiyyeh"/>
        <s v="A'rima"/>
        <s v="Bennsh"/>
        <s v="Sanjar"/>
        <s v="Kafr Takharim"/>
        <s v="Hadher"/>
        <s v="Bulbul"/>
        <s v="Ein Elshaqiyeh"/>
        <s v="Dalyeh"/>
        <s v="Hanadi"/>
        <s v="Ein Et-teeneh"/>
        <s v="Jobet Berghal"/>
        <s v="Ein Shaqaq"/>
        <s v="Dweir Raslan"/>
        <s v="Hamam Wasil"/>
        <s v="Kareemeh"/>
        <s v="Sahnaya"/>
        <s v="Jaramana"/>
        <s v="Kiseb"/>
        <s v="Kisweh"/>
        <s v="Qumseyyeh"/>
        <s v="Hamin"/>
        <s v="Harf Elmseitra"/>
        <s v="Sheikh El-Hadid"/>
        <s v="Al Mayadin"/>
        <s v="Eastern Kwaires "/>
        <s v="Rasm Haram El-Imam"/>
        <s v="Tadaf"/>
        <s v="Ma'btali"/>
        <s v="Dayr Hafir"/>
        <s v="Al-Khafsa"/>
        <s v="Maskana"/>
        <s v="Menbij"/>
        <s v="Lower Shyookh"/>
        <s v="Sarin"/>
        <s v="Areesheh"/>
        <s v="Shadadah"/>
        <s v="Ashara"/>
        <s v="Deir-ez-Zor"/>
        <s v="Maadan"/>
        <s v="Sabka"/>
        <s v="Shahba"/>
        <s v="Shaqa"/>
        <s v="Abu Kamal"/>
        <s v="Muhasan"/>
        <s v="As-Sanamayn"/>
        <s v="Sheikh Miskine"/>
        <s v="Ghabagheb"/>
        <s v="Izra'"/>
        <s v="Kherbet Ghazala"/>
        <s v="Dar'a"/>
        <s v="Masmiyyeh"/>
        <s v="Mzeireb"/>
        <s v="Ash-Shajara"/>
        <s v="Tassil"/>
        <s v="As-Saan"/>
        <s v="As-Salamiyeh"/>
        <s v="Eastern Bari"/>
        <s v="Oqeirbat"/>
        <s v="Hama"/>
        <s v="Kherbet Tin Noor"/>
        <s v="Hawash"/>
        <s v="Madiq Castle"/>
        <s v="Al-Khashniyyeh"/>
        <s v="Khan Arnaba"/>
        <s v="Quneitra"/>
        <s v="Harasta"/>
        <s v="Ein Elfijeh"/>
        <s v="Arbin"/>
        <s v="Maliha"/>
        <s v="Dhameer"/>
        <s v="Sa'sa'"/>
        <s v="Tall Kalakh"/>
        <s v="Qahtaniyyeh"/>
        <s v="Tal Hmis"/>
        <s v="Farqalas"/>
        <s v="An Nabk"/>
        <s v="Deir Attiyeh"/>
        <s v="Az-Zabdani"/>
        <s v="Bait Jan"/>
        <s v="Yabroud"/>
        <s v="SY020405" u="1"/>
        <s v="SY060403" u="1"/>
        <s v="SY070202" u="1"/>
        <s v="SY090201" u="1"/>
        <s v="SY100401" u="1"/>
        <s v="SY020004" u="1"/>
        <s v="SY020500" u="1"/>
        <s v="SY080001" u="1"/>
        <s v="SY110200" u="1"/>
        <s v="SY080006" u="1"/>
        <s v="SY100000" u="1"/>
        <s v="Ber Al-Hulo Al-Wardeyyeh" u="1"/>
        <s v="SY030800" u="1"/>
        <s v="SY070302" u="1"/>
        <s v="SY090301" u="1"/>
        <s v="SY100005" u="1"/>
        <s v="SY100501" u="1"/>
        <s v="SY120004" u="1"/>
        <s v="Kherbet Elmaaza" u="1"/>
        <s v="SY020600" u="1"/>
        <s v="SY110300" u="1"/>
        <s v="SY070402" u="1"/>
        <s v="SY100601" u="1"/>
        <s v="Dael" u="1"/>
        <s v="SY020700" u="1"/>
        <s v="SY060202" u="1"/>
        <s v="SY080201" u="1"/>
        <s v="Ar-Ra'ee/ الراعي" u="1"/>
        <s v="Kafr Nobol/ كفر نبل" u="1"/>
        <s v="SY070001" u="1"/>
        <s v="SY100200" u="1"/>
        <s v="SY070006" u="1"/>
        <s v="SY070502" u="1"/>
        <s v="SY020304" u="1"/>
        <s v="SY020800" u="1"/>
        <s v="SY060302" u="1"/>
        <s v="SY080301" u="1"/>
        <s v="Suran - Hama" u="1"/>
        <s v="SY030103" u="1"/>
        <s v="SY050102" u="1"/>
        <s v="SY090100" u="1"/>
        <s v="SY100300" u="1"/>
        <s v="A'zaz/ مركز اعزاز" u="1"/>
        <s v="SY090105" u="1"/>
        <s v="SY100305" u="1"/>
        <s v="Da'el" u="1"/>
        <s v="Mzaira" u="1"/>
        <s v="Mazra'a" u="1"/>
        <s v="SY060402" u="1"/>
        <s v="SY080401" u="1"/>
        <s v="Ar-Raee" u="1"/>
        <s v="Salkhad" u="1"/>
        <s v="SY070201" u="1"/>
        <s v="SY100400" u="1"/>
        <s v="Mahin" u="1"/>
        <s v="SY020003" u="1"/>
        <s v="SY060001" u="1"/>
        <s v="SY080000" u="1"/>
        <s v="Zarbah/ الزربة" u="1"/>
        <s v="Khan Shaykun/ خان شيخون" u="1"/>
        <s v="SY060006" u="1"/>
        <s v="SY080005" u="1"/>
        <s v="SY050302" u="1"/>
        <s v="SY070301" u="1"/>
        <s v="SY100004" u="1"/>
        <s v="SY100500" u="1"/>
        <s v="SY120003" u="1"/>
        <s v="SY140002" u="1"/>
        <s v="Ariqa" u="1"/>
        <s v="Ein Elniser" u="1"/>
        <s v="Jeb Ej-Jarrah" u="1"/>
        <s v="Harim/ مركز حارم" u="1"/>
        <s v="Tabni" u="1"/>
        <s v="Raqama" u="1"/>
        <s v="Ziyara" u="1"/>
        <s v="SY070401" u="1"/>
        <s v="SY020203" u="1"/>
        <s v="SY060201" u="1"/>
        <s v="SY080200" u="1"/>
        <s v="Ein Elsharqiyeh" u="1"/>
        <s v="SY070000" u="1"/>
        <s v="Kasab" u="1"/>
        <s v="Mabtali" u="1"/>
        <s v="SY070005" u="1"/>
        <s v="SY070501" u="1"/>
        <s v="SY020303" u="1"/>
        <s v="SY060301" u="1"/>
        <s v="SY080300" u="1"/>
        <s v="Mhambal/ محمبل" u="1"/>
        <s v="Tamanaah/ التمانعة" u="1"/>
        <s v="Ma'arrat An Nu'man/ مركز معرة النعمان" u="1"/>
        <s v="SY030102" u="1"/>
        <s v="Tamanaah" u="1"/>
        <s v="Azaz" u="1"/>
        <s v="At Tall" u="1"/>
        <s v="SY030107" u="1"/>
        <s v="SY100304" u="1"/>
        <s v="SY120303" u="1"/>
        <s v="SY020403" u="1"/>
        <s v="SY060401" u="1"/>
        <s v="SY080400" u="1"/>
        <s v="SY070200" u="1"/>
        <s v="Hajeb" u="1"/>
        <s v="Jasim" u="1"/>
        <s v="SY020002" u="1"/>
        <s v="SY060000" u="1"/>
        <s v="SY070205" u="1"/>
        <s v="SY060005" u="1"/>
        <s v="SY070300" u="1"/>
        <s v="SY100003" u="1"/>
        <s v="SY120002" u="1"/>
        <s v="SY140001" u="1"/>
        <s v="Armanaz/ أرمناز" u="1"/>
        <s v="Qudsiya" u="1"/>
        <s v="SY070305" u="1"/>
        <s v="SY120007" u="1"/>
        <s v="Ghandorah/ غندورة" u="1"/>
        <s v="SY130302" u="1"/>
        <s v="SY0301" u="1"/>
        <s v="SY070400" u="1"/>
        <s v="Badama/ بداما" u="1"/>
        <s v="Markaz Darayya" u="1"/>
        <s v="SY060200" u="1"/>
        <s v="SY100604" u="1"/>
        <s v="(blank)" u="1"/>
        <s v="SY060205" u="1"/>
        <s v="Al-Qusayr" u="1"/>
        <s v="Banan" u="1"/>
        <s v="SY0302" u="1"/>
        <s v="SY070004" u="1"/>
        <s v="SY070500" u="1"/>
        <s v="SY120202" u="1"/>
        <s v="SY020302" u="1"/>
        <s v="SY060300" u="1"/>
        <s v="SY130001" u="1"/>
        <s v="Dara" u="1"/>
        <s v="SY030101" u="1"/>
        <s v="Abul Thohur/ أبو الظهور" u="1"/>
        <s v="SY0303" u="1"/>
        <s v="SY030106" u="1"/>
        <s v="SY100303" u="1"/>
        <s v="SY120302" u="1"/>
        <s v="Tall Refaat" u="1"/>
        <s v="SY060400" u="1"/>
        <s v="SY110102" u="1"/>
        <s v="Bahlolieh" u="1"/>
        <s v="Nabul" u="1"/>
        <s v="SY030201" u="1"/>
        <s v="Heish/ حيش" u="1"/>
        <s v="Janudiyeh/ الجانودية" u="1"/>
        <s v="Hasyaa" u="1"/>
        <s v="Mazraa" u="1"/>
        <s v="SY0304" u="1"/>
        <s v="SY020001" u="1"/>
        <s v="SY070204" u="1"/>
        <s v="SY100403" u="1"/>
        <s v="Suran/ صوران" u="1"/>
        <s v="Busra Esh-Sham" u="1"/>
        <s v="SY020006" u="1"/>
        <s v="SY060004" u="1"/>
        <s v="SY080003" u="1"/>
        <s v="SY110202" u="1"/>
        <s v="SY130201" u="1"/>
        <s v="Hrak" u="1"/>
        <s v="SY100002" u="1"/>
        <s v="SY120001" u="1"/>
        <s v="SY140000" u="1"/>
        <s v="SY0305" u="1"/>
        <s v="SY040100" u="1"/>
        <s v="SY070304" u="1"/>
        <s v="SY120006" u="1"/>
        <s v="SY020602" u="1"/>
        <s v="SY110302" u="1"/>
        <s v="Dana/ دانا" u="1"/>
        <s v="Ya'robiyah" u="1"/>
        <s v="Al Bab/ مركز الباب" u="1"/>
        <s v="Izra" u="1"/>
        <s v="SY0306" u="1"/>
        <s v="SY040200" u="1"/>
        <s v="SY100603" u="1"/>
        <s v="SY020206" u="1"/>
        <s v="SY060204" u="1"/>
        <s v="Salqin/ سلقين" u="1"/>
        <s v="Qarayya" u="1"/>
        <s v="SY070003" u="1"/>
        <s v="SY140200" u="1"/>
        <s v="Ehsem/ احسم" u="1"/>
        <s v="Dimas" u="1"/>
        <s v="SY020301" u="1"/>
        <s v="SY130000" u="1"/>
        <s v="Mare'/ مارع" u="1"/>
        <s v="Haran Alawameed" u="1"/>
        <s v="Jisr-Ash-Shugur/ مركز جسر الشغور" u="1"/>
        <s v="SY020306" u="1"/>
        <s v="SY060304" u="1"/>
        <s v="Jarablus/ مركز جرابلس" u="1"/>
        <s v="Jirud" u="1"/>
        <s v="SY030105" u="1"/>
        <s v="SY030601" u="1"/>
        <s v="SY090102" u="1"/>
        <s v="SY100302" u="1"/>
        <s v="SY120301" u="1"/>
        <s v="Madiq Castle/ قلعة المضيق" u="1"/>
        <s v="SY020401" u="1"/>
        <s v="Qatana" u="1"/>
        <s v="SY030200" u="1"/>
        <s v="SY020000" u="1"/>
        <s v="SY030701" u="1"/>
        <s v="SY050204" u="1"/>
        <s v="SY070203" u="1"/>
        <s v="SY100402" u="1"/>
        <s v="SY020005" u="1"/>
        <s v="SY060003" u="1"/>
        <s v="SY080002" u="1"/>
        <s v="SY110201" u="1"/>
        <s v="Aghtrin/ اخترين" u="1"/>
        <s v="Maarrat An Numan" u="1"/>
        <s v="SY120000" u="1"/>
        <s v="Kafr Batna" u="1"/>
        <s v="Ariha/ مركز أريحا" u="1"/>
        <s v="SY070303" u="1"/>
        <s v="SY100006" u="1"/>
        <s v="SY100502" u="1"/>
        <s v="SY120005" u="1"/>
        <s v="Jalaa" u="1"/>
        <s v="SY020601" u="1"/>
        <s v="SY040104" u="1"/>
        <s v="SY110301" u="1"/>
        <s v="SY130300" u="1"/>
        <s v="Kafr Takharim/ كفر تخاريم" u="1"/>
        <s v="SY030400" u="1"/>
        <s v="Little Sura" u="1"/>
        <s v="Atareb/ أتارب" u="1"/>
        <s v="SY020200" u="1"/>
        <s v="SY070403" u="1"/>
        <s v="SY100602" u="1"/>
        <s v="Mseifra" u="1"/>
        <s v="SY010000" u="1"/>
        <s v="SY060203" u="1"/>
        <s v="SY080202" u="1"/>
        <s v="Nawa" u="1"/>
        <s v="Sasa" u="1"/>
        <s v="SY030500" u="1"/>
        <s v="SY070002" u="1"/>
        <s v="SY100201" u="1"/>
        <s v="SY120200" u="1"/>
        <s v="As-Sweida" u="1"/>
        <s v="Saraqab/ سراقب" u="1"/>
        <s v="Fiq" u="1"/>
        <s v="Mare'" u="1"/>
        <s v="SY020300" u="1"/>
        <s v="SY100206" u="1"/>
        <s v="Darkosh/ دركوش" u="1"/>
        <s v="Idleb/ مركز إدلب" u="1"/>
        <s v="Qourqeena/ قورقينا" u="1"/>
        <s v="Maaret Tamsrin/ معرة تمصرين" u="1"/>
        <s v="Jizeh" u="1"/>
        <s v="Madaya" u="1"/>
        <s v="SY020305" u="1"/>
        <s v="SY020801" u="1"/>
        <s v="SY080302" u="1"/>
        <s v="SY030600" u="1"/>
        <s v="SY050103" u="1"/>
        <s v="SY090101" u="1"/>
        <s v="SY100301" u="1"/>
        <s v="Nawa " u="1"/>
        <s v="Raheiba" u="1"/>
        <s v="SY020400" u="1"/>
        <s v="SY090106" u="1"/>
        <s v="SY110100" u="1"/>
        <s v="SY120305" u="1"/>
      </sharedItems>
    </cacheField>
    <cacheField name="Nahya PCODE" numFmtId="0">
      <sharedItems containsBlank="1" count="936">
        <s v="SY020400"/>
        <s v="SY020405"/>
        <s v="SY020800"/>
        <s v="SY020203"/>
        <s v="SY020401"/>
        <s v="SY020801"/>
        <s v="SY020200"/>
        <s v="SY020302"/>
        <s v="SY020001"/>
        <s v="SY070003"/>
        <s v="SY020005"/>
        <s v="SY070302"/>
        <s v="SY070001"/>
        <s v="SY020300"/>
        <s v="SY070005"/>
        <s v="SY070203"/>
        <s v="SY070500"/>
        <s v="SY070301"/>
        <s v="SY070501"/>
        <s v="SY070300"/>
        <s v="SY070304"/>
        <s v="SY070403"/>
        <s v="SY070502"/>
        <s v="SY070402"/>
        <s v="SY070200"/>
        <s v="SY020303"/>
        <s v="SY070205"/>
        <s v="SY070201"/>
        <s v="SY070400"/>
        <s v="SY070004"/>
        <s v="SY070305"/>
        <s v="SY070401"/>
        <m/>
        <s v=""/>
        <s v="SY070000"/>
        <s v="SY040101"/>
        <s v="SY040401"/>
        <s v="SY040400"/>
        <s v="SY040106"/>
        <s v="SY050102"/>
        <s v="SY020002"/>
        <s v="SY030204"/>
        <s v="SY030206"/>
        <s v="SY030200"/>
        <s v="SY030205"/>
        <s v="SY050501"/>
        <s v="Mhambal"/>
        <s v="Madiq Castle"/>
        <s v="SY020000"/>
        <s v="SY070006"/>
        <s v="SY020600"/>
        <s v="SY080401"/>
        <s v="SY020304"/>
        <s v="SY040200"/>
        <s v="SY060300"/>
        <s v="SY060400"/>
        <s v="SY060402"/>
        <s v="SY060205"/>
        <s v="SY060001"/>
        <s v="SY060000"/>
        <s v="SY060004"/>
        <s v="SY100400"/>
        <s v="SY100302"/>
        <s v="SY100305"/>
        <s v="SY100304"/>
        <s v="SY100604"/>
        <s v="SY100501"/>
        <s v="SY100500"/>
        <s v="SY100004"/>
        <s v="SY100000"/>
        <s v="SY020004"/>
        <s v="SY020700"/>
        <s v="SY090102"/>
        <s v="SY080000"/>
        <s v="SY080001"/>
        <s v="SY080202"/>
        <s v="SY080400"/>
        <s v="SY090301"/>
        <s v="SY080300"/>
        <s v="SY080200"/>
        <s v="SY090106"/>
        <s v="SY080301"/>
        <s v="SY110100"/>
        <s v="SY110202"/>
        <s v="SY110200"/>
        <s v="SY110301"/>
        <s v="SY110201"/>
        <s v="SY130002"/>
        <s v="SY010000"/>
        <s v="SY060301"/>
        <s v="SY060003"/>
        <s v="SY030102"/>
        <s v="SY100200"/>
        <s v="SY100300"/>
        <s v="SY100303"/>
        <s v="SY100601"/>
        <s v="SY100602"/>
        <s v="SY100003"/>
        <s v="SY100006"/>
        <s v="SY080006"/>
        <s v="SY110300"/>
        <s v="SY090201"/>
        <s v="SY080003"/>
        <s v="SY110102"/>
        <s v="SY090105"/>
        <s v="SY090101"/>
        <s v="SY050303"/>
        <s v="SY110302"/>
        <s v="SY060202"/>
        <s v="SY100301"/>
        <s v="SY050103"/>
        <s v="SY020003"/>
        <s v="SY050101"/>
        <s v="SY040100"/>
        <s v="SY060304"/>
        <s v="SY060200"/>
        <s v="SY100201"/>
        <s v="SY100206"/>
        <s v="SY100401"/>
        <s v="SY100002"/>
        <s v="SY020206"/>
        <s v="SY070002"/>
        <s v="SY070202"/>
        <s v="SY070303"/>
        <s v="SY020006"/>
        <s v="SY020301"/>
        <s v="SY060201"/>
        <s v="SY060204"/>
        <s v="SY060006"/>
        <s v="SY060302"/>
        <s v="SY060403"/>
        <s v="SY060203"/>
        <s v="SY100403"/>
        <s v="SY100603"/>
        <s v="SY100005"/>
        <s v="SY030901"/>
        <s v="SY030103"/>
        <s v="SY060005"/>
        <s v="SY030101"/>
        <s v="SY100502"/>
        <s v="SY100402"/>
        <s v="SY060401"/>
        <s v="SY020305"/>
        <s v="SY090300"/>
        <s v="SY020204"/>
        <s v="SY020205"/>
        <s v="SY020201"/>
        <s v="SY020306"/>
        <s v="SY020202"/>
        <s v="SY020502"/>
        <s v="SY020503"/>
        <s v="SY020500"/>
        <s v="SY020601"/>
        <s v="SY020602"/>
        <s v="SY080005"/>
        <s v="SY080002"/>
        <s v="SY090302"/>
        <s v="SY090100"/>
        <s v="SY110103"/>
        <s v="SY110101"/>
        <s v="SY130300"/>
        <s v="SY130301"/>
        <s v="SY090200"/>
        <s v="SY090103"/>
        <s v="SY120200"/>
        <s v="SY120304"/>
        <s v="SY120202"/>
        <s v="SY120300"/>
        <s v="SY120002"/>
        <s v="SY120000"/>
        <s v="SY120201"/>
        <s v="SY120005"/>
        <s v="SY120003"/>
        <s v="SY120305"/>
        <s v="SY050302"/>
        <s v="SY050300"/>
        <s v="SY050301"/>
        <s v="SY050304"/>
        <s v="SY050100"/>
        <s v="SY040102"/>
        <s v="SY040304"/>
        <s v="SY050204"/>
        <s v="SY140002"/>
        <s v="SY140001"/>
        <s v="SY140000"/>
        <s v="SY030201"/>
        <s v="SY030702"/>
        <s v="SY030106"/>
        <s v="SY030104"/>
        <s v="SY030203"/>
        <s v="SY030802"/>
        <s v="SY040300"/>
        <s v="SY080203"/>
        <s v="SY080201"/>
        <s v="SY040104"/>
        <s v="SY030600"/>
        <s v="SY030601"/>
        <s v="SY030700"/>
        <s v="SY030801"/>
        <s v="SY030500"/>
        <s v="Dwerah" u="1"/>
        <s v="Zamalka" u="1"/>
        <s v="Eastern Deir" u="1"/>
        <s v="Dabeq" u="1"/>
        <s v="Tal Sultan" u="1"/>
        <s v="Sarman" u="1"/>
        <s v="Hazarin" u="1"/>
        <s v="Bader" u="1"/>
        <s v="Qseibeh" u="1"/>
        <s v="Htash" u="1"/>
        <s v="Quneitra" u="1"/>
        <s v="Salanfa" u="1"/>
        <s v="Maar Shamarin" u="1"/>
        <s v="Al-Hama" u="1"/>
        <s v="SY040105" u="1"/>
        <s v="Qantaret Elbab" u="1"/>
        <s v="Hamshu - Hamashtlak" u="1"/>
        <s v="Beshraghi" u="1"/>
        <s v="Harshawiyeh" u="1"/>
        <s v="Sabahiyeh" u="1"/>
        <s v="Babna" u="1"/>
        <s v="Sbeineh" u="1"/>
        <s v="Hosh Sahya" u="1"/>
        <s v="Tal Tamer" u="1"/>
        <s v="Kafr Janna" u="1"/>
        <s v="Jamasa Odayat - Alshareeah" u="1"/>
        <s v="Tafas" u="1"/>
        <s v="Kafruma" u="1"/>
        <s v="Jandairis" u="1"/>
        <s v="Katun" u="1"/>
        <s v="Bmalka" u="1"/>
        <s v="Tal Elhawa" u="1"/>
        <s v="Faroukiyeh" u="1"/>
        <s v="Bamna" u="1"/>
        <s v="Eastern Smaqiyat" u="1"/>
        <s v="Al-Qardaha" u="1"/>
        <s v="Bahlawaniyeh" u="1"/>
        <s v="Rafid" u="1"/>
        <s v="Janudiyeh" u="1"/>
        <s v="Maaret Elekhwan" u="1"/>
        <s v="Um Nir" u="1"/>
        <s v="Big Majra" u="1"/>
        <s v="Dakhm" u="1"/>
        <s v="Abu Hamam" u="1"/>
        <s v="Ballisa" u="1"/>
        <s v="Umirt" u="1"/>
        <s v="Hala - Khas Hbal" u="1"/>
        <s v="Dweir Raslan" u="1"/>
        <s v="Hameidiyyeh" u="1"/>
        <s v="Shalfatiyeh" u="1"/>
        <s v="Adman" u="1"/>
        <s v="Idleb" u="1"/>
        <s v="Smaqiyat" u="1"/>
        <s v="Sheikh Idris" u="1"/>
        <s v="Mabruka" u="1"/>
        <s v="Taleeah" u="1"/>
        <s v="Ghorur" u="1"/>
        <s v="Fares" u="1"/>
        <s v="Upper Um Rotha" u="1"/>
        <s v="Tawil Elsheikh" u="1"/>
        <s v="Abu Jalud" u="1"/>
        <s v="Masjid" u="1"/>
        <s v="Kafrsajna" u="1"/>
        <s v="Alyeh" u="1"/>
        <s v="Khan Arnaba" u="1"/>
        <s v="Maalali" u="1"/>
        <s v="Mazra'a" u="1"/>
        <s v="Tal Elamir" u="1"/>
        <s v="Doha" u="1"/>
        <s v="Darghamo" u="1"/>
        <s v="Asanbal" u="1"/>
        <s v="Khuwara" u="1"/>
        <s v="Ras El Ein - Yabrud" u="1"/>
        <s v="Sokkariyeh" u="1"/>
        <s v="Ein Qadib" u="1"/>
        <s v="Harbanifse" u="1"/>
        <s v="Tal Elosud" u="1"/>
        <s v="Kharab Askar" u="1"/>
        <s v="Upper Sift - Siftek" u="1"/>
        <s v="Matmana" u="1"/>
        <s v="Naem" u="1"/>
        <s v="Baramanet Elmashayekh" u="1"/>
        <s v="Ya'robiyah" u="1"/>
        <s v="Sreisat" u="1"/>
        <s v="Anaza" u="1"/>
        <s v="Korin" u="1"/>
        <s v="Ein Elarus" u="1"/>
        <s v="Meisreh" u="1"/>
        <s v="Hseniyeh" u="1"/>
        <s v="Qastal Jend" u="1"/>
        <s v="Bishqatine" u="1"/>
        <s v="Markada" u="1"/>
        <s v="Oweijel" u="1"/>
        <s v="Bab Laymun" u="1"/>
        <s v="Lower Safira" u="1"/>
        <s v="SY030800" u="1"/>
        <s v="SY030107" u="1"/>
        <s v="SY090104" u="1"/>
        <s v="Barissa" u="1"/>
        <s v="Qasmin" u="1"/>
        <s v="Musiyeh - Oba Si" u="1"/>
        <s v="Darbasiyah" u="1"/>
        <s v="Kafr Nobol" u="1"/>
        <s v="Harim" u="1"/>
        <s v="Basira" u="1"/>
        <s v="Ajez" u="1"/>
        <s v="Western Deir" u="1"/>
        <s v="Hora" u="1"/>
        <s v="Sheikh Ali" u="1"/>
        <s v="Al Sheikh Hasan" u="1"/>
        <s v="Eastern Salhiyeh" u="1"/>
        <s v="Hajin" u="1"/>
        <s v="Eastern Rashidiyeh" u="1"/>
        <s v="Helleh Ara" u="1"/>
        <s v="Ein Al-Arus" u="1"/>
        <s v="Kafr Taal" u="1"/>
        <s v="Hamin" u="1"/>
        <s v="Jaramana" u="1"/>
        <s v="Sarmin" u="1"/>
        <s v="Breiha" u="1"/>
        <s v="Msheirfet Elsamuk" u="1"/>
        <s v="Um Fakik" u="1"/>
        <s v="Atil" u="1"/>
        <s v="A'rima" u="1"/>
        <s v="Tal Mizab" u="1"/>
        <s v="SY030400" u="1"/>
        <s v="Haj Khalil" u="1"/>
        <s v="Elwet Eldisheisha" u="1"/>
        <s v="SY040107" u="1"/>
        <s v="Darkosh" u="1"/>
        <s v="Hilo Abed" u="1"/>
        <s v="Upper Um Kheif" u="1"/>
        <s v="Rassas" u="1"/>
        <s v="Bhorta" u="1"/>
        <s v="Derbashiyeh" u="1"/>
        <s v="Big Hir Jamus" u="1"/>
        <s v="Tat Hims" u="1"/>
        <s v="Ein Eljash" u="1"/>
        <s v="Kafrlata" u="1"/>
        <s v="Hrak" u="1"/>
        <s v="SY130200" u="1"/>
        <s v="Bahra" u="1"/>
        <s v="Dabis" u="1"/>
        <s v="Jawadiyah" u="1"/>
        <s v="Nafayel" u="1"/>
        <s v="Ras Elosud - Qarablish" u="1"/>
        <s v="Shallakh" u="1"/>
        <s v="Amuda" u="1"/>
        <s v="Shahba" u="1"/>
        <s v="Mzair'a" u="1"/>
        <s v="Qah" u="1"/>
        <s v="Zarzita" u="1"/>
        <s v="Zheirat" u="1"/>
        <s v="Tawk Al-Milh" u="1"/>
        <s v="SY130000" u="1"/>
        <s v="Tadil" u="1"/>
        <s v="Maasaran" u="1"/>
        <s v="Kisreh" u="1"/>
        <s v="Ghadqa" u="1"/>
        <s v="Marqab" u="1"/>
        <s v="Maghayer - Qorq Mghar" u="1"/>
        <s v="Forty Seven" u="1"/>
        <s v="Kafr Aleppo" u="1"/>
        <s v="Ghassaniyeh - Qorret Halanj" u="1"/>
        <s v="Ehsem" u="1"/>
        <s v="Kafr Shalaya" u="1"/>
        <s v="Hmeimat" u="1"/>
        <s v="Breij" u="1"/>
        <s v="SY140200" u="1"/>
        <s v="Harir" u="1"/>
        <s v="Qaar Kalbein" u="1"/>
        <s v="Hamrat Buwaityeh" u="1"/>
        <s v="Baksa" u="1"/>
        <s v="Qadessiyeh" u="1"/>
        <s v="Um Tinet Fadous" u="1"/>
        <s v="Ras Elhisn" u="1"/>
        <s v="Barsa" u="1"/>
        <s v="Hazimeh" u="1"/>
        <s v="Mozra" u="1"/>
        <s v="SY040108" u="1"/>
        <s v="SY120001" u="1"/>
        <s v="As-Saan" u="1"/>
        <s v="Tell Abiad" u="1"/>
        <s v="Banyas" u="1"/>
        <s v="Hamra" u="1"/>
        <s v="Kweires" u="1"/>
        <s v="Sarmada" u="1"/>
        <s v="Kasab" u="1"/>
        <s v="Kishkiyeh" u="1"/>
        <s v="Matn Elsahel" u="1"/>
        <s v="SY040601" u="1"/>
        <s v="SY130201" u="1"/>
        <s v="Foz - Zuf" u="1"/>
        <s v="Baamra" u="1"/>
        <s v="Maaret Elnaasan - Maaret Elhaski" u="1"/>
        <s v="Kafr Amma" u="1"/>
        <s v="Dorriyeh" u="1"/>
        <s v="Kherbet Eljamal" u="1"/>
        <s v="Nazileh" u="1"/>
        <s v="Albil" u="1"/>
        <s v="Jorat - Jor Tank" u="1"/>
        <s v="SY020402" u="1"/>
        <s v="Big Orm" u="1"/>
        <s v="SY130001" u="1"/>
        <s v="Hole" u="1"/>
        <s v="Anb" u="1"/>
        <s v="Ras Al Ain" u="1"/>
        <s v="Big Ein Elbat" u="1"/>
        <s v="Salqin" u="1"/>
        <s v="Ma'btali" u="1"/>
        <s v="Tal Nasra" u="1"/>
        <s v="Sheikh Badr" u="1"/>
        <s v="Qadi Jrables" u="1"/>
        <s v="Zarbah" u="1"/>
        <s v="Bulbul" u="1"/>
        <s v="Rweimiyeh" u="1"/>
        <s v="Karsana" u="1"/>
        <s v="Shekh Bahr" u="1"/>
        <s v="Nasra" u="1"/>
        <s v="Hardana" u="1"/>
        <s v="Tahtaya" u="1"/>
        <s v="Hmeirat" u="1"/>
        <s v="Tal Elaghar" u="1"/>
        <s v="Al Bab" u="1"/>
        <s v="Bazagha" u="1"/>
        <s v="Kaftin" u="1"/>
        <s v="Berjal" u="1"/>
        <s v="Qadessiyeh Kajla" u="1"/>
        <s v="Kafr Naha" u="1"/>
        <s v="Alqin" u="1"/>
        <s v="Hraki" u="1"/>
        <s v="Rashidiyeh" u="1"/>
        <s v="Um Harmala" u="1"/>
        <s v="Marzuqa" u="1"/>
        <s v="Big Hajiyeh" u="1"/>
        <s v="Afs" u="1"/>
        <s v="Smad" u="1"/>
        <s v="Saqba" u="1"/>
        <s v="Al Ghazli" u="1"/>
        <s v="An Nabk" u="1"/>
        <s v="Ghizlaniyyeh" u="1"/>
        <s v="Hamrat Balasim" u="1"/>
        <s v="Budy" u="1"/>
        <s v="Ashrafiya" u="1"/>
        <s v="SY020403" u="1"/>
        <s v="Shamaliyeh - Boraz Ogli" u="1"/>
        <s v="Bahloliyeh" u="1"/>
        <s v="Bsames" u="1"/>
        <s v="Bir Noah" u="1"/>
        <s v="Sheikh Elwan" u="1"/>
        <s v="Ein Issa" u="1"/>
        <s v="Damascus" u="1"/>
        <s v="Sisniyyeh" u="1"/>
        <s v="Lower Tal Khanzir" u="1"/>
        <s v="Ojet Btir" u="1"/>
        <s v="Darb Eltakht" u="1"/>
        <s v="Ketyan" u="1"/>
        <s v="Bustan Elbasha" u="1"/>
        <s v="Kiseb" u="1"/>
        <s v="Za'ra" u="1"/>
        <s v="Taleen" u="1"/>
        <s v="Jamiliya" u="1"/>
        <s v="Jisrein" u="1"/>
        <s v="Deir Attiyeh" u="1"/>
        <s v="Jarjnaz" u="1"/>
        <s v="Momtaneh" u="1"/>
        <s v="Kherbet Elqabu" u="1"/>
        <s v="Shkheir" u="1"/>
        <s v="Ain al Arab" u="1"/>
        <s v="Al Hurriyeh" u="1"/>
        <s v="Heish" u="1"/>
        <s v="Breiqa " u="1"/>
        <s v="Kherbet Eljoz" u="1"/>
        <s v="Olan" u="1"/>
        <s v="Khan Al-Asal" u="1"/>
        <s v="Qumseyyeh" u="1"/>
        <s v="Ftireh" u="1"/>
        <s v="Kisweh" u="1"/>
        <s v="Jirud" u="1"/>
        <s v="Hassaniyeh - Hatya" u="1"/>
        <s v="Jneinet Raslan" u="1"/>
        <s v="Sokkar" u="1"/>
        <s v="Haritan" u="1"/>
        <s v="Ein Terma" u="1"/>
        <s v="SY050202" u="1"/>
        <s v="Abin Samaan" u="1"/>
        <s v="Qarfis" u="1"/>
        <s v="Daret Azza" u="1"/>
        <s v="Arshet Ras El Ein" u="1"/>
        <s v="Karama" u="1"/>
        <s v="Ein Et-teeneh" u="1"/>
        <s v="Hejiyeh" u="1"/>
        <s v="Southern Lower Um Hajra " u="1"/>
        <s v="Hoteh" u="1"/>
        <s v="Jobet Berghal" u="1"/>
        <s v="Tal Eisheh" u="1"/>
        <s v="Sawda" u="1"/>
        <s v="Sefsafa" u="1"/>
        <s v="Sayyeda Zeinab" u="1"/>
        <s v="Sayda" u="1"/>
        <s v="SY020404" u="1"/>
        <s v="Sinjar Malikiyeh" u="1"/>
        <s v="Maar Dibsi" u="1"/>
        <s v="Hamadaniyeh" u="1"/>
        <s v="Hawash" u="1"/>
        <s v="Ghassaniyeh" u="1"/>
        <s v="Jobi" u="1"/>
        <s v="Aleppo" u="1"/>
        <s v="Ghabagheb" u="1"/>
        <s v="Safsafa" u="1"/>
        <s v="Suran" u="1"/>
        <s v="Mashta Elhiu" u="1"/>
        <s v="Raju" u="1"/>
        <s v="Zardana Mashehad" u="1"/>
        <s v="New Dahiet Qdosiya Elsakina" u="1"/>
        <s v="Safh Ras El Ein" u="1"/>
        <s v="Big Hayyeh" u="1"/>
        <s v="Ma'arrat An Nu'man" u="1"/>
        <s v="Safriyeh" u="1"/>
        <s v="Ein Elshaqiyeh" u="1"/>
        <s v="Qastal Maaf" u="1"/>
        <s v="Jobas" u="1"/>
        <s v="Harasta" u="1"/>
        <s v="Yalda" u="1"/>
        <s v="Kadoura" u="1"/>
        <s v="Kafrun" u="1"/>
        <s v="SY120004" u="1"/>
        <s v="Kherbet Elma'aza" u="1"/>
        <s v="Royan" u="1"/>
        <s v="Mastaba" u="1"/>
        <s v="Dweibeq" u="1"/>
        <s v="Qamsiyeh" u="1"/>
        <s v="Manajir" u="1"/>
        <s v="Khan Eljabal" u="1"/>
        <s v="Mseifra" u="1"/>
        <s v="Babella" u="1"/>
        <s v="Mhabbaba - Naz Oshaghi" u="1"/>
        <s v="Qadiriyeh" u="1"/>
        <s v="Kardus" u="1"/>
        <s v="Qaysiyeh" u="1"/>
        <s v="Tlaline" u="1"/>
        <s v="Malha" u="1"/>
        <s v="Khneiz" u="1"/>
        <s v="Majbineh" u="1"/>
        <s v="Kniseh" u="1"/>
        <s v="Qneitra" u="1"/>
        <s v="Hattaniya" u="1"/>
        <s v="Jablah" u="1"/>
        <s v="Hawayej Thyab Jazira" u="1"/>
        <s v="Traq" u="1"/>
        <s v="Thiyabiyeh" u="1"/>
        <s v="Abu Kbee - West " u="1"/>
        <s v="Qatmet Efrin" u="1"/>
        <s v="Tal Mozan" u="1"/>
        <s v="Basatin Elasad" u="1"/>
        <s v="Zazu" u="1"/>
        <s v="Dahleh" u="1"/>
        <s v="Ali Bazan" u="1"/>
        <s v="Dweidan" u="1"/>
        <s v="Akhtrein" u="1"/>
        <s v="Ramadiyeh" u="1"/>
        <s v="Eskeif - Koshkar" u="1"/>
        <s v="Raja'an" u="1"/>
        <s v="Lattakia" u="1"/>
        <s v="Tafsh - Tafsho" u="1"/>
        <s v="Maaret Atarib" u="1"/>
        <s v="Majdaliya" u="1"/>
        <s v="Qirata" u="1"/>
        <s v="Khan Elsobol" u="1"/>
        <s v="SY090202" u="1"/>
        <s v="Bab El Hawa" u="1"/>
        <s v="Kafr Batna" u="1"/>
        <s v="Qteilbiyyeh" u="1"/>
        <s v="Bweiti" u="1"/>
        <s v="Soda Khawabi" u="1"/>
        <s v="Sahara" u="1"/>
        <s v="Jdidet Kahit" u="1"/>
        <s v="Tal Maled" u="1"/>
        <s v="Shweihdat" u="1"/>
        <s v="Yarobiyeh - Khas Ejil" u="1"/>
        <s v="Armati" u="1"/>
        <s v="Kafr Najd" u="1"/>
        <s v="Qourqeena" u="1"/>
        <s v="Qleia'a" u="1"/>
        <s v="Tal Elkaramej" u="1"/>
        <s v="Shorba" u="1"/>
        <s v="Hanbushiyeh" u="1"/>
        <s v="Ar-Ra'ee" u="1"/>
        <s v="Bshabta" u="1"/>
        <s v="Hawayej Busamaa" u="1"/>
        <s v="Jomrokiyeh" u="1"/>
        <s v="Atshana" u="1"/>
        <s v="Aghtrin" u="1"/>
        <s v="Kodneh" u="1"/>
        <s v="Jermati" u="1"/>
        <s v="Ariha" u="1"/>
        <s v="Qarayya" u="1"/>
        <s v="Sawadiya" u="1"/>
        <s v="Western Raya" u="1"/>
        <s v="Tawi Rumman" u="1"/>
        <s v="Yiji" u="1"/>
        <s v="Jarablus" u="1"/>
        <s v="Abu Hjera Khawatneh" u="1"/>
        <s v="SY120006" u="1"/>
        <s v="Jdid Ekeidat" u="1"/>
        <s v="Hiwar Kalas" u="1"/>
        <s v="Besnaya - Bseineh" u="1"/>
        <s v="Rasm Elakhdar" u="1"/>
        <s v="Hur" u="1"/>
        <s v="Sfira Amuda" u="1"/>
        <s v="Ton Eljerd" u="1"/>
        <s v="Abu Kbee - East" u="1"/>
        <s v="SY070204" u="1"/>
        <s v="Baraghideh" u="1"/>
        <s v="Nabe Elsakher" u="1"/>
        <s v="Eastern Botha" u="1"/>
        <s v="Kafruhin" u="1"/>
        <s v="Abzemo" u="1"/>
        <s v="Babilla" u="1"/>
        <s v="Mansura" u="1"/>
        <s v="Iss" u="1"/>
        <s v="Shaddadah" u="1"/>
        <s v="Hamam Wasil" u="1"/>
        <s v="Tartous" u="1"/>
        <s v="Duma" u="1"/>
        <s v="Ras El Ein" u="1"/>
        <s v="Um Eldibis Elhiskeh" u="1"/>
        <s v="Fiq" u="1"/>
        <s v="Qabasin" u="1"/>
        <s v="Hamu Raju" u="1"/>
        <s v="Thahrat Talamnas" u="1"/>
        <s v="Upper Shghur" u="1"/>
        <s v="Jofin" u="1"/>
        <s v="Bir Khat" u="1"/>
        <s v="Matras" u="1"/>
        <s v="Mhemideh" u="1"/>
        <s v="Shaher" u="1"/>
        <s v="Amruniyeh" u="1"/>
        <s v="Abbara" u="1"/>
        <s v="Tal Karatine" u="1"/>
        <s v="Um Qasir Almjarjaa" u="1"/>
        <s v="SY080004" u="1"/>
        <s v="SY120007" u="1"/>
        <s v="Beit Sahm" u="1"/>
        <s v="Termanin" u="1"/>
        <s v="Harf Elmseitra" u="1"/>
        <s v="Toum" u="1"/>
        <s v="Amara" u="1"/>
        <s v="Jebel Saman" u="1"/>
        <s v="SY030900" u="1"/>
        <s v="Sahl" u="1"/>
        <s v="Qleiah" u="1"/>
        <s v="Saraqab" u="1"/>
        <s v="Maysruneh" u="1"/>
        <s v="Kahil" u="1"/>
        <s v="Nif" u="1"/>
        <s v="Gharanij" u="1"/>
        <s v="Big Mazraet Sofi" u="1"/>
        <s v="Western Jaabar" u="1"/>
        <s v="Aslaha" u="1"/>
        <s v="Big Dib" u="1"/>
        <s v="Morshed Morshed Binar" u="1"/>
        <s v="Hanadi" u="1"/>
        <s v="Frikeh" u="1"/>
        <s v="Muarset Khateeb" u="1"/>
        <s v="Old Um Hartein " u="1"/>
        <s v="Jurneyyeh" u="1"/>
        <s v="Majdalun Elbahr" u="1"/>
        <s v="Western-Nuhiyeh" u="1"/>
        <s v="Qura Elasad" u="1"/>
        <s v="Bara" u="1"/>
        <s v="Tamanaah" u="1"/>
        <s v="Abu Makki" u="1"/>
        <s v="Basa" u="1"/>
        <s v="Kishkish Zyanat" u="1"/>
        <s v="Bayaa" u="1"/>
        <s v="Hila" u="1"/>
        <s v="Hiwar Elnahr" u="1"/>
        <s v="Asbah" u="1"/>
        <s v="Dana" u="1"/>
        <s v="Harran " u="1"/>
        <s v="Madinet Elshahid Basil Elasad Alomaliyeh Baadra" u="1"/>
        <s v="Fakhura" u="1"/>
        <s v="Armanaz" u="1"/>
        <s v="Khan Shaykun" u="1"/>
        <s v="Qorn Helliyeh" u="1"/>
        <s v="Mashquq" u="1"/>
        <s v="Bweidet Sweiqat" u="1"/>
        <s v="Busra Esh-Sham" u="1"/>
        <s v="Al-Malikeyyeh" u="1"/>
        <s v="Al-Khashniyyeh" u="1"/>
        <s v="Lower Tarmak - Lower Tarmak Sheikhan" u="1"/>
        <s v="Tal Aswad Malkiyeh" u="1"/>
        <s v="Kanayes" u="1"/>
        <s v="Al-Hasakeh" u="1"/>
        <s v="Al-Thawrah" u="1"/>
        <s v="Upper Um Ayash " u="1"/>
        <s v="Maalaqa - Bishlamon" u="1"/>
        <s v="Kafr Nabutha" u="1"/>
        <s v="Hara" u="1"/>
        <s v="Delbiya" u="1"/>
        <s v="SY030701" u="1"/>
        <s v="Fteih" u="1"/>
        <s v="SY120301" u="1"/>
        <s v="Mashaala" u="1"/>
        <s v="Quamishli" u="1"/>
        <s v="Homs" u="1"/>
        <s v="Moezleh" u="1"/>
        <s v="Telamnas" u="1"/>
        <s v="Teftnaz" u="1"/>
        <s v="Qamin" u="1"/>
        <s v="Um Rabee" u="1"/>
        <s v="Tah" u="1"/>
        <s v="Kherbet Elsawda" u="1"/>
        <s v="Zoghra" u="1"/>
        <s v="Abu Khashab" u="1"/>
        <s v="Fadghami" u="1"/>
        <s v="Tweilah" u="1"/>
        <s v="Barisha" u="1"/>
        <s v="Ein Shaqaq" u="1"/>
        <s v="Sheikh El-Hadid" u="1"/>
        <s v="Salhiyeh Mala Khader" u="1"/>
        <s v="Qotniyeh" u="1"/>
        <s v="Milsun / Shir Elqalaq" u="1"/>
        <s v="Al-Haffa" u="1"/>
        <s v="Arynba" u="1"/>
        <s v="Jarada" u="1"/>
        <s v="Bennsh" u="1"/>
        <s v="SY020702" u="1"/>
        <s v="SY030301" u="1"/>
        <s v="Sarin" u="1"/>
        <s v="Qanawat" u="1"/>
        <s v="Lower Jrables" u="1"/>
        <s v="Hssein" u="1"/>
        <s v="Surra - Kobak" u="1"/>
        <s v="Ein Elsoda" u="1"/>
        <s v="Sibbeh" u="1"/>
        <s v="Al Barouda" u="1"/>
        <s v="Zir" u="1"/>
        <s v="Tiba" u="1"/>
        <s v="Mjeibreh" u="1"/>
        <s v="Um Elgar" u="1"/>
        <s v="Orm Eljoz" u="1"/>
        <s v="Kafr" u="1"/>
        <s v="Bab Eltaqa" u="1"/>
        <s v="Nawa" u="1"/>
        <s v="Qayrawan Amuda" u="1"/>
        <s v="Jaberiyeh Amudeh" u="1"/>
        <s v="Deir Samaan" u="1"/>
        <s v="Hurriyeh" u="1"/>
        <s v="Abu Horaira" u="1"/>
        <s v="Haji Kusa" u="1"/>
        <s v="Hazano" u="1"/>
        <s v="Eastern Tal Aar" u="1"/>
        <s v="Kasra" u="1"/>
        <s v="Arbin" u="1"/>
        <s v="Deir Hassan - Darhashan" u="1"/>
        <s v="Dahiet Elasad" u="1"/>
        <s v="Dahr Rajab" u="1"/>
        <s v="Menbij" u="1"/>
        <s v="SY120302" u="1"/>
        <s v="Qudsiya" u="1"/>
        <s v="Masikan" u="1"/>
        <s v="Al Abdallah" u="1"/>
        <s v="Abu Rasin" u="1"/>
        <s v="Ein Elkbir" u="1"/>
        <s v="Ali" u="1"/>
        <s v="Samera - Oweija Hamad Elassaf" u="1"/>
        <s v="Maariya" u="1"/>
        <s v="Safita" u="1"/>
        <s v="Qrsaya" u="1"/>
        <s v="Badama" u="1"/>
        <s v="Mazghana" u="1"/>
        <s v="SY020703" u="1"/>
        <s v="SY130302" u="1"/>
        <s v="Bab Janna" u="1"/>
        <s v="Tqad" u="1"/>
        <s v="Qarra" u="1"/>
        <s v="Zanyo" u="1"/>
        <s v="Masaada" u="1"/>
        <s v="Atma" u="1"/>
        <s v="Najaf" u="1"/>
        <s v="Beit Yashout" u="1"/>
        <s v="Bissine" u="1"/>
        <s v="Sakra" u="1"/>
        <s v="Qadmous" u="1"/>
        <s v="Zaytuneh" u="1"/>
        <s v="Maar Shamsheh" u="1"/>
        <s v="Ariqa" u="1"/>
        <s v="Assadiya" u="1"/>
        <s v="Maabada" u="1"/>
        <s v="Um Batna" u="1"/>
        <s v="Bariqiyeh" u="1"/>
        <s v="Afrin" u="1"/>
        <s v="Eastern Huweiz" u="1"/>
        <s v="Bafelyun" u="1"/>
        <s v="SY030703" u="1"/>
        <s v="SY120303" u="1"/>
        <s v="Sandara" u="1"/>
        <s v="Areesheh" u="1"/>
        <s v="Ghazala Elhole" u="1"/>
        <s v="Hadabat" u="1"/>
        <s v="Rawda Benjaro" u="1"/>
        <s v="Matab Elburashed" u="1"/>
        <s v="Ablin" u="1"/>
        <s v="Wihdeh" u="1"/>
        <s v="As-Sweida" u="1"/>
        <s v="Zarafet Zarafik" u="1"/>
        <s v="Hammura" u="1"/>
        <s v="Dar'a" u="1"/>
        <s v="Turkman Bareh" u="1"/>
        <s v="Ibrahimiya - Upper Koktaba" u="1"/>
        <s v="Eastern Bekar" u="1"/>
        <s v="Big Dara " u="1"/>
        <s v="Raeqqet Samra" u="1"/>
        <s v="Burj Elqasab" u="1"/>
        <s v="Jemrine" u="1"/>
        <s v="Abul Thohur" u="1"/>
        <s v="Al-Azizieh" u="1"/>
        <s v="Beit Adin" u="1"/>
        <s v="Sheikh Ahmed" u="1"/>
        <s v="Khalilieyh" u="1"/>
        <s v="Atareb" u="1"/>
        <s v="SY030303" u="1"/>
        <s v="Samma Al-Hneidat" u="1"/>
        <s v="SY130303" u="1"/>
        <s v="Teltana" u="1"/>
        <s v="Modan" u="1"/>
        <s v="Joziyeh" u="1"/>
        <s v="Jneidiyeh" u="1"/>
        <s v="Ras El-Khashufeh" u="1"/>
        <s v="Ein El-Bayda" u="1"/>
        <s v="Maland" u="1"/>
        <s v="Rawda" u="1"/>
        <s v="Jiman" u="1"/>
        <s v="Ehteimlat" u="1"/>
        <s v="Harmushiyeh" u="1"/>
        <s v="Dreikish" u="1"/>
        <s v="As-Safira" u="1"/>
        <s v="Western Tal Aar" u="1"/>
        <s v="Deir Siwan" u="1"/>
        <s v="Eastern Ghariyeh" u="1"/>
        <s v="Eskat" u="1"/>
        <s v="Qale Elyazidiyeh" u="1"/>
        <s v="Sharan" u="1"/>
        <s v="Abdita" u="1"/>
        <s v="Maydan Afrin" u="1"/>
        <s v="Ma'arrat Tamasrin" u="1"/>
        <s v="Sanjar" u="1"/>
        <s v="Dalyeh" u="1"/>
        <s v="Thiban" u="1"/>
        <s v="Baladiya" u="1"/>
        <s v="Tlin" u="1"/>
        <s v="At Tall" u="1"/>
        <s v="Mreimin" u="1"/>
        <s v="Baydar - Fatsa Birm" u="1"/>
        <s v="Al Quasir" u="1"/>
        <s v="Yarmuk" u="1"/>
        <s v="Dimas" u="1"/>
        <s v="Bisaysin" u="1"/>
        <s v="Bahdaliya" u="1"/>
        <s v="Al Hamam" u="1"/>
        <s v="SY040103" u="1"/>
        <s v="Kherbet Elward" u="1"/>
        <s v="Mudiah - Luxin" u="1"/>
        <s v="Zghir Jazireh" u="1"/>
        <s v="Dhameer" u="1"/>
        <s v="Bshantara" u="1"/>
        <s v="Kelly" u="1"/>
        <s v="Tal Elsamen Dahham" u="1"/>
        <s v="Da'el" u="1"/>
        <s v="Kafr Takharim" u="1"/>
        <s v="Jizeh" u="1"/>
        <s v="Talansun" u="1"/>
        <s v="Kherbet Jamu" u="1"/>
        <s v="Joseph" u="1"/>
        <s v="Modar" u="1"/>
        <s v="Arbaine" u="1"/>
        <s v="Tall Ed-daman" u="1"/>
        <s v="Jakara" u="1"/>
        <s v="Upper Safira" u="1"/>
        <s v="Tal Tabariz" u="1"/>
        <s v="Maaret Tamsrin" u="1"/>
        <s v="Kafr Karmin" u="1"/>
        <s v="Allani" u="1"/>
        <s v="Leksun" u="1"/>
        <s v="Tal Ahmar" u="1"/>
        <s v="Thalja" u="1"/>
        <s v="Ar-Raqqa" u="1"/>
        <s v="Badrosiyeh" u="1"/>
        <s v="Babka" u="1"/>
        <s v="Jalaq" u="1"/>
        <s v="Mzeireb" u="1"/>
        <s v="Jisr-Ash-Shugur" u="1"/>
        <s v="Hamrat Ghannam" u="1"/>
        <s v="Hezzeh" u="1"/>
        <s v="SY080302" u="1"/>
        <s v="Shabtaliyeh" u="1"/>
        <s v="Tawahin" u="1"/>
        <s v="Mare'" u="1"/>
        <s v="Msheirfeh" u="1"/>
        <s v="Farqalas" u="1"/>
        <s v="Janata" u="1"/>
        <s v="Western Mazraet Elhole" u="1"/>
        <s v="Sahwa" u="1"/>
        <s v="Esmailieh - Fatsa Abdelesmail" u="1"/>
        <s v="Kafrmid" u="1"/>
        <s v="Beit Ana" u="1"/>
        <s v="Gheilaniyeh" u="1"/>
        <s v="Upper Bustan" u="1"/>
        <s v="Jdidet Khabur" u="1"/>
        <s v="Nayara" u="1"/>
        <s v="Marj Abu Shareb" u="1"/>
        <s v="Rayan" u="1"/>
        <s v="Suluk" u="1"/>
        <s v="Bir Ajam" u="1"/>
        <s v="Kareemeh" u="1"/>
        <s v="Kafr Battikh" u="1"/>
        <s v="Al Muntazha" u="1"/>
        <s v="Abu Touta" u="1"/>
        <s v="Jbata Elkhashab" u="1"/>
        <s v="Batbu" u="1"/>
        <s v="Hozon Castle " u="1"/>
        <s v="Lilawa" u="1"/>
        <s v="Jazaret Elbuhmeid" u="1"/>
        <s v="Firazdaq - Arsalan Tash" u="1"/>
        <s v="Tal Dibis" u="1"/>
        <s v="SY030105" u="1"/>
        <s v="Qanjara" u="1"/>
        <s v="Yabroud" u="1"/>
        <s v="Al Hafayer" u="1"/>
        <s v="Jdidet Artuz" u="1"/>
        <s v="Kafr Deryan" u="1"/>
        <s v="Wardiyeh" u="1"/>
        <s v="Hantutin" u="1"/>
        <s v="Shanina" u="1"/>
      </sharedItems>
    </cacheField>
    <cacheField name="Community" numFmtId="0">
      <sharedItems containsBlank="1" count="3487">
        <s v="Salama"/>
        <s v="Suran"/>
        <s v="Jarablus"/>
        <s v="Lower Jrables"/>
        <s v="Zoghra"/>
        <s v="Shamarin"/>
        <s v="Jbine"/>
        <s v="Tal Atieh"/>
        <s v="Zayadiyeh"/>
        <s v="Big Nabgha"/>
        <s v="Ghandorah"/>
        <s v="Kuliyeh"/>
        <s v="Little Arab Hasan"/>
        <s v="Sabuniyeh"/>
        <s v="Sheineh"/>
        <s v="Tal Aghbar - Tal Elagher"/>
        <s v="Tal Elhajar - Tal Elahamar"/>
        <s v="Al Bab"/>
        <s v="Bazagha"/>
        <s v="Qdeiran"/>
        <s v="Saflaniyeh"/>
        <s v="Dabis"/>
        <s v="Qabasin"/>
        <s v="Sosyan"/>
        <s v="Hazwan"/>
        <s v="Sandi"/>
        <s v="Hjeileh - Jrables"/>
        <s v="Qadi Jrables"/>
        <s v="Zyaret Elbab"/>
        <s v="Tal Ahmar"/>
        <s v="Masudiyeh"/>
        <s v="Qabtan"/>
        <s v="Sandara"/>
        <s v="Tal Elamara"/>
        <s v="Talil Elsham"/>
        <s v="Buslijah"/>
        <s v="Marma Elhajar"/>
        <s v="Jandairis"/>
        <s v="Ar-Ra'ee"/>
        <s v="Su Sinbat"/>
        <s v="Sweida - Qorret Tashli"/>
        <s v="Ghassaniyeh - Jrables"/>
        <s v="Mazraat Haydar Pasha"/>
        <s v="Tall Shair"/>
        <s v="Mazaalah"/>
        <s v="Ras Al Joz"/>
        <s v="Bablan"/>
        <s v="Sheib"/>
        <s v="Jubb Al-Kusa"/>
        <s v="Ayn Al Bayda"/>
        <s v="Jamel"/>
        <s v="Lower Um Rotha"/>
        <s v="Sreisat"/>
        <s v="Nayara"/>
        <s v="Abzemo"/>
        <s v="Jeineh"/>
        <s v="Sahara"/>
        <s v="Maharim"/>
        <s v="Salamin"/>
        <s v="Qamari"/>
        <s v="Tellemar"/>
        <s v="Ras El Ein"/>
        <s v="Tal Tufan"/>
        <s v="Sheikh Idris"/>
        <s v="Thahabiyeh"/>
        <s v="Hadra - Big Baldaq"/>
        <s v="Mahsana - Mahsanli"/>
        <s v="Qirata"/>
        <s v="Afrin"/>
        <s v="Ein Dara"/>
        <s v="Maaret Elekhwan"/>
        <s v="Mezanaz"/>
        <s v="Burj Haydar"/>
        <s v="Eskan"/>
        <s v="Bayada - Jendris"/>
        <s v="Hamam"/>
        <s v="Lower-Marwana"/>
        <s v="Has"/>
        <s v="Sfuhen"/>
        <s v="Korin"/>
        <s v="Big Hir Jamus"/>
        <s v="Ftireh"/>
        <s v="Sarmada"/>
        <s v="Abu Talha"/>
        <s v="Um Nir"/>
        <s v="Salqin"/>
        <s v="Kafr Oweid"/>
        <s v="Ein Laruz"/>
        <s v="Kafr Hum"/>
        <s v="Kafr Nobol"/>
        <s v="Maar Tahroma"/>
        <s v="Kafr Najd"/>
        <s v="Kafr Shalaya"/>
        <s v="Arnaba"/>
        <s v="Bara"/>
        <s v="Joseph"/>
        <s v="Kansafra"/>
        <s v="Bab El Hawa"/>
        <s v="Boz Ghaz"/>
        <s v="Eskat"/>
        <s v="Kafr Hind"/>
        <s v="Bweiti"/>
        <s v="Kafr Omeim"/>
        <s v="Maar Tamater"/>
        <s v="Balshun"/>
        <s v="Hamama - Kafr Debbin"/>
        <s v="Qanniyeh"/>
        <s v="Shinan"/>
        <s v="Deir Sunbul"/>
        <s v="Marata"/>
        <s v="Hlul"/>
        <s v="Ora Qabli - Edwan"/>
        <s v="Mreimin"/>
        <s v="Thahr"/>
        <s v="Abdita"/>
        <s v="Balyun"/>
        <s v="Kniseh"/>
        <s v="Bayada - Aq Burhan"/>
        <s v="Dana"/>
        <s v="Motaram"/>
        <s v="Zalaqah"/>
        <s v="Hjeij - Haji Kanli"/>
        <s v="Atareb"/>
        <s v="Heish"/>
        <s v="Maarzita"/>
        <s v="Maasaran"/>
        <s v="Moataf"/>
        <s v="Kafr Deryan"/>
        <s v="Nisriyeh"/>
        <s v="Batbu"/>
        <s v="Kafr Zeid"/>
        <s v="Fasha"/>
        <s v="Azaz"/>
        <s v="Kafr Kalbein"/>
        <s v="Kaljibrin"/>
        <s v="Kafrlata"/>
        <s v="Babilla"/>
        <s v="Atma"/>
        <s v="Deir Hassan - Darhashan"/>
        <s v="Dier Seeta"/>
        <s v="Burj Elnumra"/>
        <s v="Ghadqa"/>
        <s v="Jarjnaz"/>
        <s v="Maar Shurin"/>
        <s v="Maarzaf"/>
        <s v="Sarja"/>
        <s v="Ghazawiyet Afrin"/>
        <s v="Khadraa"/>
        <s v="Tharifa"/>
        <s v="Shmarekh"/>
        <s v="Sheikh Ali"/>
        <s v="Kafr Karmin"/>
        <s v="Kafrsajna"/>
        <s v="Hazarin"/>
        <s v="Abdin"/>
        <s v="Kafraziba"/>
        <s v="Harim"/>
        <s v="Al-Qiyasat"/>
        <s v="Majdaliya"/>
        <s v="Selwa"/>
        <s v="Ras Elhisn"/>
        <s v="Maar Dibsi"/>
        <s v="San"/>
        <s v="Ein Elsoda"/>
        <s v="Kimar"/>
        <s v="Faroukiyeh"/>
        <s v="Ketyan"/>
        <s v="Hamziyeh"/>
        <s v="Rayan"/>
        <s v="Khirbet al Kahtib"/>
        <s v="Kawkabeh"/>
        <s v="Bab Ellah"/>
        <s v="Wash"/>
        <s v="Ferziyeh"/>
        <s v="Halazon"/>
        <s v="Tal Dibis"/>
        <s v="Sarman"/>
        <s v="Maarbalit"/>
        <s v="Shawarghet Elarz"/>
        <s v="Jalma"/>
        <s v="Fleifel"/>
        <s v="Hila"/>
        <s v="Kafr Safra"/>
        <s v="Ghazala - Mgheidleh"/>
        <s v="al-Baali'ah"/>
        <s v="Ghafar"/>
        <s v="Baliya"/>
        <s v="Dorriyeh"/>
        <s v="Jamiliya"/>
        <s v="Jdidet Eljisr"/>
        <s v="Yaqubiyeh"/>
        <s v="Kafr Haya"/>
        <s v="Al Areen - Kastanah Fawqan"/>
        <s v="Kabashin"/>
        <s v="Sheikh Eldeir"/>
        <s v="Bales"/>
        <s v="Beftamun"/>
        <s v="Kafrmid"/>
        <s v="Milaja"/>
        <s v="Marayan"/>
        <s v="Shahid"/>
        <s v="Thaheriya Jrables"/>
        <s v="Halawaniyeh"/>
        <s v="Himar"/>
        <s v="Basqala"/>
        <s v="Biret Armanaz"/>
        <s v="Sheikh Yousef"/>
        <s v="Tawil Elsheikh"/>
        <s v="Basuta"/>
        <s v="Fafertein"/>
        <s v="Abu Ka'ab"/>
        <s v="Baflur"/>
        <s v="Dakhm"/>
        <s v="Deir Ballut"/>
        <s v="Freiriyeh"/>
        <s v="Hajilar"/>
        <s v="Khureibah"/>
        <s v="Qila"/>
        <s v="Ramadiyeh"/>
        <s v="Tal Hamo"/>
        <s v="Dabeq"/>
        <s v="Barqum"/>
        <s v="Kassibeh"/>
        <s v="Darkosh"/>
        <s v="Baksariya"/>
        <s v="Qourqeena"/>
        <s v="Foz - Zuf"/>
        <s v="Maland"/>
        <s v="Hikageh"/>
        <s v="Balmis"/>
        <s v="Western Marj Akhdar"/>
        <s v="Zarzur"/>
        <s v="Hassaniyeh - Hatya"/>
        <s v="Qaderiyeh - Qayqun"/>
        <s v="Eastern Marj Akhdar"/>
        <s v="Ein El-Bayda"/>
        <s v="Kherbet Eljoz"/>
        <s v="Baee"/>
        <s v="Burj Slaiman"/>
        <s v="Deir Meshmesh"/>
        <s v="Haj Eskandar"/>
        <s v="Tal Slur"/>
        <s v="Upper Diwan"/>
        <s v="Dweidan"/>
        <s v="Abin Samaan"/>
        <s v="Kafr Aleppo"/>
        <s v="Kafr Noran"/>
        <s v="Tadil"/>
        <s v="Nahliya"/>
        <s v="Burj Kmush"/>
        <s v="Dukan"/>
        <s v="Eastern Eshkan"/>
        <s v="Haji Hasanli"/>
        <s v="Jalaq"/>
        <s v="Jum Afrin"/>
        <s v="Koran Jandris"/>
        <s v="Kordan"/>
        <s v="Lower Kafardali"/>
        <s v="Mhamadia"/>
        <s v="Ras Elosud - Qarablish"/>
        <s v="Upper Kafardali"/>
        <s v="Upper Maskeh"/>
        <s v="Western Khaltan"/>
        <s v="Qah"/>
        <s v="Hajin Makeshift camp"/>
        <s v="Gharanij camp"/>
        <s v="Khan Shaykun"/>
        <s v="Hbit"/>
        <s v="Maar Shamarin"/>
        <s v="Hraki"/>
        <s v="Armanaya"/>
        <s v="Rami"/>
        <s v="Telamnas"/>
        <s v="Maar Shamsheh"/>
        <s v="Baarbu"/>
        <s v="Kabta"/>
        <s v="Delbiya"/>
        <m/>
        <s v="Bsames"/>
        <s v="Ablin"/>
        <s v="Ma'arrat An Nu'man"/>
        <s v="Kafr Ein"/>
        <s v="Tqana"/>
        <s v="Qaratli"/>
        <s v="Western Deir"/>
        <s v="Thahrat Talamnas"/>
        <s v="Eastern Deir"/>
        <s v="Hantutin"/>
        <s v="Halbeh"/>
        <s v="Mazuleh"/>
        <s v="Shekh Bahr"/>
        <s v="Azmarin"/>
        <s v="Idleb"/>
        <s v="Abu Makki"/>
        <s v="Babuline"/>
        <s v="Nqeir"/>
        <s v="Kaftin"/>
        <s v="Tlul"/>
        <s v="Msheirfeh"/>
        <s v="Mhambal"/>
        <s v="Jarada"/>
        <s v="Rakaya Sijneh"/>
        <s v="Kafr Laha"/>
        <s v="Tal Dahab"/>
        <s v="Deir Fool"/>
        <s v="Ar-Rastan"/>
        <s v="Ghasbiyeh"/>
        <s v="Taldu"/>
        <s v="Samalil"/>
        <s v="Burj Qaei"/>
        <s v="Qaryatein"/>
        <s v="Aqrab"/>
        <s v="Harbanifse"/>
        <s v="Talaf "/>
        <s v="Ahmadia"/>
        <s v="Otaya"/>
        <s v="Bala"/>
        <s v="Balaliyeh"/>
        <s v="Beit Nayem"/>
        <s v="Jarba"/>
        <s v="Haran Al'awameed"/>
        <s v="Harasta Elqantara"/>
        <s v="Hzrma"/>
        <s v="Hosh Eldawahreh"/>
        <s v="Hosh Elfara"/>
        <s v="Hosh Nasri"/>
        <s v="Delbeh"/>
        <s v="Deir Salman"/>
        <s v="Zamaniyeh"/>
        <s v="Obada"/>
        <s v="Otayba"/>
        <s v="Qasemiyeh"/>
        <s v="Qisa"/>
        <s v="Marj Elsultan"/>
        <s v="Meidaa"/>
        <s v="Nashabiyeh"/>
        <s v="Widyan Elrabee"/>
        <s v="Latmana"/>
        <s v=""/>
        <s v="SY070502"/>
        <s v="SY050204"/>
        <s v="Aleppo"/>
        <s v="Sarmin"/>
        <s v="Ain Al Arab"/>
        <s v="Darbasiyah"/>
        <s v="Big Qantara"/>
        <s v="Tal Battal"/>
        <s v="Enab"/>
        <s v="Muarset Khateeb"/>
        <s v="Kafr Janna"/>
        <s v="Jobaniyeh - Ram Tut"/>
        <s v="Milsun / Shir Elqalaq"/>
        <s v="Al-Qardaha"/>
        <s v="Fakhura"/>
        <s v="Bsheili"/>
        <s v="Zobar"/>
        <s v="Lattakia"/>
        <s v="Qanjara"/>
        <s v="Badrosiyeh"/>
        <s v="Dreikish"/>
        <s v="Tuffaha"/>
        <s v="Bariqiyeh"/>
        <s v="Ras El-Khashufeh"/>
        <s v="Sisniyyeh"/>
        <s v="Tawahin"/>
        <s v="Baramanet Elmashayekh"/>
        <s v="Bathaniya"/>
        <s v="Sawda"/>
        <s v="Tartous"/>
        <s v="Qabtan Eljabal"/>
        <s v="Jeb Kas"/>
        <s v="Kusniya"/>
        <s v="Rasim Sahrij"/>
        <s v="Reif Al-Muhandiseen"/>
        <s v="Talafeh"/>
        <s v="Zarbah"/>
        <s v="Zeitan"/>
        <s v="Nayrab"/>
        <s v="As-Safira"/>
        <s v="Shekh Bilal"/>
        <s v="Shiheil"/>
        <s v="Al-Hasakeh"/>
        <s v="Zaydiyeh Hasskeh"/>
        <s v="Tal Tamer"/>
        <s v="Jorhariyeh"/>
        <s v="Tal Mozan"/>
        <s v="Um Rabee"/>
        <s v="Al-Azizieh"/>
        <s v="Asfar Najjar"/>
        <s v="Kabsh"/>
        <s v="Masjid"/>
        <s v="Ras Al Ain"/>
        <s v="Darnaj"/>
        <s v="Eastern Jarda"/>
        <s v="Al-Malikeyyeh"/>
        <s v="Quamishli"/>
        <s v="Al-Meshrafah"/>
        <s v="Western Raya"/>
        <s v="Hreijiyeh"/>
        <s v="Jawadiyah"/>
        <s v="Raya Qabli"/>
        <s v="Bahira"/>
        <s v="Jaberiyeh Amudeh"/>
        <s v="Himo"/>
        <s v="Abu Rasin"/>
        <s v="Tal Halaf"/>
        <s v="Al Meshyrfah"/>
        <s v="Ar-Raqqa"/>
        <s v="Bir Jarbu"/>
        <s v="Htash"/>
        <s v="Shanina"/>
        <s v="Sukariyet Tal Elsamen"/>
        <s v="Yarmuk"/>
        <s v="Abu Wahil"/>
        <s v="AL Naasan"/>
        <s v="Shreian"/>
        <s v="Al-Maroudah"/>
        <s v="Abbad"/>
        <s v="Abu Assi"/>
        <s v="Al Ulieh"/>
        <s v="Mansura"/>
        <s v="Sefsafa"/>
        <s v="Abbara"/>
        <s v="Al Hafayer"/>
        <s v="Al Hurriyeh"/>
        <s v="Al Sheikh Hasan"/>
        <s v="Al-Ghazli"/>
        <s v="Hazimeh"/>
        <s v="Hilo Abed"/>
        <s v="Hisheh Elshebl"/>
        <s v="Jarwah"/>
        <s v="Kardus"/>
        <s v="Kheniez Majadmi"/>
        <s v="Khunayz area"/>
        <s v="Qadiriyeh"/>
        <s v="Tal Elsamen Dahham"/>
        <s v="Tweilah"/>
        <s v="Abu Kabra"/>
        <s v="Al Kashish"/>
        <s v="Al Khuwayshah"/>
        <s v="Al-khadr"/>
        <s v="Assadiya"/>
        <s v="Kaltah"/>
        <s v="Marj Abu Shareb"/>
        <s v="Saran"/>
        <s v="Wihdeh"/>
        <s v="Dehiz"/>
        <s v="Little Khweireh"/>
        <s v="Suluk"/>
        <s v="Abu Hardoub"/>
        <s v="Zir"/>
        <s v="Breiha"/>
        <s v="Bosan"/>
        <s v="Ojeilat"/>
        <s v="Damascus"/>
        <s v="Al-Haffa"/>
        <s v="Salanfa"/>
        <s v="Burj Islam"/>
        <s v="Kherbet Elward"/>
        <s v="Eneineizeh"/>
        <s v="Kherbet Abu Hamdan"/>
        <s v="Safita"/>
        <s v="Sibbeh"/>
        <s v="Namu Eljerd"/>
        <s v="Wadi Elsaqi"/>
        <s v="Kaf Elhamam"/>
        <s v="Kherbet Elma'aza"/>
        <s v="Deir Elhajar"/>
        <s v="Ghazala Elhole"/>
        <s v="Hole"/>
        <s v="Tal Aswad Malkiyeh"/>
        <s v="Amuda"/>
        <s v="Qleiah"/>
        <s v="Mabruka"/>
        <s v="Sahl"/>
        <s v="Al-Thawrah"/>
        <s v="Ayed Saghir"/>
        <s v="Al-Msheirfeh"/>
        <s v="Hora"/>
        <s v="Hunaida"/>
        <s v="Ein Issa"/>
        <s v="Eastern Serb"/>
        <s v="Rgheilan"/>
        <s v="Bahra"/>
        <s v="Elwet Eldisheisha"/>
        <s v="Markada"/>
        <s v="Al-Hama"/>
        <s v="Hala - Khas Hbal"/>
        <s v="Shaher"/>
        <s v="Al Mushayrfah"/>
        <s v="Al-Maseudia"/>
        <s v="Aziz"/>
        <s v="Bab Elkheir"/>
        <s v="Bir Hawas"/>
        <s v="BirAlandah"/>
        <s v="Hiba"/>
        <s v="Iweh"/>
        <s v="Khneifis"/>
        <s v="Shamandur"/>
        <s v="Tmaesh"/>
        <s v="Um Harmal"/>
        <s v="Zaydi"/>
        <s v="Abu Hamam"/>
        <s v="Al Sheetat"/>
        <s v="Gharanij"/>
        <s v="Kishkiyeh"/>
        <s v="Um Hayaya"/>
        <s v="Basira"/>
        <s v="Dahleh"/>
        <s v="Harmushiyeh"/>
        <s v="Kasra"/>
        <s v="Maabada"/>
        <s v="Samiriyeh"/>
        <s v="Hleisa"/>
        <s v="Ajajiyeh"/>
        <s v="Sakhret Elsheikh"/>
        <s v="Rableh"/>
        <s v="Barisha"/>
        <s v="Aqrabat"/>
        <s v="Dadikh"/>
        <s v="Tromba"/>
        <s v="Debbin"/>
        <s v="Naem"/>
        <s v="Darmineh"/>
        <s v="Al-Maqate'"/>
        <s v="Msheirfet Elsamuk"/>
        <s v="Baqtu"/>
        <s v="Mashta Elhiu"/>
        <s v="Matras"/>
        <s v="Bileh"/>
        <s v="Rasm Al-Twal"/>
        <s v="Jamiyat al Rahal"/>
        <s v="Kafr Hamra"/>
        <s v="Anjara"/>
        <s v="Bishqatine"/>
        <s v="Bsartun"/>
        <s v="Hoteh"/>
        <s v="Majbineh"/>
        <s v="Zarzita"/>
        <s v="Murak"/>
        <s v="Ehsem"/>
        <s v="Kafr Aruq"/>
        <s v="Northern Ora"/>
        <s v="Saraqab"/>
        <s v="Janudiyeh"/>
        <s v="Andan"/>
        <s v="Homs"/>
        <s v="Jinjaniyeh"/>
        <s v="Huweiz"/>
        <s v="Alqin"/>
        <s v="Rawda"/>
        <s v="Eskabla"/>
        <s v="Jneinet Raslan"/>
        <s v="Dkeka"/>
        <s v="Safsafa"/>
        <s v="Dweir Elsheikh Saed"/>
        <s v="Kafr Battikh"/>
        <s v="Bazji"/>
        <s v="Ameriyeh"/>
        <s v="Atharia"/>
        <s v="Hadabat"/>
        <s v="Qantaret Elbab"/>
        <s v="Tal Eisheh"/>
        <s v="Qubbet Elturkman"/>
        <s v="Kafr Amma"/>
        <s v="Kafr Naseh Elatareb"/>
        <s v="Maaret Atarib"/>
        <s v="Tramla"/>
        <s v="Qasabiyeh"/>
        <s v="Kafruma"/>
        <s v="Rabeeta"/>
        <s v="Haranbush"/>
        <s v="Kafr - Kafrehmul"/>
        <s v="Khan Elsobol"/>
        <s v="Rasafa"/>
        <s v="Marj Elzohur"/>
        <s v="Ayn Qari"/>
        <s v="Banin"/>
        <s v="Farkya"/>
        <s v="Meraf Elshalaf"/>
        <s v="Sardin"/>
        <s v="Bennsh"/>
        <s v="Boayba"/>
        <s v="Hazano"/>
        <s v="Kelly"/>
        <s v="Daret Azza"/>
        <s v="Deir Samaan"/>
        <s v="Karsanti"/>
        <s v="Maarata"/>
        <s v="Armanaz"/>
        <s v="Besnaya - Bseineh"/>
        <s v="Kafr Takharim"/>
        <s v="Htan"/>
        <s v="Torlaha"/>
        <s v="Eastern Tal Battal"/>
        <s v="Burdaqly"/>
        <s v="Ram Hamdan"/>
        <s v="Anqrati"/>
        <s v="Deir Siwan"/>
        <s v="Mseibin(Al-Bab)"/>
        <s v="Mardikh"/>
        <s v="Akhtrein"/>
        <s v="Kaeebeh"/>
        <s v="Barsham"/>
        <s v="Milis"/>
        <s v="Foah"/>
        <s v="Toum"/>
        <s v="Kafraya"/>
        <s v="Jobas"/>
        <s v="Ma'arrat Tamasrin"/>
        <s v="Iss"/>
        <s v="Lower Bir"/>
        <s v="Qastal Miqdad"/>
        <s v="Sheikh Khoraz"/>
        <s v="Big Orm"/>
        <s v="Kafr Kafaldin"/>
        <s v="Ein Elbikara"/>
        <s v="Kafarna"/>
        <s v="Saidiyeh"/>
        <s v="Hanbushiyeh"/>
        <s v="Sheikh Issa Elashury"/>
        <s v="Zahraa - Kherbet Amud"/>
        <s v="Zanbaqi"/>
        <s v="Alyeh"/>
        <s v="Bsheiriyeh - Bello"/>
        <s v="Kniset Nakhleh"/>
        <s v="Qaysiyeh"/>
        <s v="Um Rish"/>
        <s v="Upper Shghur"/>
        <s v="Bahloliyeh"/>
        <s v="Mzair'a"/>
        <s v="Ein Elsharqiyeh"/>
        <s v="Dalyeh"/>
        <s v="Jibul"/>
        <s v="Jandariyeh"/>
        <s v="Fedyo"/>
        <s v="Ein Et-Teeneh"/>
        <s v="Hbeit"/>
        <s v="Rweimiyeh"/>
        <s v="Marj Meibran"/>
        <s v="Astamo"/>
        <s v="Yarta"/>
        <s v="Jobet Berghal"/>
        <s v="Beit Yshut - Ein Qayta"/>
        <s v="Beit Ana"/>
        <s v="Maarin"/>
        <s v="Bteryas"/>
        <s v="Herf Mtur"/>
        <s v="Budy"/>
        <s v="Darghamo"/>
        <s v="Hamam El Qarahleh"/>
        <s v="Salib Elturkman"/>
        <s v="Hanadi"/>
        <s v="Janata"/>
        <s v="Banyas"/>
        <s v="Dweir Raslan"/>
        <s v="Western Namu"/>
        <s v="Kareemeh"/>
        <s v="Nahut"/>
        <s v="Um Eltoyur - Taranja"/>
        <s v="Marqab"/>
        <s v="Babna"/>
        <s v="Sahnaya"/>
        <s v="Hosh Sahya"/>
        <s v="Jaramana"/>
        <s v="Kasab"/>
        <s v="Kisweh"/>
        <s v="Qteilbiyyeh"/>
        <s v="Qamsiyeh"/>
        <s v="Jablah"/>
        <s v="Ein Shaqaq"/>
        <s v="Beit Naaseh"/>
        <s v="Bustan Elsoj"/>
        <s v="Anaza"/>
        <s v="Taleen"/>
        <s v="Bmalka"/>
        <s v="Sheikh Badr"/>
        <s v="Hamin"/>
        <s v="Herf Radwa"/>
        <s v="Nina"/>
        <s v="Harf Elmseitra"/>
        <s v="Zheirat"/>
        <s v="Ras Al-Nabe'"/>
        <s v="Qadmous"/>
        <s v="Khaldiyet Afrin"/>
        <s v="Batra"/>
        <s v="Beit Adin"/>
        <s v="Raju"/>
        <s v="Qatmet Efrin"/>
        <s v="Sharan"/>
        <s v="Sheikh El-Hadid"/>
        <s v="Miserefe"/>
        <s v="Lower Hawi Baqras"/>
        <s v="Jeb Sultan"/>
        <s v="Jaberiyeh"/>
        <s v="Ahmadiyha"/>
        <s v="Tal Rahhal"/>
        <s v="Bijan Elbab"/>
        <s v="Rasm Elkbar - Kherbet Zaaraya"/>
        <s v="Hamu Raju"/>
        <s v="Kantara Ma'abatli"/>
        <s v="Ma'btali"/>
        <s v="Al Magat"/>
        <s v="Al Taher"/>
        <s v="Qahira"/>
        <s v="Ranin"/>
        <s v="Southern Jadoiyeh"/>
        <s v="Big Sarja"/>
        <s v="Little Sarja"/>
        <s v="Madyuneh"/>
        <s v="Dayr Hafir"/>
        <s v="Dikwaneh"/>
        <s v="Efesh"/>
        <s v="Tal Sabeen"/>
        <s v="Western Kweires"/>
        <s v="Qatar"/>
        <s v="Eastern Khayala"/>
        <s v="Royan"/>
        <s v="Aasimiyah"/>
        <s v="Little Abu Jadha"/>
        <s v="Aridiyeh"/>
        <s v="Atshana Jeb Mirri"/>
        <s v="Big Aruda"/>
        <s v="Big Qobab"/>
        <s v="Dreisiyeh"/>
        <s v="Jfeiret Ghazal"/>
        <s v="Big Rasm Elharmal"/>
        <s v="Kharayej Deham"/>
        <s v="Rasm Eljis"/>
        <s v="Rasm Elbokhar"/>
        <s v="Al Mustarihah"/>
        <s v="Lower Shyookh"/>
        <s v="Big Nabata"/>
        <s v="Kayariyeh"/>
        <s v="Njara"/>
        <s v="Rasm Elsheikh"/>
        <s v="Eisheh"/>
        <s v="Ajuziyeh"/>
        <s v="Al-Rawda"/>
        <s v="Big Drubiyeh"/>
        <s v="Ghadini"/>
        <s v="Khofiyet Elhomor"/>
        <s v="Kiyariya"/>
        <s v="Tal Aber"/>
        <s v="Madinet Elghar"/>
        <s v="Sukkariyeh"/>
        <s v="Abu Jrin Manbaj"/>
        <s v="Abu Tawil"/>
        <s v="Janat Saleh Eltayyeb"/>
        <s v="Tal Abu Jadha - Tayara"/>
        <s v="Tlilet Manbaj"/>
        <s v="Um Myal Miri"/>
        <s v="Milheh"/>
        <s v="Sanaa"/>
        <s v="Areesheh"/>
        <s v="Qana"/>
        <s v="Western Rashidiyeh"/>
        <s v="Khatuniya Bahra"/>
        <s v="Al Mazar"/>
        <s v="Fas (Abo Fas)"/>
        <s v="Salah al Hawash"/>
        <s v="Mahkan"/>
        <s v="Tiba"/>
        <s v="Ashara"/>
        <s v="Dablan"/>
        <s v="Gharibeh"/>
        <s v="Quriyeh"/>
        <s v="Swedan Shameh"/>
        <s v="Deir-ez-Zor"/>
        <s v="Sur"/>
        <s v="Al Mayadin"/>
        <s v="Disheisha"/>
        <s v="Humaydah"/>
        <s v="Tal Hafyan"/>
        <s v="Kanfousheh"/>
        <s v="Rayat Elkhalil"/>
        <s v="Hdadiyeh"/>
        <s v="Hejiyeh"/>
        <s v="Huwaytilah"/>
        <s v="Khuwaytilah"/>
        <s v="Raj'an"/>
        <s v="Umm Ksur"/>
        <s v="Zein Elmabraj"/>
        <s v="Sayyeda Khatuniyeh"/>
        <s v="Wdeihi"/>
        <s v="Sarin"/>
        <s v="Daama"/>
        <s v="Berani"/>
        <s v="Moezleh"/>
        <s v="Atshana"/>
        <s v="Big Maghalla"/>
        <s v="Maadan"/>
        <s v="Sabka"/>
        <s v="Upper Baqras"/>
        <s v="Khamisiyeh"/>
        <s v="Little Maghalla"/>
        <s v="Namisa"/>
        <s v="Hweijet Shnan"/>
        <s v="Jabli"/>
        <s v="Rabyeh"/>
        <s v="Rahbi"/>
        <s v="Shamra"/>
        <s v="Littile Jarrah"/>
        <s v="Um Adase Khalilieh"/>
        <s v="Big Raddeh"/>
        <s v="Big Ayed"/>
        <s v="Ghamamiz"/>
        <s v="Madhir"/>
        <s v="Sheib Eldakar"/>
        <s v="Jurneyyeh"/>
        <s v="Mahmudli"/>
        <s v="Ramleh"/>
        <s v="Debsi Afnan"/>
        <s v="Al-Atawieh"/>
        <s v="Jafr Mansur Manbaj"/>
        <s v="Wadihah Al-Jadidah"/>
        <s v="Bir Said"/>
        <s v="Kalta"/>
        <s v="Thulth Khneiz"/>
        <s v="Kherbet Hadla"/>
        <s v="Maghar"/>
        <s v="Mustriha"/>
        <s v="Nasriyeh"/>
        <s v="Laqta"/>
        <s v="Hijazieh"/>
        <s v="Umaya"/>
        <s v="Shabki"/>
        <s v="Shrehi"/>
        <s v="Tarba"/>
        <s v="Mtuna"/>
        <s v="Sweimreh"/>
        <s v="Tima"/>
        <s v="Araja"/>
        <s v="Duma"/>
        <s v="Abu-Hamda"/>
        <s v="Adla"/>
        <s v="Al Abdan"/>
        <s v="Al Makman"/>
        <s v="Azzawi"/>
        <s v="Eastern Elweh"/>
        <s v="Eastern Henna"/>
        <s v="Eastern Rashidiyeh"/>
        <s v="Hamada"/>
        <s v="Jarouan"/>
        <s v="Kishkish Jabbur"/>
        <s v="Masturah"/>
        <s v="Rmailan"/>
        <s v="Tashtash"/>
        <s v="Uwaynah"/>
        <s v="Abu Qeir"/>
        <s v="Marja"/>
        <s v="Sehiyeh"/>
        <s v="Shamsiyeh"/>
        <s v="Tal Elsedeq"/>
        <s v="Upper Sweidiyeh"/>
        <s v="Shaykh al Rujum"/>
        <s v="Farhaniya"/>
        <s v="Abu Kamal"/>
        <s v="Dahite Al Sukareh"/>
        <s v="Saalu"/>
        <s v="Zbara"/>
        <s v="Tishrine"/>
        <s v="Sweidan Jazira"/>
        <s v="Abu Omar"/>
        <s v="Muhasan"/>
        <s v="Qetet Elbuleil"/>
        <s v="Toob"/>
        <s v="Bahdaliya"/>
        <s v="Beit Sahm"/>
        <s v="Ankhal"/>
        <s v="Hara"/>
        <s v="Jidya"/>
        <s v="Kafr Shams"/>
        <s v="Faqie"/>
        <s v="Sheiliyeh"/>
        <s v="Deir Eladas"/>
        <s v="Bisr Elharir"/>
        <s v="Masikeh-Lajat"/>
        <s v="Eastern Ghariyeh"/>
        <s v="Sheikh Miskine"/>
        <s v="Dar'a"/>
        <s v="Neimeh"/>
        <s v="Altobbah"/>
        <s v="Barraq"/>
        <s v="Bweidan"/>
        <s v="Masmiyyeh"/>
        <s v="Shaara"/>
        <s v="Sharae"/>
        <s v="Kherbet Ghazala"/>
        <s v="Izra'"/>
        <s v="Alma"/>
        <s v="Namer"/>
        <s v="Atman"/>
        <s v="Ajami"/>
        <s v="Tafas"/>
        <s v="Thiyabiyeh"/>
        <s v="As-Sanamayn"/>
        <s v="Aqraba"/>
        <s v="Ash-Shajara"/>
        <s v="Sheikh Hussein"/>
        <s v="Tassil"/>
        <s v="Dweir"/>
        <s v="Sbeikhan"/>
        <s v="Lower Baqras"/>
        <s v="Mreiyeh"/>
        <s v="Abed"/>
        <s v="Um Myal"/>
        <s v="Taldara"/>
        <s v="Akash"/>
        <s v="Abu Dali"/>
        <s v="Suha"/>
        <s v="Aqareb"/>
        <s v="Dahr al Gharbi"/>
        <s v="Jdideh"/>
        <s v="Mabuja"/>
        <s v="Salim"/>
        <s v="Um Treikiet Elqablieh"/>
        <s v="Haddadin"/>
        <s v="Hettin"/>
        <s v="Katuniyeh"/>
        <s v="Qahtaniyyeh"/>
        <s v="Farja"/>
        <s v="Abu Lafa"/>
        <s v="Jakuziyeh"/>
        <s v="Rahjan"/>
        <s v="Absirin"/>
        <s v="Jeb Elothman"/>
        <s v="Kikieh"/>
        <s v="Um Zahmak"/>
        <s v="Zegbeh"/>
        <s v="Qbariyeh"/>
        <s v="Tiba Elesm"/>
        <s v="Tleisiyeh"/>
        <s v="Ez Eldin"/>
        <s v="East al Farahaniah"/>
        <s v="Saboura"/>
        <s v="Bleel"/>
        <s v="Abu Juri"/>
        <s v="Sensil"/>
        <s v="Um Sharshouh"/>
        <s v="Asilah"/>
        <s v="Ashrafiya"/>
        <s v="Qazhal"/>
        <s v="Kharsan"/>
        <s v="Hisn"/>
        <s v="Alwasita"/>
        <s v="Kafr Bssin"/>
        <s v="Janat Elsawarneh"/>
        <s v="Ojet - Kabasin Elarab"/>
        <s v="Rasm Elahmar - Abu Hawadid"/>
        <s v="Hamra"/>
        <s v="Tal Mhser"/>
        <s v="Fa'lul"/>
        <s v="Samkeh"/>
        <s v="Jeb Ghabsheh"/>
        <s v="Maaret Elartiq"/>
        <s v="Matleh Ariha"/>
        <s v="Shahranaz"/>
        <s v="Abu Khanadiq"/>
        <s v="Hawayes ebin Hadeeb"/>
        <s v="Rasm Eldaheriyeh"/>
        <s v="Twal Dabaghin"/>
        <s v="Talbiseh"/>
        <s v="Hadher"/>
        <s v="Ablah"/>
        <s v="Haritan"/>
        <s v="Berna"/>
        <s v="Mashekh"/>
        <s v="Teftnaz"/>
        <s v="Tal Sultan"/>
        <s v="Aziziyeh"/>
        <s v="Shllo"/>
        <s v="Sanjar"/>
        <s v="Seraa"/>
        <s v="Qanater"/>
        <s v="Alala"/>
        <s v="Najiyeh"/>
        <s v="Muheisen"/>
        <s v="Kafr Qares"/>
        <s v="Ein Eltineh"/>
        <s v="Um Batna"/>
        <s v="Hameidiyyeh"/>
        <s v="Kalidiyeh"/>
        <s v="Mashara"/>
        <s v="Western Samadaniyeh"/>
        <s v="Harasta"/>
        <s v="Misraba"/>
        <s v="Modira"/>
        <s v="Babella"/>
        <s v="Yalda"/>
        <s v="Hseiniyeh"/>
        <s v="Afra"/>
        <s v="Arbin"/>
        <s v="Zamalka"/>
        <s v="Adra"/>
        <s v="Adra al Jadidah"/>
        <s v="Rihan"/>
        <s v="Shafuniyeh"/>
        <s v="Tall Kurdi"/>
        <s v="Hteitet Elturkman"/>
        <s v="Dhameer"/>
        <s v="Hbariyeh"/>
        <s v="Buwayda"/>
        <s v="Hseniyeh"/>
        <s v="Sbeineh"/>
        <s v="Bzeineh"/>
        <s v="Deir Elasafir"/>
        <s v="Hatita Al-Jarash"/>
        <s v="Maliha"/>
        <s v="Shabaa"/>
        <s v="Zabadin"/>
        <s v="Tall Kalakh"/>
        <s v="Sukkar Elahimer"/>
        <s v="Western Sahlabiyeh"/>
        <s v="Big Ein Elbat"/>
        <s v="Gharib"/>
        <s v="Big Jeb Faraj"/>
        <s v="Qomi"/>
        <s v="Qurdinye"/>
        <s v="Shehama - Bandar"/>
        <s v="Taala"/>
        <s v="Assad - Aslan Koy"/>
        <s v="Big Kamit - Big Kojeh Kamit"/>
        <s v="Darfatli"/>
        <s v="Eskeif - Koshkar"/>
        <s v="Hamdun"/>
        <s v="Jaadet Elmaghara"/>
        <s v="Jaadet Elsamawat"/>
        <s v="Khanik Tahtani"/>
        <s v="Magharbatin"/>
        <s v="Masrab"/>
        <s v="Mattin"/>
        <s v="Kardish"/>
        <s v="Turkman Bareh"/>
        <s v="Ghanameh"/>
        <s v="Hfeira"/>
        <s v="Kafr Taal"/>
        <s v="Menbij"/>
        <s v="Um Kheif"/>
        <s v="Al Faras"/>
        <s v="Hweizeh"/>
        <s v="Tarnabet Elrafee"/>
        <s v="Umm Hajar"/>
        <s v="Western Jermez"/>
        <s v="Al-Kahef Al-Aswad"/>
        <s v="Eastern Sweidiyeh"/>
        <s v="Ein Diwar"/>
        <s v="Ein Elkhadra"/>
        <s v="Fardos"/>
        <s v="First Tal Elthahab Malkiyeh"/>
        <s v="Hinnawiyeh"/>
        <s v="Hiyaka"/>
        <s v="Hozon Castle"/>
        <s v="Khan Eljabal"/>
        <s v="Kharab Bonyan"/>
        <s v="Kofeh"/>
        <s v="Lower Tal Khanzir"/>
        <s v="Mustafawiyeh"/>
        <s v="Mzeireb"/>
        <s v="Qasr Eldib"/>
        <s v="Raheiba"/>
        <s v="Rihaniya Malekiyeh"/>
        <s v="Sabe Jfar"/>
        <s v="Sharm El Sheikh"/>
        <s v="Tabaqa"/>
        <s v="Tal Eldurra"/>
        <s v="Tal Hadid"/>
        <s v="Tal Jmal"/>
        <s v="Tlin"/>
        <s v="Upper Tal Khanzir"/>
        <s v="Zheiriyeh"/>
        <s v="Deir Ayub"/>
        <s v="Mashuq"/>
        <s v="Shabak"/>
        <s v="Eheimer"/>
        <s v="Tanuriyeh"/>
        <s v="Hdadiyeh Tal Hmeis"/>
        <s v="Hseiniyeh Tal Hmeis"/>
        <s v="Khansaa"/>
        <s v="Kharnubieh Nayef"/>
        <s v="Shamdiniyeh"/>
        <s v="Zarqaa"/>
        <s v="Arshet Ras El Ein"/>
        <s v="Qotniyeh"/>
        <s v="Umirt"/>
        <s v="Ayuj"/>
        <s v="Big Sweidiyeh"/>
        <s v="Rashid"/>
        <s v="Rohayat"/>
        <s v="Yamama"/>
        <s v="Abu Sakhra"/>
        <s v="Eastern Jaabar"/>
        <s v="Amin"/>
        <s v="Arida Abu Jarada"/>
        <s v="Bir Khat"/>
        <s v="Haymara Kabir"/>
        <s v="Hisheh"/>
        <s v="Kafifeh"/>
        <s v="Khurejah"/>
        <s v="Lower Jern Elaswad"/>
        <s v="Maroda"/>
        <s v="Milsun Ein Issa"/>
        <s v="Sharkrak"/>
        <s v="Wastet Elhijan"/>
        <s v="Abu Kaber"/>
        <s v="Ein Al-Arus"/>
        <s v="Jendawi"/>
        <s v="Kherbet Elfaras"/>
        <s v="Lower Qorunful"/>
        <s v="Ras Kbir"/>
        <s v="Sarajiyeh"/>
        <s v="Shaaleh Mankali"/>
        <s v="Tal Akhdar"/>
        <s v="Tal Elkibir"/>
        <s v="Tell Abiad"/>
        <s v="Hawi Thibyan"/>
        <s v="Karama"/>
        <s v="Thiban"/>
        <s v="Adman"/>
        <s v="Maisheh"/>
        <s v="Shaqra"/>
        <s v="Upper Safira"/>
        <s v="Ali"/>
        <s v="Bir Shwehan"/>
        <s v="Jazaret Milaj"/>
        <s v="Kobar"/>
        <s v="Sawa"/>
        <s v="Deir Elfardis"/>
        <s v="Talaf"/>
        <s v="Ein Elsafa - Akum"/>
        <s v="Josiyet Elemar"/>
        <s v="Moh"/>
        <s v="Nizariyeh"/>
        <s v="Old Um Hartein"/>
        <s v="Saqraja - Ein Eltannur"/>
        <s v="Western Smaqiyat"/>
        <s v="Ballan"/>
        <s v="Tibo"/>
        <s v="Wazeiyeh"/>
        <s v="Zmeimer"/>
        <s v="Al Majdal"/>
        <s v="Farhaniyeh"/>
        <s v="Ghanto"/>
        <s v="Makrumiyeh"/>
        <s v="Manara"/>
        <s v="Saan Elosud"/>
        <s v="Zafaraniya"/>
        <s v="Farqalas"/>
        <s v="Daffa - Halmuz"/>
        <s v="Dar Kabira"/>
        <s v="moulok"/>
        <s v="Tir Maallah"/>
        <s v="Western Tiba"/>
        <s v="An Nabk"/>
        <s v="Mashrafet Falita"/>
        <s v="Deir Attiyeh"/>
        <s v="Qarra"/>
        <s v="Rawda Batroneh"/>
        <s v="Bait Jan"/>
        <s v="Mazraet Beit Jin"/>
        <s v="Yabroud"/>
        <s v="C3640" u="1"/>
        <s v="C3916" u="1"/>
        <s v="C6389" u="1"/>
        <s v="Dwerah" u="1"/>
        <s v="C3924" u="1"/>
        <s v="Forsan - Sabahiler" u="1"/>
        <s v="C3932" u="1"/>
        <s v="C6597" u="1"/>
        <s v="Al Ash'ari" u="1"/>
        <s v="Tal Othman" u="1"/>
        <s v="Sarmada/ سرمدا" u="1"/>
        <s v="C6789" u="1"/>
        <s v="Nahj" u="1"/>
        <s v="Upper Al-Thahrah" u="1"/>
        <s v="C3209" u="1"/>
        <s v="Bab Alsalameh" u="1"/>
        <s v="Silsileh" u="1"/>
        <s v="Has/ حاس" u="1"/>
        <s v="Bader" u="1"/>
        <s v="C3609" u="1"/>
        <s v="Kreiz" u="1"/>
        <s v="C3625" u="1"/>
        <s v="C3809" u="1"/>
        <s v="Qseibeh" u="1"/>
        <s v="C3909" u="1"/>
        <s v="Kharita" u="1"/>
        <s v="C2297" u="1"/>
        <s v="C3925" u="1"/>
        <s v="Ragib" u="1"/>
        <s v="Quneitra" u="1"/>
        <s v="Rasm Elabed" u="1"/>
        <s v="C6598" u="1"/>
        <s v="Rasafa/ الرصافة" u="1"/>
        <s v="Al Siha" u="1"/>
        <s v="Zarzur/ زرزور" u="1"/>
        <s v="Mushayrifa" u="1"/>
        <s v="Khribet Al kukiyuh" u="1"/>
        <s v="Um Osaj" u="1"/>
        <s v="Kafrsajna/ كفرسجنة" u="1"/>
        <s v="Halawaniyeh/ الحلوانية" u="1"/>
        <s v="Kashtaar" u="1"/>
        <s v="Ziyara" u="1"/>
        <s v="Qamu Kafr Debeil" u="1"/>
        <s v="C3050" u="1"/>
        <s v="Abu Mahala" u="1"/>
        <s v="Dakhireh" u="1"/>
        <s v="Um Jern Elsafira" u="1"/>
        <s v="Hamshu - Hamashtlak" u="1"/>
        <s v="C3534" u="1"/>
        <s v="Beshraghi" u="1"/>
        <s v="Harshawiyeh" u="1"/>
        <s v="C3918" u="1"/>
        <s v="C6299" u="1"/>
        <s v="Bab Elfaraj" u="1"/>
        <s v="Khwabi Castle" u="1"/>
        <s v="Shalkhi" u="1"/>
        <s v="Ar Rughay" u="1"/>
        <s v="C2298" u="1"/>
        <s v="C3926" u="1"/>
        <s v="Sabahiyeh" u="1"/>
        <s v="C3934" u="1"/>
        <s v="C6499" u="1"/>
        <s v="C3942" u="1"/>
        <s v="Tawi" u="1"/>
        <s v="C3950" u="1"/>
        <s v="Tayyana" u="1"/>
        <s v="Banes" u="1"/>
        <s v="Qasir Elward" u="1"/>
        <s v="Bayates" u="1"/>
        <s v="Qadi Jrables/ القاضي جرابلس" u="1"/>
        <s v="Jamasa Odayat - Alshareeah" u="1"/>
        <s v="Kharaba" u="1"/>
        <s v="Swaideh" u="1"/>
        <s v="Jruf" u="1"/>
        <s v="C3519" u="1"/>
        <s v="Katun" u="1"/>
        <s v="Hosh Elsayed Ali" u="1"/>
        <s v="Kafr - Kafrehmul/ الكفر_كفريحمول" u="1"/>
        <s v="Tal Elhawa" u="1"/>
        <s v="C3619" u="1"/>
        <s v="Bir Haj Khalif" u="1"/>
        <s v="Tal Shih/ تل الشيح" u="1"/>
        <s v="Bamna" u="1"/>
        <s v="C3719" u="1"/>
        <s v="Tal Shihab" u="1"/>
        <s v="Eastern Smaqiyat" u="1"/>
        <s v="Matleh" u="1"/>
        <s v="Upper Siha" u="1"/>
        <s v="An Nasiriyah" u="1"/>
        <s v="Sheikh Mohammed" u="1"/>
        <s v="C3919" u="1"/>
        <s v="C2299" u="1"/>
        <s v="C3651" u="1"/>
        <s v="C3927" u="1"/>
        <s v="Tal Tishrine" u="1"/>
        <s v="Rafid" u="1"/>
        <s v="C3843" u="1"/>
        <s v="C3935" u="1"/>
        <s v="Zakyeh" u="1"/>
        <s v="Arada/ عرادة" u="1"/>
        <s v="Big Majra" u="1"/>
        <s v="Msheirfet Elhiffeh" u="1"/>
        <s v="C3951" u="1"/>
        <s v="Western Zeita" u="1"/>
        <s v="Suwayhan" u="1"/>
        <s v="Sawadiya - Nabhan" u="1"/>
        <s v="Abu Ejeileh" u="1"/>
        <s v="Athar" u="1"/>
        <s v="Kafr Basin" u="1"/>
        <s v="Rajm Elhamam" u="1"/>
        <s v="Tal Elamara/ تل العمارة" u="1"/>
        <s v="Ballisa" u="1"/>
        <s v="Sheikh Yehya" u="1"/>
        <s v="Kafrnan" u="1"/>
        <s v="Sheikh Hamad" u="1"/>
        <s v="Ayoba" u="1"/>
        <s v="Yadudeh" u="1"/>
        <s v="C3544" u="1"/>
        <s v="C3636" u="1"/>
        <s v="Eftreis" u="1"/>
        <s v="Shalfatiyeh" u="1"/>
        <s v="C3828" u="1"/>
        <s v="Majduah - Northern Jadduah" u="1"/>
        <s v="Aniq Bajra" u="1"/>
        <s v="Khwein Elshaer" u="1"/>
        <s v="C3844" u="1"/>
        <s v="C3936" u="1"/>
        <s v="C3852" u="1"/>
        <s v="C3944" u="1"/>
        <s v="Smaqiyat" u="1"/>
        <s v="Hamer" u="1"/>
        <s v="Maasara - Maasaret Jaq" u="1"/>
        <s v="Zur Shummar" u="1"/>
        <s v="al-Baali'ah " u="1"/>
        <s v="Northern Ein Hssein" u="1"/>
        <s v="Tlilet Elbab/ تليلة الباب" u="1"/>
        <s v="Ein Ellaban" u="1"/>
        <s v="Taleeah" u="1"/>
        <s v="Ein Elhamra" u="1"/>
        <s v="Zahrat Elhayat" u="1"/>
        <s v="Ghorur" u="1"/>
        <s v="Jaber" u="1"/>
        <s v="Fares" u="1"/>
        <s v="Halban" u="1"/>
        <s v="Upper Um Rotha" u="1"/>
        <s v="Zardana Mashehad/ زردنا_مشهد" u="1"/>
        <s v="Hobub Elrih" u="1"/>
        <s v="Bqoo - Baqaa" u="1"/>
        <s v="Kafr Jawaya" u="1"/>
        <s v="Abu Jalud" u="1"/>
        <s v="C3537" u="1"/>
        <s v="Khan Arnaba" u="1"/>
        <s v="Aslim Elbarashmeh" u="1"/>
        <s v="Barqum/ برقوم" u="1"/>
        <s v="C3645" u="1"/>
        <s v="C3829" u="1"/>
        <s v="Maalali" u="1"/>
        <s v="C3561" u="1"/>
        <s v="C3653" u="1"/>
        <s v="Tumine" u="1"/>
        <s v="Marayan/ مرعيان" u="1"/>
        <s v="Barazin" u="1"/>
        <s v="Halawanji" u="1"/>
        <s v="C3953" u="1"/>
        <s v="Nahliya/ نحليا" u="1"/>
        <s v="Mahmudiyeh" u="1"/>
        <s v="Tal Elamir" u="1"/>
        <s v="Najih" u="1"/>
        <s v="Beit Kammuneh" u="1"/>
        <s v="Doha" u="1"/>
        <s v="Salhiyeh" u="1"/>
        <s v="Asanbal" u="1"/>
        <s v="Khuwara" u="1"/>
        <s v="Ras El Ein - Yabrud" u="1"/>
        <s v="Sokkariyeh" u="1"/>
        <s v="Ein Qadib" u="1"/>
        <s v="Tal Elosud" u="1"/>
        <s v="Um Hajra" u="1"/>
        <s v="Eliyeh" u="1"/>
        <s v="Abu Zendin" u="1"/>
        <s v="C3638" u="1"/>
        <s v="Kharab Askar" u="1"/>
        <s v="Okan" u="1"/>
        <s v="Rweheineh" u="1"/>
        <s v="Falyun" u="1"/>
        <s v="Kafr Najd/ كفر نجد" u="1"/>
        <s v="C3654" u="1"/>
        <s v="Bahariya" u="1"/>
        <s v="C3570" u="1"/>
        <s v="C3938" u="1"/>
        <s v="Upper Sift - Siftek" u="1"/>
        <s v="Nawras" u="1"/>
        <s v="Jeiber" u="1"/>
        <s v="Matmana" u="1"/>
        <s v="Samlin" u="1"/>
        <s v="C3962" u="1"/>
        <s v="C3970" u="1"/>
        <s v="Ein Shib" u="1"/>
        <s v="Khreibat" u="1"/>
        <s v="Al Faraj" u="1"/>
        <s v="Ya'robiyah" u="1"/>
        <s v="Eastern Marj Akhdar/ المرج الأخضر الشرقي" u="1"/>
        <s v="Edwan" u="1"/>
        <s v="Turkeia" u="1"/>
        <s v="Nabe Elfawar" u="1"/>
        <s v="Qabasin/ قباسين" u="1"/>
        <s v="Tarif" u="1"/>
        <s v="Ein Elarus" u="1"/>
        <s v="Ramilet Elhenno" u="1"/>
        <s v="Orm Eljoz/ أورم الجوز" u="1"/>
        <s v="Rasm Abbud Jaftalak" u="1"/>
        <s v="Heno" u="1"/>
        <s v="Qorna" u="1"/>
        <s v="C3647" u="1"/>
        <s v="Kassar" u="1"/>
        <s v="Meisreh" u="1"/>
        <s v="C3471" u="1"/>
        <s v="C3839" u="1"/>
        <s v="Batbu/ باتبو" u="1"/>
        <s v="Dweila/ الدويلة" u="1"/>
        <s v="C3671" u="1"/>
        <s v="C3947" u="1"/>
        <s v="Qastal Jend" u="1"/>
        <s v="C3771" u="1"/>
        <s v="C3955" u="1"/>
        <s v="Tafla" u="1"/>
        <s v="Mbarka" u="1"/>
        <s v="Tal Al-Jayer" u="1"/>
        <s v="C3871" u="1"/>
        <s v="C3963" u="1"/>
        <s v="Zakyeh " u="1"/>
        <s v="Oweijel" u="1"/>
        <s v="Tal Hmis" u="1"/>
        <s v="Bab Laymun" u="1"/>
        <s v="Lower Safira" u="1"/>
        <s v="Monin" u="1"/>
        <s v="Maksar" u="1"/>
        <s v="C4300" u="1"/>
        <s v="Somaah" u="1"/>
        <s v="Mintar" u="1"/>
        <s v="Tal Alam" u="1"/>
        <s v="C4500" u="1"/>
        <s v="Barissa" u="1"/>
        <s v="Kafrun Badra" u="1"/>
        <s v="Qasmin" u="1"/>
        <s v="Musiyeh - Oba Si" u="1"/>
        <s v="Oweina " u="1"/>
        <s v="Khweitleh Eljawaleh" u="1"/>
        <s v="Mweileh" u="1"/>
        <s v="Hnyeh" u="1"/>
        <s v="Kniset Nakhleh/ كنيسة نخلة" u="1"/>
        <s v="Ajez" u="1"/>
        <s v="C3480" u="1"/>
        <s v="C3664" u="1"/>
        <s v="Tal Shih" u="1"/>
        <s v="Hosh Al-Ashary" u="1"/>
        <s v="Jadraya" u="1"/>
        <s v="C3856" u="1"/>
        <s v="C3772" u="1"/>
        <s v="C3956" u="1"/>
        <s v="Qandariya/ قندرية" u="1"/>
        <s v="C3872" u="1"/>
        <s v="C3964" u="1"/>
        <s v="Eastern Salhiyeh" u="1"/>
        <s v="Bilis" u="1"/>
        <s v="C3972" u="1"/>
        <s v="C3980" u="1"/>
        <s v="Helleh Ara" u="1"/>
        <s v="SY030600" u="1"/>
        <s v="C4301" u="1"/>
        <s v="Tal Aran" u="1"/>
        <s v="Al-jayla" u="1"/>
        <s v="Bara/ البارة" u="1"/>
        <s v="C4501" u="1"/>
        <s v="Manjila" u="1"/>
        <s v="Masyadeh" u="1"/>
        <s v="Um Fakik" u="1"/>
        <s v="C3073" u="1"/>
        <s v="C4701" u="1"/>
        <s v="Tharwa - Trut" u="1"/>
        <s v="Arjun" u="1"/>
        <s v="Jasim" u="1"/>
        <s v="C3557" u="1"/>
        <s v="Abu Hartein" u="1"/>
        <s v="Harisun - Qamue" u="1"/>
        <s v="C3473" u="1"/>
        <s v="Karsan" u="1"/>
        <s v="Hawayej" u="1"/>
        <s v="Kattar" u="1"/>
        <s v="C3673" u="1"/>
        <s v="C3857" u="1"/>
        <s v="C3949" u="1"/>
        <s v="Atil" u="1"/>
        <s v="C3957" u="1"/>
        <s v="A'rima" u="1"/>
        <s v="C3781" u="1"/>
        <s v="C3965" u="1"/>
        <s v="Tal Mizab" u="1"/>
        <s v="Barqa" u="1"/>
        <s v="C3881" u="1"/>
        <s v="C3973" u="1"/>
        <s v="Twaymiyn" u="1"/>
        <s v="C3981" u="1"/>
        <s v="C4110" u="1"/>
        <s v="Hreiji" u="1"/>
        <s v="C4210" u="1"/>
        <s v="Turin" u="1"/>
        <s v="Jazraya" u="1"/>
        <s v="SY030400" u="1"/>
        <s v="Haj Khalil" u="1"/>
        <s v="C4310" u="1"/>
        <s v="Meidan Ekbis" u="1"/>
        <s v="Western Ghor - Ghor Samaalil" u="1"/>
        <s v="Bsida" u="1"/>
        <s v="Ejaz" u="1"/>
        <s v="C4510" u="1"/>
        <s v="Foz - Zuf/ الفوز_الزوف" u="1"/>
        <s v="Babis" u="1"/>
        <s v="Hmeis" u="1"/>
        <s v="C3082" u="1"/>
        <s v="Upper Um Kheif" u="1"/>
        <s v="Mal" u="1"/>
        <s v="Ma'ar Tab'i" u="1"/>
        <s v="Rassas" u="1"/>
        <s v="C3558" u="1"/>
        <s v="Idiyeh" u="1"/>
        <s v="C3290" u="1"/>
        <s v="C3474" u="1"/>
        <s v="C3658" u="1"/>
        <s v="Kawm Al Wibsah" u="1"/>
        <s v="Bhorta" u="1"/>
        <s v="C3482" u="1"/>
        <s v="C3574" u="1"/>
        <s v="C3590" u="1"/>
        <s v="C3774" u="1"/>
        <s v="C3966" u="1"/>
        <s v="Ftireh/ فطيرة" u="1"/>
        <s v="Jarablus/ جرابلس" u="1"/>
        <s v="Maar Tamater/ معرتماتر" u="1"/>
        <s v="Derbashiyeh" u="1"/>
        <s v="C3974" u="1"/>
        <s v="Kafr Shalaya/ كفر شلايا" u="1"/>
        <s v="C4103" u="1"/>
        <s v="C3890" u="1"/>
        <s v="Tat Hims" u="1"/>
        <s v="C4303" u="1"/>
        <s v="Beit Shohar" u="1"/>
        <s v="Safh Malekiyeh" u="1"/>
        <s v="Ein Eljash" u="1"/>
        <s v="Sweisa" u="1"/>
        <s v="Hrak" u="1"/>
        <s v="Oweineh" u="1"/>
        <s v="Kherbet Eljoz/ خربة الجوز" u="1"/>
        <s v="C4711" u="1"/>
        <s v="Sijer - Bqesemtoh" u="1"/>
        <s v="Ein Sabel" u="1"/>
        <s v="Khlaleh" u="1"/>
        <s v="C3567" u="1"/>
        <s v="C3659" u="1"/>
        <s v="Telamnas/ تلمنس" u="1"/>
        <s v="C3483" u="1"/>
        <s v="C3575" u="1"/>
        <s v="C3667" u="1"/>
        <s v="Qasabi" u="1"/>
        <s v="C3491" u="1"/>
        <s v="C3767" u="1"/>
        <s v="Milaja/ الملاجة" u="1"/>
        <s v="C3591" u="1"/>
        <s v="C3867" u="1"/>
        <s v="C3959" u="1"/>
        <s v="Nafayel" u="1"/>
        <s v="C3967" u="1"/>
        <s v="Kherbet Elkafer - Kawer Khrab" u="1"/>
        <s v="Ar-Ra'ee/ الراعي" u="1"/>
        <s v="C3975" u="1"/>
        <s v="Kita" u="1"/>
        <s v="C3983" u="1"/>
        <s v="C4204" u="1"/>
        <s v="Mustajid Naqib" u="1"/>
        <s v="C4120" u="1"/>
        <s v="C4304" u="1"/>
        <s v="Shallakh" u="1"/>
        <s v="Shahba" u="1"/>
        <s v="Beit Sawa" u="1"/>
        <s v="Kharab Eljir" u="1"/>
        <s v="Amud" u="1"/>
        <s v="C4312" u="1"/>
        <s v="Jeb Hanta" u="1"/>
        <s v="Sardin/ سردين" u="1"/>
        <s v="Tawk Al-Milh" u="1"/>
        <s v="Jeser Maksour" u="1"/>
        <s v="C4520" u="1"/>
        <s v="Abu Khorzeh" u="1"/>
        <s v="Radwa " u="1"/>
        <s v="Abu Ghadir" u="1"/>
        <s v="C3568" u="1"/>
        <s v="Yahmul/ يحمول" u="1"/>
        <s v="Sura" u="1"/>
        <s v="Tal Shayr " u="1"/>
        <s v="Jameyt Al-Arman" u="1"/>
        <s v="C3484" u="1"/>
        <s v="C3576" u="1"/>
        <s v="Kafr Elward/ كفر الورد" u="1"/>
        <s v="C3584" u="1"/>
        <s v="C3676" u="1"/>
        <s v="Tiba - Katrin" u="1"/>
        <s v="C3868" u="1"/>
        <s v="Dana/ الدانا" u="1"/>
        <s v="C3876" u="1"/>
        <s v="C3968" u="1"/>
        <s v="Maghayer - Qorq Mghar" u="1"/>
        <s v="Al Faydah" u="1"/>
        <s v="C3884" u="1"/>
        <s v="Forty Seven" u="1"/>
        <s v="C4105" u="1"/>
        <s v="C3984" u="1"/>
        <s v="Hir Barfa" u="1"/>
        <s v="C4113" u="1"/>
        <s v="C4205" u="1"/>
        <s v="Haj Belal" u="1"/>
        <s v="Maasaran/ معصران" u="1"/>
        <s v="C4121" u="1"/>
        <s v="C4213" u="1"/>
        <s v="C4305" u="1"/>
        <s v="Ghassaniyeh - Qorret Halanj" u="1"/>
        <s v="C4313" u="1"/>
        <s v="Arshaf/ ارشاف" u="1"/>
        <s v="Hmeimat" u="1"/>
        <s v="Khan Elsobol/ خان السبل" u="1"/>
        <s v="Breij" u="1"/>
        <s v="C4521" u="1"/>
        <s v="Lower Al-Thahrah" u="1"/>
        <s v="C4713" u="1"/>
        <s v="Harir" u="1"/>
        <s v="Qaar Kalbein" u="1"/>
        <s v="Deir Maker" u="1"/>
        <s v="C3193" u="1"/>
        <s v="C4821" u="1"/>
        <s v="Hamrat Buwaityeh" u="1"/>
        <s v="Maghar - Maghar Jeq" u="1"/>
        <s v="Baksa" u="1"/>
        <s v="C3477" u="1"/>
        <s v="C3569" u="1"/>
        <s v="Qadessiyeh" u="1"/>
        <s v="Kansafra/ كنصفرة" u="1"/>
        <s v="Old Maadan" u="1"/>
        <s v="Ein Elsahen" u="1"/>
        <s v="Eastern Hamra" u="1"/>
        <s v="C3585" u="1"/>
        <s v="Qasr Elmakhram" u="1"/>
        <s v="Mardak" u="1"/>
        <s v="Qutba" u="1"/>
        <s v="Kafrnaya" u="1"/>
        <s v="C3877" u="1"/>
        <s v="C3969" u="1"/>
        <s v="Um Tinet Fadous" u="1"/>
        <s v="Ghabra " u="1"/>
        <s v="C3977" u="1"/>
        <s v="C4106" u="1"/>
        <s v="Abu Jadi" u="1"/>
        <s v="C3985" u="1"/>
        <s v="C4206" u="1"/>
        <s v="Jeb Elhamam Sultan" u="1"/>
        <s v="Barsa" u="1"/>
        <s v="C3993" u="1"/>
        <s v="C4122" u="1"/>
        <s v="Shahda" u="1"/>
        <s v="Southern Jdeiah" u="1"/>
        <s v="C4130" u="1"/>
        <s v="Jarez" u="1"/>
        <s v="Manathra" u="1"/>
        <s v="C4322" u="1"/>
        <s v="Kherbet Elsindyana" u="1"/>
        <s v="C4330" u="1"/>
        <s v="C4514" u="1"/>
        <s v="Mozra" u="1"/>
        <s v="Dukhan " u="1"/>
        <s v="C4522" u="1"/>
        <s v="C4706" u="1"/>
        <s v="Betiya" u="1"/>
        <s v="C4722" u="1"/>
        <s v="C3194" u="1"/>
        <s v="C4822" u="1"/>
        <s v="Waqqah" u="1"/>
        <s v="Ziyara Afrin" u="1"/>
        <s v="C3494" u="1"/>
        <s v="C3586" u="1"/>
        <s v="Kweires" u="1"/>
        <s v="Nafileh" u="1"/>
        <s v="C3978" u="1"/>
        <s v="Ein Eljajeh" u="1"/>
        <s v="C4115" u="1"/>
        <s v="Nussif Tall" u="1"/>
        <s v="Oweinat" u="1"/>
        <s v="C4123" u="1"/>
        <s v="Sayadi" u="1"/>
        <s v="C4131" u="1"/>
        <s v="Lower Sweidiyeh" u="1"/>
        <s v="Matn Elsahel" u="1"/>
        <s v="C4231" u="1"/>
        <s v="C4323" u="1"/>
        <s v="Hawayes Un Jern" u="1"/>
        <s v="Jafr" u="1"/>
        <s v="Rabeeah Brennan" u="1"/>
        <s v="C3187" u="1"/>
        <s v="Sheikh Yousef/ الشيخ يوسف" u="1"/>
        <s v="C3195" u="1"/>
        <s v="Baamra" u="1"/>
        <s v="Rujum Qitt" u="1"/>
        <s v="C3487" u="1"/>
        <s v="C3579" u="1"/>
        <s v="Manther Eljarf" u="1"/>
        <s v="Maaret Elnaasan - Maaret Elhaski" u="1"/>
        <s v="C3587" u="1"/>
        <s v="C3595" u="1"/>
        <s v="C3687" u="1"/>
        <s v="Mostakan" u="1"/>
        <s v="Jadeen" u="1"/>
        <s v="C3879" u="1"/>
        <s v="C3979" u="1"/>
        <s v="C3987" u="1"/>
        <s v="Kherbet Eljamal" u="1"/>
        <s v="C4116" u="1"/>
        <s v="Nazileh" u="1"/>
        <s v="C4132" u="1"/>
        <s v="C4316" u="1"/>
        <s v="Albil" u="1"/>
        <s v="C4140" u="1"/>
        <s v="Jorat - Jor Tank" u="1"/>
        <s v="Rabee'a" u="1"/>
        <s v="Ein Elhara" u="1"/>
        <s v="Rasm al Barjis" u="1"/>
        <s v="Qenniyeh" u="1"/>
        <s v="Anb" u="1"/>
        <s v="Bajdali" u="1"/>
        <s v="Majdolieah" u="1"/>
        <s v="Mseitriyeh" u="1"/>
        <s v="Niddeh" u="1"/>
        <s v="Tal Al Tal" u="1"/>
        <s v="Al rafqah" u="1"/>
        <s v="C3896" u="1"/>
        <s v="Ein Laruz/ عين لاروز" u="1"/>
        <s v="C4025" u="1"/>
        <s v="Al Yamamah" u="1"/>
        <s v="C4125" u="1"/>
        <s v="C4217" u="1"/>
        <s v="C4309" u="1"/>
        <s v="Hikr Mkheiber" u="1"/>
        <s v="C4409" u="1"/>
        <s v="Albil/ البل" u="1"/>
        <s v="Ath-Thawrah" u="1"/>
        <s v="Sahwet Balata" u="1"/>
        <s v="Big Mohtaraq" u="1"/>
        <s v="C4141" u="1"/>
        <s v="C4233" u="1"/>
        <s v="C4509" u="1"/>
        <s v="C4241" u="1"/>
        <s v="C4517" u="1"/>
        <s v="Bgheidid" u="1"/>
        <s v="Mazdalfa - Bistek" u="1"/>
        <s v="Fasouq" u="1"/>
        <s v="Hamush Raslan" u="1"/>
        <s v="C4709" u="1"/>
        <s v="Tal Nasra" u="1"/>
        <s v="C4441" u="1"/>
        <s v="C4625" u="1"/>
        <s v="C4717" u="1"/>
        <s v="C4809" u="1"/>
        <s v="Hassaniyeh - Hatya/ الحسانية_هتيا" u="1"/>
        <s v="C4725" u="1"/>
        <s v="C4817" u="1"/>
        <s v="Muqbia" u="1"/>
        <s v="Al-Rahmaniyah" u="1"/>
        <s v="C4741" u="1"/>
        <s v="C4841" u="1"/>
        <s v="Barissa/ باريسا" u="1"/>
        <s v="Maar Shamarin/ معر شمارين" u="1"/>
        <s v="Tal Khanzir" u="1"/>
        <s v="Rawda / Tarjano Elheffeh" u="1"/>
        <s v="Bulbul" u="1"/>
        <s v="Sheikh Saed" u="1"/>
        <s v="C3797" u="1"/>
        <s v="Sara" u="1"/>
        <s v="Tal Fweidat Shamiyeh" u="1"/>
        <s v="C3989" u="1"/>
        <s v="Masad" u="1"/>
        <s v="Mjeibnet Elamya" u="1"/>
        <s v="C4026" u="1"/>
        <s v="Karsana" u="1"/>
        <s v="Haram Rash" u="1"/>
        <s v="Nasra" u="1"/>
        <s v="C4126" u="1"/>
        <s v="Hardana" u="1"/>
        <s v="Tahtaya" u="1"/>
        <s v="C4226" u="1"/>
        <s v="C4142" u="1"/>
        <s v="Hmeirat" u="1"/>
        <s v="C4242" u="1"/>
        <s v="C4334" u="1"/>
        <s v="C4518" u="1"/>
        <s v="Breiqa" u="1"/>
        <s v="Zabayer" u="1"/>
        <s v="Tal Elaghar" u="1"/>
        <s v="C4718" u="1"/>
        <s v="Shagurit" u="1"/>
        <s v="Muntar Tahtani" u="1"/>
        <s v="Jbala" u="1"/>
        <s v="C3198" u="1"/>
        <s v="C4826" u="1"/>
        <s v="Small Maarada" u="1"/>
        <s v="Beit Misto" u="1"/>
        <s v="Ash- Shajara" u="1"/>
        <s v="Motaram/ معترم" u="1"/>
        <s v="C3898" u="1"/>
        <s v="Berjal" u="1"/>
        <s v="Shmeitiyeh" u="1"/>
        <s v="C4127" u="1"/>
        <s v="C4219" u="1"/>
        <s v="Tanita" u="1"/>
        <s v="Qadessiyeh Kajla" u="1"/>
        <s v="C4319" u="1"/>
        <s v="Kafr Naha" u="1"/>
        <s v="Eastern Deir/ دير شرقي" u="1"/>
        <s v="C4051" u="1"/>
        <s v="C4143" u="1"/>
        <s v="Sayadi " u="1"/>
        <s v="Rashidiyeh" u="1"/>
        <s v="Ghelwet Elzakam" u="1"/>
        <s v="C4519" u="1"/>
        <s v="Um Harmala" u="1"/>
        <s v="Zayadiyeh/ زيادية" u="1"/>
        <s v="Wadi Elqale" u="1"/>
        <s v="C4251" u="1"/>
        <s v="Marzuqa" u="1"/>
        <s v="Khazafiyeh - Qorret Matlaq" u="1"/>
        <s v="C4351" u="1"/>
        <s v="Kamissiyeh" u="1"/>
        <s v="C4451" u="1"/>
        <s v="Zayzun" u="1"/>
        <s v="Maarbalit/ معربليت" u="1"/>
        <s v="C3199" u="1"/>
        <s v="C4919" u="1"/>
        <s v="C4935" u="1"/>
        <s v="Tabni" u="1"/>
        <s v="Zoainieh " u="1"/>
        <s v="C4951" u="1"/>
        <s v="Switiya" u="1"/>
        <s v="Jbul" u="1"/>
        <s v="Qalmun" u="1"/>
        <s v="Big Hajiyeh" u="1"/>
        <s v="Um Harmala (Suluk)" u="1"/>
        <s v="Afs" u="1"/>
        <s v="Smad" u="1"/>
        <s v="C3699" u="1"/>
        <s v="Mudallala Afrin - Eastern Kotanly" u="1"/>
        <s v="Julet El Gur" u="1"/>
        <s v="Saqba" u="1"/>
        <s v="Al Ghazli" u="1"/>
        <s v="Qaderiyeh" u="1"/>
        <s v="Ein Elzarqa - Mintar" u="1"/>
        <s v="C4128" u="1"/>
        <s v="Sqiah" u="1"/>
        <s v="Ghizlaniyyeh" u="1"/>
        <s v="C4228" u="1"/>
        <s v="Hamrat Balasim" u="1"/>
        <s v="C4328" u="1"/>
        <s v="Big Abu Jarada " u="1"/>
        <s v="C4252" u="1"/>
        <s v="C4528" u="1"/>
        <s v="C4360" u="1"/>
        <s v="C4452" u="1"/>
        <s v="Shamaliyeh - Boraz Ogli" u="1"/>
        <s v="C4652" u="1"/>
        <s v="Masloukha" u="1"/>
        <s v="Zarbah/ الزربة" u="1"/>
        <s v="Tilaada" u="1"/>
        <s v="Bir Noah" u="1"/>
        <s v="Sheikh Elwan" u="1"/>
        <s v="Mansourah" u="1"/>
        <s v="C4860" u="1"/>
        <s v="Eastern Rajman" u="1"/>
        <s v="Hseiniyeh Jawadiyeh" u="1"/>
        <s v="Ram Hamdan/ رام حمدان" u="1"/>
        <s v="Oweishiyeh" u="1"/>
        <s v="Bsheiriyeh Qahtaniya" u="1"/>
        <s v="Khan Shaykun/ خان شيخون" u="1"/>
        <s v="Ojet Btir" u="1"/>
        <s v="Darb Eltakht" u="1"/>
        <s v="Bustan Elbasha" u="1"/>
        <s v="Tal Ali - Karbajli" u="1"/>
        <s v="C4129" u="1"/>
        <s v="Qattara" u="1"/>
        <s v="Bzeit" u="1"/>
        <s v="C4145" u="1"/>
        <s v="C4329" u="1"/>
        <s v="Za'ra" u="1"/>
        <s v="Zahraa" u="1"/>
        <s v="Big Arada" u="1"/>
        <s v="C4261" u="1"/>
        <s v="Yahmur" u="1"/>
        <s v="Tayr" u="1"/>
        <s v="C4453" u="1"/>
        <s v="C4729" u="1"/>
        <s v="Nahta" u="1"/>
        <s v="Northern Laj" u="1"/>
        <s v="Bayud" u="1"/>
        <s v="Al-Khawabi" u="1"/>
        <s v="Ehsem/ احسم" u="1"/>
        <s v="Mudan" u="1"/>
        <s v="Abu Sfeita" u="1"/>
        <s v="Jisrein" u="1"/>
        <s v="Qantari" u="1"/>
        <s v="Ein Thakar" u="1"/>
        <s v="Al-Melbieh" u="1"/>
        <s v="Ser - Sarnjak" u="1"/>
        <s v="C4961" u="1"/>
        <s v="Shil" u="1"/>
        <s v="Hassan Haji" u="1"/>
        <s v="Jeb Eldam Jrables" u="1"/>
        <s v="Majlub" u="1"/>
        <s v="Maqtala" u="1"/>
        <s v="Momtaneh" u="1"/>
        <s v="Kherbet Elqabu" u="1"/>
        <s v="Shkheir" u="1"/>
        <s v="Jbine/ جبين" u="1"/>
        <s v="Ariba" u="1"/>
        <s v="Tal Mashan" u="1"/>
        <s v="Rasm Elfaleh" u="1"/>
        <s v="C4054" u="1"/>
        <s v="C4146" u="1"/>
        <s v="Hozan" u="1"/>
        <s v="C4062" u="1"/>
        <s v="Tafs" u="1"/>
        <s v="C4070" u="1"/>
        <s v="C4254" u="1"/>
        <s v="C4438" u="1"/>
        <s v="C4446" u="1"/>
        <s v="Breiqa " u="1"/>
        <s v="C4454" u="1"/>
        <s v="Ora" u="1"/>
        <s v="Olan" u="1"/>
        <s v="Khan Al-Asal" u="1"/>
        <s v="C4370" u="1"/>
        <s v="C4738" u="1"/>
        <s v="Kafr Jales" u="1"/>
        <s v="Beylan" u="1"/>
        <s v="Hajar Elabyad" u="1"/>
        <s v="C4854" u="1"/>
        <s v="Yabseh" u="1"/>
        <s v="Shmarekh/ شمارخ" u="1"/>
        <s v="Jirud" u="1"/>
        <s v="Ruwaiha" u="1"/>
        <s v="Harjal" u="1"/>
        <s v="Khishfet Um Adaseh" u="1"/>
        <s v="C4055" u="1"/>
        <s v="C4147" u="1"/>
        <s v="Sokkar" u="1"/>
        <s v="C4071" u="1"/>
        <s v="Salqin/ سلقين" u="1"/>
        <s v="C4263" u="1"/>
        <s v="C4355" u="1"/>
        <s v="Kokran - Seidat" u="1"/>
        <s v="Ein Terma" u="1"/>
        <s v="Ainata" u="1"/>
        <s v="C4739" u="1"/>
        <s v="Madiq Castle/ قلعة المضيق" u="1"/>
        <s v="SY030203" u="1"/>
        <s v="Qarfis" u="1"/>
        <s v="Al Jreen" u="1"/>
        <s v="Sandi/ صندي" u="1"/>
        <s v="Heish/ حيش" u="1"/>
        <s v="C5000" u="1"/>
        <s v="Kafarna/ كفرنه" u="1"/>
        <s v="Karak" u="1"/>
        <s v="Maamel - Oshagi" u="1"/>
        <s v="C5100" u="1"/>
        <s v="C5200" u="1"/>
        <s v="Baliya/ بسليا" u="1"/>
        <s v="Southern Lower Um Hajra " u="1"/>
        <s v="Sur - Bsorm" u="1"/>
        <s v="C4056" u="1"/>
        <s v="C4148" u="1"/>
        <s v="Abu Baker" u="1"/>
        <s v="Um Jalal/ ام جلال" u="1"/>
        <s v="Southern Um Mweilat" u="1"/>
        <s v="Ras El Ein/ راس العين" u="1"/>
        <s v="Borj" u="1"/>
        <s v="C4164" u="1"/>
        <s v="Tromba/ ترنبة" u="1"/>
        <s v="Maysruneh/ معيصرونة" u="1"/>
        <s v="Noman" u="1"/>
        <s v="Sweiyeh" u="1"/>
        <s v="Jazraya/ جزرايا" u="1"/>
        <s v="C4172" u="1"/>
        <s v="C4448" u="1"/>
        <s v="Mazyuneh" u="1"/>
        <s v="Ziyadiyeh - Zbeidi" u="1"/>
        <s v="Sayyeda Zeinab" u="1"/>
        <s v="C4280" u="1"/>
        <s v="Big Duwaya" u="1"/>
        <s v="Sayda" u="1"/>
        <s v="C4564" u="1"/>
        <s v="Yahmul" u="1"/>
        <s v="Tal Sukkar" u="1"/>
        <s v="Tal Al-Maaz" u="1"/>
        <s v="Sinjar Malikiyeh" u="1"/>
        <s v="Hadath" u="1"/>
        <s v="Sufan" u="1"/>
        <s v="Abo Dafneh" u="1"/>
        <s v="Hanbushiyeh/ حنبوشية" u="1"/>
        <s v="Hamadaniyeh" u="1"/>
        <s v="Hawash" u="1"/>
        <s v="Ein El-Bayda/ عين البيضا" u="1"/>
        <s v="Abtaa" u="1"/>
        <s v="Alwasata" u="1"/>
        <s v="Jeb Alsafa" u="1"/>
        <s v="Darti" u="1"/>
        <s v="Sakher Hit" u="1"/>
        <s v="Ablin/ ابلين" u="1"/>
        <s v="Ghassaniyeh" u="1"/>
        <s v="Madamiyet Elsham" u="1"/>
        <s v="Jobi" u="1"/>
        <s v="C4057" u="1"/>
        <s v="Tubiyeh" u="1"/>
        <s v="Ghazli (Khalaf Issa el Bek )" u="1"/>
        <s v="Sarab Kawkab" u="1"/>
        <s v="C1500" u="1"/>
        <s v="C4157" u="1"/>
        <s v="C4249" u="1"/>
        <s v="Middle Janabeh" u="1"/>
        <s v="C4257" u="1"/>
        <s v="C5701" u="1"/>
        <s v="C4173" u="1"/>
        <s v="C4449" u="1"/>
        <s v="Sehriyeh" u="1"/>
        <s v="Ghabagheb" u="1"/>
        <s v="C4273" u="1"/>
        <s v="Tal Elhawa Malkiyeh" u="1"/>
        <s v="C4281" u="1"/>
        <s v="Sahuljuk" u="1"/>
        <s v="Matrakiyeh" u="1"/>
        <s v="Zardana Mashehad" u="1"/>
        <s v="Arada" u="1"/>
        <s v="Al Hassane" u="1"/>
        <s v="C4965" u="1"/>
        <s v="Darmash - Darmashkanli" u="1"/>
        <s v="New Dahiet Qdosiya Elsakina" u="1"/>
        <s v="C4881" u="1"/>
        <s v="C4973" u="1"/>
        <s v="Safh Ras El Ein" u="1"/>
        <s v="C1001" u="1"/>
        <s v="C5110" u="1"/>
        <s v="C5202" u="1"/>
        <s v="Big Hayyeh" u="1"/>
        <s v="Atma/ اطمه" u="1"/>
        <s v="Manajid" u="1"/>
        <s v="C4058" u="1"/>
        <s v="C5410" u="1"/>
        <s v="Shabraq" u="1"/>
        <s v="Ayon Hussein" u="1"/>
        <s v="C4166" u="1"/>
        <s v="C5610" u="1"/>
        <s v="C5702" u="1"/>
        <s v="Safriyeh" u="1"/>
        <s v="C4174" u="1"/>
        <s v="C5710" u="1"/>
        <s v="C4274" u="1"/>
        <s v="Western-Nuhiyeh/ النوحية الغربية" u="1"/>
        <s v="C4190" u="1"/>
        <s v="C4282" u="1"/>
        <s v="C5910" u="1"/>
        <s v="C4290" u="1"/>
        <s v="Kadoura" u="1"/>
        <s v="Kafrun" u="1"/>
        <s v="Kharab Elasheq - Kharab Ishq" u="1"/>
        <s v="Deir Elghosn" u="1"/>
        <s v="C4690" u="1"/>
        <s v="Doghaniyeh" u="1"/>
        <s v="Ayubiyeh (Ar-Ra'ee)" u="1"/>
        <s v="C5203" u="1"/>
        <s v="C1202" u="1"/>
        <s v="Abu Shamat - Abul Kalat" u="1"/>
        <s v="C4059" u="1"/>
        <s v="Siyal" u="1"/>
        <s v="C1410" u="1"/>
        <s v="C1502" u="1"/>
        <s v="Tawil Elsheikh/ طويل الشيخ" u="1"/>
        <s v="C1510" u="1"/>
        <s v="C1602" u="1"/>
        <s v="C4075" u="1"/>
        <s v="C4167" u="1"/>
        <s v="C4259" u="1"/>
        <s v="Toman" u="1"/>
        <s v="Western Buwayda - Aqrabiya" u="1"/>
        <s v="C4267" u="1"/>
        <s v="C4275" u="1"/>
        <s v="Hasyaa" u="1"/>
        <s v="Breiseh" u="1"/>
        <s v="C4283" u="1"/>
        <s v="Jneineh" u="1"/>
        <s v="Mastaba" u="1"/>
        <s v="Dweibeq" u="1"/>
        <s v="Abu Jabbar" u="1"/>
        <s v="Ballisa/ البليصة" u="1"/>
        <s v="C4291" u="1"/>
        <s v="Makef" u="1"/>
        <s v="Eshtabraq" u="1"/>
        <s v="Tal Heddiyeh" u="1"/>
        <s v="C4875" u="1"/>
        <s v="Kabara" u="1"/>
        <s v="C5004" u="1"/>
        <s v="C5104" u="1"/>
        <s v="Manajir" u="1"/>
        <s v="C5204" u="1"/>
        <s v="Qatana" u="1"/>
        <s v="C5304" u="1"/>
        <s v="C5404" u="1"/>
        <s v="Mseifra" u="1"/>
        <s v="Mhabbaba - Naz Oshaghi" u="1"/>
        <s v="C1503" u="1"/>
        <s v="C4068" u="1"/>
        <s v="Sahal" u="1"/>
        <s v="C1511" u="1"/>
        <s v="C1603" u="1"/>
        <s v="Western Farhaniyeh" u="1"/>
        <s v="Qminas" u="1"/>
        <s v="C4176" u="1"/>
        <s v="C5712" u="1"/>
        <s v="Musibteh" u="1"/>
        <s v="Behwariya" u="1"/>
        <s v="Jarez/ جارز" u="1"/>
        <s v="C4292" u="1"/>
        <s v="Jahman" u="1"/>
        <s v="Al Aalia" u="1"/>
        <s v="C4684" u="1"/>
        <s v="Gharb" u="1"/>
        <s v="Tlaline" u="1"/>
        <s v="Falah Rabu" u="1"/>
        <s v="C5005" u="1"/>
        <s v="C5105" u="1"/>
        <s v="Bsames/ بسامس" u="1"/>
        <s v="Malha" u="1"/>
        <s v="Khneiz" u="1"/>
        <s v="C5021" u="1"/>
        <s v="C5113" u="1"/>
        <s v="Kherba" u="1"/>
        <s v="C4992" u="1"/>
        <s v="C1020" u="1"/>
        <s v="C1204" u="1"/>
        <s v="C5121" u="1"/>
        <s v="Jeb Elsafa" u="1"/>
        <s v="C5221" u="1"/>
        <s v="Dweila" u="1"/>
        <s v="Qneitra" u="1"/>
        <s v="Morjana" u="1"/>
        <s v="C1412" u="1"/>
        <s v="C5605" u="1"/>
        <s v="Deir Hassan - Darhashan/ دير حسان_درحشان" u="1"/>
        <s v="Armala" u="1"/>
        <s v="Hattaniya" u="1"/>
        <s v="Frikka al Abeed" u="1"/>
        <s v="C1512" u="1"/>
        <s v="C4169" u="1"/>
        <s v="Ali Jaru" u="1"/>
        <s v="C1520" u="1"/>
        <s v="C4269" u="1"/>
        <s v="Radwa" u="1"/>
        <s v="Ras El Ein Qabli" u="1"/>
        <s v="C5721" u="1"/>
        <s v="C5905" u="1"/>
        <s v="C4285" u="1"/>
        <s v="Western-Jnieneh" u="1"/>
        <s v="Hawayej Thyab Jazira" u="1"/>
        <s v="Traq" u="1"/>
        <s v="C4293" u="1"/>
        <s v="C4393" u="1"/>
        <s v="Hweijeineh" u="1"/>
        <s v="Abu Kbee - West " u="1"/>
        <s v="Hafatro" u="1"/>
        <s v="Bab Elhadid" u="1"/>
        <s v="C4969" u="1"/>
        <s v="Bir Snaa" u="1"/>
        <s v="Andalus" u="1"/>
        <s v="Upper Kherbet Ghazal  " u="1"/>
        <s v="C5106" u="1"/>
        <s v="Qourqeena/ قورقانيا" u="1"/>
        <s v="C4893" u="1"/>
        <s v="C5114" u="1"/>
        <s v="Abad" u="1"/>
        <s v="C1021" u="1"/>
        <s v="C5306" u="1"/>
        <s v="Kanaker" u="1"/>
        <s v="Southern Rasm Elharmal" u="1"/>
        <s v="C1121" u="1"/>
        <s v="C1213" u="1"/>
        <s v="Jreinat" u="1"/>
        <s v="Saree" u="1"/>
        <s v="Waqf" u="1"/>
        <s v="C5230" u="1"/>
        <s v="C1413" u="1"/>
        <s v="C1505" u="1"/>
        <s v="C5422" u="1"/>
        <s v="C5606" u="1"/>
        <s v="Holaya" u="1"/>
        <s v="C1513" u="1"/>
        <s v="C1605" u="1"/>
        <s v="C4078" u="1"/>
        <s v="C5430" u="1"/>
        <s v="C1521" u="1"/>
        <s v="Hazano/ حزانو" u="1"/>
        <s v="C4278" u="1"/>
        <s v="C4286" u="1"/>
        <s v="C4294" u="1"/>
        <s v="Mujamaa Hettin" u="1"/>
        <s v="Abarita" u="1"/>
        <s v="Basatin Elasad" u="1"/>
        <s v="Abu Jrin Al-Safira" u="1"/>
        <s v="Zazu" u="1"/>
        <s v="Raboua" u="1"/>
        <s v="Al Radwan" u="1"/>
        <s v="Ali Bazan" u="1"/>
        <s v="Kafr Thoran" u="1"/>
        <s v="Qandariya" u="1"/>
        <s v="C4978" u="1"/>
        <s v="C5015" u="1"/>
        <s v="C5107" u="1"/>
        <s v="Rasm Elahmar" u="1"/>
        <s v="Dalleh" u="1"/>
        <s v="C5023" u="1"/>
        <s v="C4994" u="1"/>
        <s v="Lower Tal Karam" u="1"/>
        <s v="Upper Mawa - Upper Khanik" u="1"/>
        <s v="C1022" u="1"/>
        <s v="C5215" u="1"/>
        <s v="Tal Maled/ تل مالد" u="1"/>
        <s v="C1030" u="1"/>
        <s v="Maskana - Onaiza" u="1"/>
        <s v="Tal Hawash" u="1"/>
        <s v="Hamdieh/ الحامدية" u="1"/>
        <s v="C1130" u="1"/>
        <s v="C1406" u="1"/>
        <s v="C5415" u="1"/>
        <s v="Beit Ahmed Wanus" u="1"/>
        <s v="C5607" u="1"/>
        <s v="Ayn Al-Hajar" u="1"/>
        <s v="Basufan" u="1"/>
        <s v="C1606" u="1"/>
        <s v="C5707" u="1"/>
        <s v="Sabha" u="1"/>
        <s v="C1430" u="1"/>
        <s v="C5623" u="1"/>
        <s v="Di" u="1"/>
        <s v="C5631" u="1"/>
        <s v="Raja'an" u="1"/>
        <s v="Bab Eltaqa/ باب الطاقة" u="1"/>
        <s v="C4287" u="1"/>
        <s v="Khan Elshih" u="1"/>
        <s v="Tafsh - Tafsho" u="1"/>
        <s v="Tal Baydar Ras El Ein" u="1"/>
        <s v="C4295" u="1"/>
        <s v="Tatiyeh" u="1"/>
        <s v="Shaqa" u="1"/>
        <s v="SY030205" u="1"/>
        <s v="Harim/ حارم" u="1"/>
        <s v="Kafr Batna" u="1"/>
        <s v="C1007" u="1"/>
        <s v="C4987" u="1"/>
        <s v="C5024" u="1"/>
        <s v="Kastanah Fawqan" u="1"/>
        <s v="C1023" u="1"/>
        <s v="C1031" u="1"/>
        <s v="Eastern Janabeh" u="1"/>
        <s v="Maar Tahroma/ معرتحرمة" u="1"/>
        <s v="C5324" u="1"/>
        <s v="Milsun " u="1"/>
        <s v="Bothaina" u="1"/>
        <s v="C1507" u="1"/>
        <s v="Zghir Shamiyeh" u="1"/>
        <s v="Sahm El Golan" u="1"/>
        <s v="C1423" u="1"/>
        <s v="C1515" u="1"/>
        <s v="C5340" u="1"/>
        <s v="C5432" u="1"/>
        <s v="C5524" u="1"/>
        <s v="Majas" u="1"/>
        <s v="Bsendiana" u="1"/>
        <s v="Bir Dalleh" u="1"/>
        <s v="Tal Elfukhar" u="1"/>
        <s v="Hmeimat Eldayer" u="1"/>
        <s v="Tal Elahmar" u="1"/>
        <s v="C4288" u="1"/>
        <s v="Az-Zara" u="1"/>
        <s v="C1731" u="1"/>
        <s v="C5740" u="1"/>
        <s v="Al Khufah" u="1"/>
        <s v="Abu shu'aylam" u="1"/>
        <s v="Deir Eljerd" u="1"/>
        <s v="C5932" u="1"/>
        <s v="Jdidet Kahit" u="1"/>
        <s v="C4688" u="1"/>
        <s v="Tal Elthaaleb - Sheikh Jqali" u="1"/>
        <s v="Tal Maled" u="1"/>
        <s v="C5009" u="1"/>
        <s v="C4888" u="1"/>
        <s v="C5017" u="1"/>
        <s v="C5109" u="1"/>
        <s v="Shamasani" u="1"/>
        <s v="Shweihdat" u="1"/>
        <s v="C4988" u="1"/>
        <s v="Qalet Hawayes" u="1"/>
        <s v="Yarobiyeh - Khas Ejil" u="1"/>
        <s v="C1108" u="1"/>
        <s v="C5025" u="1"/>
        <s v="Hreisheh" u="1"/>
        <s v="Armati" u="1"/>
        <s v="C1024" u="1"/>
        <s v="Jweibat" u="1"/>
        <s v="C5317" u="1"/>
        <s v="C5509" u="1"/>
        <s v="C1140" u="1"/>
        <s v="C1416" u="1"/>
        <s v="C1508" u="1"/>
        <s v="C5517" u="1"/>
        <s v="Arman" u="1"/>
        <s v="C1608" u="1"/>
        <s v="C1524" u="1"/>
        <s v="C1616" u="1"/>
        <s v="Baydura" u="1"/>
        <s v="C1532" u="1"/>
        <s v="C1632" u="1"/>
        <s v="C4197" u="1"/>
        <s v="C4289" u="1"/>
        <s v="C4297" u="1"/>
        <s v="Qleia'a" u="1"/>
        <s v="Tal Elkaramej" u="1"/>
        <s v="Shorba" u="1"/>
        <s v="Abu Katuleh" u="1"/>
        <s v="C4497" u="1"/>
        <s v="Bshabta" u="1"/>
        <s v="Sahal/ سحال" u="1"/>
        <s v="Little Duwaya" u="1"/>
        <s v="C5018" u="1"/>
        <s v="Eastern Maliha" u="1"/>
        <s v="Khatuniya Eljerniyah" u="1"/>
        <s v="C4989" u="1"/>
        <s v="Hawayej Busamaa" u="1"/>
        <s v="Qah/ قاح" u="1"/>
        <s v="Ziyadiyeh" u="1"/>
        <s v="Jomrokiyeh" u="1"/>
        <s v="Ein Elzibeh" u="1"/>
        <s v="Sali" u="1"/>
        <s v="C1025" u="1"/>
        <s v="C1209" u="1"/>
        <s v="C5218" u="1"/>
        <s v="Kafr Dael" u="1"/>
        <s v="C1033" u="1"/>
        <s v="Nabul" u="1"/>
        <s v="C5142" u="1"/>
        <s v="Tlaline/ تلالين" u="1"/>
        <s v="C1141" u="1"/>
        <s v="C1417" u="1"/>
        <s v="C1509" u="1"/>
        <s v="Gheilaniyeh/ الغيلانية" u="1"/>
        <s v="C1425" u="1"/>
        <s v="C5618" u="1"/>
        <s v="Rihanet Matur" u="1"/>
        <s v="Kodneh" u="1"/>
        <s v="C1433" u="1"/>
        <s v="C5534" u="1"/>
        <s v="Maalaqa" u="1"/>
        <s v="Jermati" u="1"/>
        <s v="C5450" u="1"/>
        <s v="Marwiyeh" u="1"/>
        <s v="Barsa/ البرسة" u="1"/>
        <s v="Jeb Ej-Jarrah" u="1"/>
        <s v="Termanin/ ترمانين" u="1"/>
        <s v="Ariha" u="1"/>
        <s v="C4198" u="1"/>
        <s v="C5734" u="1"/>
        <s v="Qarayya" u="1"/>
        <s v="Um Hojairah" u="1"/>
        <s v="C1733" u="1"/>
        <s v="C4298" u="1"/>
        <s v="C5834" u="1"/>
        <s v="Bir Asi" u="1"/>
        <s v="Sawadiya" u="1"/>
        <s v="Jabaliyeh" u="1"/>
        <s v="C5850" u="1"/>
        <s v="C5942" u="1"/>
        <s v="Kafr Naseh Tal Refaat" u="1"/>
        <s v="Tawi Rumman" u="1"/>
        <s v="Yiji" u="1"/>
        <s v="Seker Foqani" u="1"/>
        <s v="C5019" u="1"/>
        <s v="Abu Hjera Khawatneh" u="1"/>
        <s v="C5027" u="1"/>
        <s v="C5119" u="1"/>
        <s v="C1026" u="1"/>
        <s v="C5035" u="1"/>
        <s v="Tlilet Elbab" u="1"/>
        <s v="C1034" u="1"/>
        <s v="C5319" u="1"/>
        <s v="Jdid Ekeidat" u="1"/>
        <s v="Hweijet Halawa" u="1"/>
        <s v="Kafr Oweid/ كفر عويد" u="1"/>
        <s v="C1134" u="1"/>
        <s v="C5051" u="1"/>
        <s v="C5143" u="1"/>
        <s v="C5235" u="1"/>
        <s v="C5419" u="1"/>
        <s v="Dweira" u="1"/>
        <s v="Hiwar Kalas" u="1"/>
        <s v="Sheikh Abel Rahman" u="1"/>
        <s v="C5519" u="1"/>
        <s v="Mhambal/ محمبل" u="1"/>
        <s v="C1426" u="1"/>
        <s v="C1518" u="1"/>
        <s v="C5251" u="1"/>
        <s v="C5619" u="1"/>
        <s v="Shams Eldin" u="1"/>
        <s v="C1250" u="1"/>
        <s v="C1526" u="1"/>
        <s v="C5719" u="1"/>
        <s v="C4099" u="1"/>
        <s v="Rasm Elakhdar" u="1"/>
        <s v="C4199" u="1"/>
        <s v="Hur" u="1"/>
        <s v="C5835" u="1"/>
        <s v="Deir Elbishel" u="1"/>
        <s v="C5843" u="1"/>
        <s v="Brennan" u="1"/>
        <s v="Kafr Nobol/ كفر نبل" u="1"/>
        <s v="C1750" u="1"/>
        <s v="Dawdaw" u="1"/>
        <s v="Nahleh" u="1"/>
        <s v="C4599" u="1"/>
        <s v="Sfira Amuda" u="1"/>
        <s v="Ton Eljerd" u="1"/>
        <s v="Jisr-Ash-Shugur/ جسر الشغور" u="1"/>
        <s v="Abu Kbee - East" u="1"/>
        <s v="Hejneh" u="1"/>
        <s v="Radwaniyeh" u="1"/>
        <s v="Rujm Sirran " u="1"/>
        <s v="Little Kharufiyeh" u="1"/>
        <s v="C4899" u="1"/>
        <s v="Madaya" u="1"/>
        <s v="Baraghideh" u="1"/>
        <s v="Nabe Elsakher" u="1"/>
        <s v="Kafr Karmin/ كفر كرمين" u="1"/>
        <s v="C1035" u="1"/>
        <s v="C1127" u="1"/>
        <s v="Eastern Botha" u="1"/>
        <s v="Kafruhin" u="1"/>
        <s v="C5052" u="1"/>
        <s v="C5236" u="1"/>
        <s v="Ein Qetaa" u="1"/>
        <s v="C1143" u="1"/>
        <s v="C5528" u="1"/>
        <s v="Smal" u="1"/>
        <s v="C1435" u="1"/>
        <s v="C1527" u="1"/>
        <s v="C5352" u="1"/>
        <s v="Mitras" u="1"/>
        <s v="C5360" u="1"/>
        <s v="Sikhni" u="1"/>
        <s v="C1643" u="1"/>
        <s v="C5652" u="1"/>
        <s v="C5936" u="1"/>
        <s v="Tuwamiyeh" u="1"/>
        <s v="C5760" u="1"/>
        <s v="Shaddadah" u="1"/>
        <s v="Faresh Kaabiyeh" u="1"/>
        <s v="Wrad" u="1"/>
        <s v="Kuwaro - Um Elriyah" u="1"/>
        <s v="Nejmeh" u="1"/>
        <s v="Naqib Qib" u="1"/>
        <s v="Hamam Wasil" u="1"/>
        <s v="Janat Abu Jadha Jarkas" u="1"/>
        <s v="C1028" u="1"/>
        <s v="C5037" u="1"/>
        <s v="Mlihet Elatash" u="1"/>
        <s v="Qazam - Qesset Jak" u="1"/>
        <s v="Tal Adas" u="1"/>
        <s v="C1136" u="1"/>
        <s v="Darb Elnob" u="1"/>
        <s v="C5153" u="1"/>
        <s v="Mazra'a - Sijn" u="1"/>
        <s v="C5529" u="1"/>
        <s v="Um Eldibis Elhiskeh" u="1"/>
        <s v="C1536" u="1"/>
        <s v="C5545" u="1"/>
        <s v="Al sedeh" u="1"/>
        <s v="Sruj (Sanjar)" u="1"/>
        <s v="C1452" u="1"/>
        <s v="C1544" u="1"/>
        <s v="C1636" u="1"/>
        <s v="Habran" u="1"/>
        <s v="Abad/ اباد" u="1"/>
        <s v="Lweiheq" u="1"/>
        <s v="C1552" u="1"/>
        <s v="C5929" u="1"/>
        <s v="Kdeiran" u="1"/>
        <s v="Baroudiyeh" u="1"/>
        <s v="C5661" u="1"/>
        <s v="C5937" u="1"/>
        <s v="Anbar" u="1"/>
        <s v="Sararif" u="1"/>
        <s v="Taltita/ تلتيتا" u="1"/>
        <s v="C5761" u="1"/>
        <s v="Rasyun Elheffeh" u="1"/>
        <s v="Sarja/ سرجة" u="1"/>
        <s v="Lwaibeda" u="1"/>
        <s v="Ein Elhamra/ عين الحمرا" u="1"/>
        <s v="Kherbet Elthibeh Qahtaiyeh" u="1"/>
        <s v="C1029" u="1"/>
        <s v="Krum/ الكروم" u="1"/>
        <s v="C1037" u="1"/>
        <s v="C1145" u="1"/>
        <s v="C1329" u="1"/>
        <s v="C1429" u="1"/>
        <s v="C5070" u="1"/>
        <s v="C5346" u="1"/>
        <s v="Akka" u="1"/>
        <s v="C1253" u="1"/>
        <s v="C5262" u="1"/>
        <s v="Ab Al-Qanat" u="1"/>
        <s v="Akla" u="1"/>
        <s v="Dgali" u="1"/>
        <s v="Jofin" u="1"/>
        <s v="C1629" u="1"/>
        <s v="C5638" u="1"/>
        <s v="C5646" u="1"/>
        <s v="Sahen" u="1"/>
        <s v="Mhemideh" u="1"/>
        <s v="C5570" u="1"/>
        <s v="C5938" u="1"/>
        <s v="Deirotan Qerdaha" u="1"/>
        <s v="C1661" u="1"/>
        <s v="C1937" u="1"/>
        <s v="C5762" u="1"/>
        <s v="Amruniyeh" u="1"/>
        <s v="C5770" u="1"/>
        <s v="Delbiya/ دلبيا" u="1"/>
        <s v="Ramthan" u="1"/>
        <s v="Hit" u="1"/>
        <s v="Tal Karatine" u="1"/>
        <s v="Um Qasir Almjarjaa" u="1"/>
        <s v="Tal Hajar" u="1"/>
        <s v="Um Elmayathen" u="1"/>
        <s v="C1038" u="1"/>
        <s v="Western Ethamiyeh" u="1"/>
        <s v="Bab El Hawa/ باب الهوى" u="1"/>
        <s v="Majd Elbostan - Majdalun" u="1"/>
        <s v="Rohaya " u="1"/>
        <s v="C1138" u="1"/>
        <s v="C1146" u="1"/>
        <s v="C5347" u="1"/>
        <s v="C5439" u="1"/>
        <s v="Naasat" u="1"/>
        <s v="Sayed Khalil" u="1"/>
        <s v="Jeineh/ الجينة" u="1"/>
        <s v="C5355" u="1"/>
        <s v="C5447" u="1"/>
        <s v="Termanin" u="1"/>
        <s v="C1262" u="1"/>
        <s v="C1538" u="1"/>
        <s v="C5463" u="1"/>
        <s v="Hura" u="1"/>
        <s v="Amara" u="1"/>
        <s v="C5763" u="1"/>
        <s v="C1946" u="1"/>
        <s v="C5771" u="1"/>
        <s v="C1954" u="1"/>
        <s v="Kafr Aruq/ كفر عروق" u="1"/>
        <s v="C6200" u="1"/>
        <s v="Milaja - Khrijet Sleibi" u="1"/>
        <s v="C1039" u="1"/>
        <s v="C1139" u="1"/>
        <s v="C1155" u="1"/>
        <s v="C5256" u="1"/>
        <s v="C1163" u="1"/>
        <s v="C5172" u="1"/>
        <s v="C5264" u="1"/>
        <s v="Tahtaya/ تحتايا" u="1"/>
        <s v="C1539" u="1"/>
        <s v="C5272" u="1"/>
        <s v="Maysruneh" u="1"/>
        <s v="C1455" u="1"/>
        <s v="Al Bab/ الباب" u="1"/>
        <s v="Manshiyet Sweisa" u="1"/>
        <s v="Kafrfu" u="1"/>
        <s v="C1739" u="1"/>
        <s v="C5472" u="1"/>
        <s v="C5564" u="1"/>
        <s v="Western Kafr Jum" u="1"/>
        <s v="Thaala" u="1"/>
        <s v="C1663" u="1"/>
        <s v="C5764" u="1"/>
        <s v="Baydar Shamsu" u="1"/>
        <s v="Duwadiyeh Kik Dada" u="1"/>
        <s v="Nabe Elkhandaq" u="1"/>
        <s v="C5680" u="1"/>
        <s v="C5772" u="1"/>
        <s v="Kahil" u="1"/>
        <s v="Nayrab/ النيرب" u="1"/>
        <s v="C6001" u="1"/>
        <s v="Nif" u="1"/>
        <s v="C1971" u="1"/>
        <s v="Fadeliyeh" u="1"/>
        <s v="Mlehan (Suluk)" u="1"/>
        <s v="Big Mazraet Sofi" u="1"/>
        <s v="C2300" u="1"/>
        <s v="Western Jaabar" u="1"/>
        <s v="Aslaha" u="1"/>
        <s v="Al Mustareha (Ras Al Ain)" u="1"/>
        <s v="C1148" u="1"/>
        <s v="C5249" u="1"/>
        <s v="Big Dib" u="1"/>
        <s v="Morshed Morshed Binar" u="1"/>
        <s v="C5081" u="1"/>
        <s v="C5173" u="1"/>
        <s v="C5457" u="1"/>
        <s v="Frikeh" u="1"/>
        <s v="Wadi Elbarakeh" u="1"/>
        <s v="Ghanya" u="1"/>
        <s v="C1272" u="1"/>
        <s v="C5557" u="1"/>
        <s v="C5565" u="1"/>
        <s v="Dabeq/ دابق" u="1"/>
        <s v="C5665" u="1"/>
        <s v="C5757" u="1"/>
        <s v="Big Khwein" u="1"/>
        <s v="Old Um Hartein " u="1"/>
        <s v="C1664" u="1"/>
        <s v="C5765" u="1"/>
        <s v="Majdalun Elbahr" u="1"/>
        <s v="C5681" u="1"/>
        <s v="C5773" u="1"/>
        <s v="Ghadir Elbostan" u="1"/>
        <s v="Western-Nuhiyeh" u="1"/>
        <s v="Qura Elasad" u="1"/>
        <s v="Ghasm" u="1"/>
        <s v="Abbas" u="1"/>
        <s v="C6002" u="1"/>
        <s v="Western Maliha" u="1"/>
        <s v="Dabaa" u="1"/>
        <s v="Ebneh" u="1"/>
        <s v="Shate" u="1"/>
        <s v="Tall Bijan" u="1"/>
        <s v="Qasr Hadleh" u="1"/>
        <s v="Mreijeb Elmashad" u="1"/>
        <s v="Beit Elsheikh Yunis" u="1"/>
        <s v="Bweid Al Qibli" u="1"/>
        <s v="C5981" u="1"/>
        <s v="Rajm Taqo" u="1"/>
        <s v="Kafr Nassij" u="1"/>
        <s v="Basa" u="1"/>
        <s v="C6302" u="1"/>
        <s v="SY030500" u="1"/>
        <s v="C2301" u="1"/>
        <s v="Kishkish Zyanat" u="1"/>
        <s v="Wasta " u="1"/>
        <s v="Nula" u="1"/>
        <s v="C1249" u="1"/>
        <s v="C5258" u="1"/>
        <s v="C6610" u="1"/>
        <s v="Abaja" u="1"/>
        <s v="Bayaa" u="1"/>
        <s v="C1257" u="1"/>
        <s v="C5174" u="1"/>
        <s v="Ammuriyeh" u="1"/>
        <s v="C5090" u="1"/>
        <s v="Zaalana" u="1"/>
        <s v="Hiwar Elnahr" u="1"/>
        <s v="Karsaa/ كرسعة" u="1"/>
        <s v="C1181" u="1"/>
        <s v="C1273" u="1"/>
        <s v="C5290" u="1"/>
        <s v="Asbah" u="1"/>
        <s v="C1473" u="1"/>
        <s v="C5390" u="1"/>
        <s v="C5758" u="1"/>
        <s v="Moraba" u="1"/>
        <s v="C1573" u="1"/>
        <s v="C5490" u="1"/>
        <s v="C5766" u="1"/>
        <s v="Harran " u="1"/>
        <s v="Madinet Elshahid Basil Elasad Alomaliyeh Baadra" u="1"/>
        <s v="Sadiyeh - Bsentiya" u="1"/>
        <s v="C1581" u="1"/>
        <s v="C5590" u="1"/>
        <s v="C5682" u="1"/>
        <s v="C5774" u="1"/>
        <s v="C5866" u="1"/>
        <s v="Martein/ مرتين" u="1"/>
        <s v="C1957" u="1"/>
        <s v="Shara - Sharat Elajayez" u="1"/>
        <s v="Hababa" u="1"/>
        <s v="Western Tal Hamam" u="1"/>
        <s v="Kusniya/ كوسنيا" u="1"/>
        <s v="Dara" u="1"/>
        <s v="C5982" u="1"/>
        <s v="C1981" u="1"/>
        <s v="Qorn Helliyeh" u="1"/>
        <s v="Tabriyat" u="1"/>
        <s v="Murtafiah" u="1"/>
        <s v="Shabaaniyeh" u="1"/>
        <s v="C2302" u="1"/>
        <s v="Jannet Elqora" u="1"/>
        <s v="Shdud" u="1"/>
        <s v="Sarman/ الصرمان" u="1"/>
        <s v="Mashquq" u="1"/>
        <s v="Bweidet Sweiqat" u="1"/>
        <s v="C6611" u="1"/>
        <s v="Qminas/ قميناس" u="1"/>
        <s v="C1258" u="1"/>
        <s v="C1366" u="1"/>
        <s v="C5375" u="1"/>
        <s v="C5467" u="1"/>
        <s v="Bsanqul" u="1"/>
        <s v="C5475" u="1"/>
        <s v="C5659" u="1"/>
        <s v="Bahnine" u="1"/>
        <s v="C5759" u="1"/>
        <s v="Ghorra" u="1"/>
        <s v="Busra Esh-Sham" u="1"/>
        <s v="Moqa" u="1"/>
        <s v="C5767" u="1"/>
        <s v="Gumazanli" u="1"/>
        <s v="Kharab Amer" u="1"/>
        <s v="C5775" u="1"/>
        <s v="Mahin" u="1"/>
        <s v="Jbala/ جبالا" u="1"/>
        <s v="C1958" u="1"/>
        <s v="Ras Elmaarra" u="1"/>
        <s v="C6004" u="1"/>
        <s v="Baabda" u="1"/>
        <s v="Al Shahira" u="1"/>
        <s v="C1782" u="1"/>
        <s v="Qayrawan" u="1"/>
        <s v="Western Sarja" u="1"/>
        <s v="Um Azer" u="1"/>
        <s v="Little Arab Hasan/ عرب حسن صغير" u="1"/>
        <s v="C1790" u="1"/>
        <s v="Karawan" u="1"/>
        <s v="Akhtrein/ أخترين" u="1"/>
        <s v="Lower Tarmak - Lower Tarmak Sheikhan" u="1"/>
        <s v="Shweirin" u="1"/>
        <s v="Shawa" u="1"/>
        <s v="Abu Habbeh" u="1"/>
        <s v="Kanayes" u="1"/>
        <s v="C6620" u="1"/>
        <s v="C6712" u="1"/>
        <s v="Dweibeq/ دويبق" u="1"/>
        <s v="C1267" u="1"/>
        <s v="C5276" u="1"/>
        <s v="C6720" u="1"/>
        <s v="Kandal" u="1"/>
        <s v="C1275" u="1"/>
        <s v="Tal Umaya" u="1"/>
        <s v="Umm Tnekeh" u="1"/>
        <s v="Maar Shurin/ معرشورين" u="1"/>
        <s v="Upper Khazian" u="1"/>
        <s v="Waqm" u="1"/>
        <s v="C1659" u="1"/>
        <s v="C5576" u="1"/>
        <s v="Ajel" u="1"/>
        <s v="C1667" u="1"/>
        <s v="C5768" u="1"/>
        <s v="Tal Hasel" u="1"/>
        <s v="Upper Um Ayash " u="1"/>
        <s v="C1491" u="1"/>
        <s v="C1767" u="1"/>
        <s v="C5776" u="1"/>
        <s v="C1591" u="1"/>
        <s v="C6005" u="1"/>
        <s v="Maalaqa - Bishlamon" u="1"/>
        <s v="C5792" u="1"/>
        <s v="Jaba" u="1"/>
        <s v="Barad" u="1"/>
        <s v="Um Elmara" u="1"/>
        <s v="Kafr Nabutha" u="1"/>
        <s v="Marufa - Sakuleh" u="1"/>
        <s v="Koub" u="1"/>
        <s v="Msheirfeh Qahtaniyeh" u="1"/>
        <s v="C5992" u="1"/>
        <s v="C2304" u="1"/>
        <s v="C6405" u="1"/>
        <s v="Burj Elsama" u="1"/>
        <s v="Niha" u="1"/>
        <s v="C2220" u="1"/>
        <s v="Tal Halawa" u="1"/>
        <s v="C2320" u="1"/>
        <s v="Hawa" u="1"/>
        <s v="Fteih" u="1"/>
        <s v="C6613" u="1"/>
        <s v="Arnaz" u="1"/>
        <s v="C1168" u="1"/>
        <s v="C6713" u="1"/>
        <s v="Qashqa" u="1"/>
        <s v="Mashaala" u="1"/>
        <s v="Upper Amarat" u="1"/>
        <s v="C5093" u="1"/>
        <s v="C5369" u="1"/>
        <s v="Jalaa" u="1"/>
        <s v="C5385" u="1"/>
        <s v="C1484" u="1"/>
        <s v="C5677" u="1"/>
        <s v="C5769" u="1"/>
        <s v="C1768" u="1"/>
        <s v="C5593" u="1"/>
        <s v="C5777" u="1"/>
        <s v="C1784" u="1"/>
        <s v="Eastern Burj" u="1"/>
        <s v="C5993" u="1"/>
        <s v="C6030" u="1"/>
        <s v="C6306" u="1"/>
        <s v="Qamin" u="1"/>
        <s v="Battara" u="1"/>
        <s v="Thahr Elmaghayer" u="1"/>
        <s v="C2313" u="1"/>
        <s v="Tah" u="1"/>
        <s v="Kherbet Elsawda" u="1"/>
        <s v="C2321" u="1"/>
        <s v="C6514" u="1"/>
        <s v="Ramadi" u="1"/>
        <s v="Bir Elkhozam" u="1"/>
        <s v="Barakeh (Ma'btali)" u="1"/>
        <s v="C2705" u="1"/>
        <s v="C6622" u="1"/>
        <s v="Tweineh" u="1"/>
        <s v="Tal Arqam" u="1"/>
        <s v="Big Dara / دارة الكبيرة" u="1"/>
        <s v="C1269" u="1"/>
        <s v="Ramliyeh" u="1"/>
        <s v="Um Walad" u="1"/>
        <s v="Abu Khashab" u="1"/>
        <s v="Little Majra" u="1"/>
        <s v="Fadghami" u="1"/>
        <s v="C2721" u="1"/>
        <s v="C5394" u="1"/>
        <s v="C5486" u="1"/>
        <s v="Kafir" u="1"/>
        <s v="Salhiyeh Mala Khader" u="1"/>
        <s v="Abu Haya" u="1"/>
        <s v="C1577" u="1"/>
        <s v="C1669" u="1"/>
        <s v="C5586" u="1"/>
        <s v="C5678" u="1"/>
        <s v="Mastumeh" u="1"/>
        <s v="C1493" u="1"/>
        <s v="C1585" u="1"/>
        <s v="C5686" u="1"/>
        <s v="Abel" u="1"/>
        <s v="Ferwan" u="1"/>
        <s v="Tarnaja" u="1"/>
        <s v="Arynba" u="1"/>
        <s v="Rawadi" u="1"/>
        <s v="Bani Issa" u="1"/>
        <s v="C2014" u="1"/>
        <s v="Nada" u="1"/>
        <s v="Talil Elsham/ تليل الشام" u="1"/>
        <s v="C2222" u="1"/>
        <s v="C2314" u="1"/>
        <s v="Kherbet Salib" u="1"/>
        <s v="Zoghra/ زوغرة" u="1"/>
        <s v="C2230" u="1"/>
        <s v="SY030301" u="1"/>
        <s v="C6615" u="1"/>
        <s v="Nemreh" u="1"/>
        <s v="C5087" u="1"/>
        <s v="C5095" u="1"/>
        <s v="C5279" u="1"/>
        <s v="C6631" u="1"/>
        <s v="C6723" u="1"/>
        <s v="Qanawat" u="1"/>
        <s v="C5195" u="1"/>
        <s v="Hssein" u="1"/>
        <s v="Sherbanli" u="1"/>
        <s v="Surra - Kobak" u="1"/>
        <s v="Saraqab/ سراقب" u="1"/>
        <s v="Ghunah" u="1"/>
        <s v="Karimeh" u="1"/>
        <s v="Big Dar" u="1"/>
        <s v="Al Barouda" u="1"/>
        <s v="Ayyash" u="1"/>
        <s v="C1494" u="1"/>
        <s v="Msheirfet Jawadiyeh" u="1"/>
        <s v="C1594" u="1"/>
        <s v="Mjeibreh" u="1"/>
        <s v="C5887" u="1"/>
        <s v="Abdita/ ابديتا" u="1"/>
        <s v="Raqas al Fawqani" u="1"/>
        <s v="Korin/ كورين" u="1"/>
        <s v="C5895" u="1"/>
        <s v="Turkman Bareh/ تركمان بارح" u="1"/>
        <s v="C6116" u="1"/>
        <s v="C5995" u="1"/>
        <s v="Sawsak" u="1"/>
        <s v="Bsarmun" u="1"/>
        <s v="Yaqubiyeh/ اليعقوبية" u="1"/>
        <s v="C6124" u="1"/>
        <s v="Northern Qasaq" u="1"/>
        <s v="Mezanaz/ ميزناز" u="1"/>
        <s v="Nabaa - Korbinar" u="1"/>
        <s v="C2215" u="1"/>
        <s v="Tiha" u="1"/>
        <s v="C2315" u="1"/>
        <s v="Al-Qusayr" u="1"/>
        <s v="Qarmaniyeh" u="1"/>
        <s v="Kafra" u="1"/>
        <s v="Um Elgar" u="1"/>
        <s v="Orm Eljoz" u="1"/>
        <s v="Kherbet Balak" u="1"/>
        <s v="Kafr" u="1"/>
        <s v="C2323" u="1"/>
        <s v="C2415" u="1"/>
        <s v="C6608" u="1"/>
        <s v="Bab Eltaqa" u="1"/>
        <s v="Nawa" u="1"/>
        <s v="Tal Tufan/ تل طوقان" u="1"/>
        <s v="C6616" u="1"/>
        <s v="Little Mohtaraq" u="1"/>
        <s v="C6624" u="1"/>
        <s v="C6716" u="1"/>
        <s v="C5096" u="1"/>
        <s v="Idleb/ إدلب" u="1"/>
        <s v="Hamam Qenniyeh" u="1"/>
        <s v="Qayrawan Amuda" u="1"/>
        <s v="C5196" u="1"/>
        <s v="C6640" u="1"/>
        <s v="Nasib " u="1"/>
        <s v="C2731" u="1"/>
        <s v="Zuhrat Madain" u="1"/>
        <s v="C5488" u="1"/>
        <s v="Al Rahsidin" u="1"/>
        <s v="C1487" u="1"/>
        <s v="C1579" u="1"/>
        <s v="C5496" u="1"/>
        <s v="Tal Al-Mokhalt" u="1"/>
        <s v="C1679" u="1"/>
        <s v="Tira" u="1"/>
        <s v="C1595" u="1"/>
        <s v="Dwadiyeh" u="1"/>
        <s v="Hurriyeh" u="1"/>
        <s v="Abu Horaira" u="1"/>
        <s v="C6009" u="1"/>
        <s v="Haji Kusa" u="1"/>
        <s v="C1979" u="1"/>
        <s v="C1987" u="1"/>
        <s v="Karsaa" u="1"/>
        <s v="Eastern Tal Aar" u="1"/>
        <s v="C6041" u="1"/>
        <s v="C6133" u="1"/>
        <s v="C2316" u="1"/>
        <s v="Emeirat" u="1"/>
        <s v="Dahiet Elasad" u="1"/>
        <s v="C2416" u="1"/>
        <s v="Dahr Rajab" u="1"/>
        <s v="Al-Dalfah" u="1"/>
        <s v="Abu Maqbara" u="1"/>
        <s v="Raha" u="1"/>
        <s v="C2240" u="1"/>
        <s v="C2424" u="1"/>
        <s v="C6709" u="1"/>
        <s v="C2340" u="1"/>
        <s v="C2708" u="1"/>
        <s v="Abu alkhatir" u="1"/>
        <s v="Qahirat Al-Ghandoura" u="1"/>
        <s v="C5097" u="1"/>
        <s v="Mashnaf" u="1"/>
        <s v="Qudsiya" u="1"/>
        <s v="Shorlin" u="1"/>
        <s v="C1188" u="1"/>
        <s v="C5197" u="1"/>
        <s v="C6733" u="1"/>
        <s v="Masikan" u="1"/>
        <s v="Sabileh" u="1"/>
        <s v="Tal Bajer" u="1"/>
        <s v="C1196" u="1"/>
        <s v="Eskat/ اسقاط" u="1"/>
        <s v="C2740" u="1"/>
        <s v="Western Henna" u="1"/>
        <s v="C1488" u="1"/>
        <s v="Kherbet Halol" u="1"/>
        <s v="Al Abdallah" u="1"/>
        <s v="C1588" u="1"/>
        <s v="C5689" u="1"/>
        <s v="Eastern Jaabar " u="1"/>
        <s v="Ein Elkbir" u="1"/>
        <s v="C1696" u="1"/>
        <s v="Oweiniyeh" u="1"/>
        <s v="C2025" u="1"/>
        <s v="C6034" u="1"/>
        <s v="C2217" u="1"/>
        <s v="C6226" u="1"/>
        <s v="Kafr Elward" u="1"/>
        <s v="Sheikh Mustafa" u="1"/>
        <s v="C2225" u="1"/>
        <s v="C2317" u="1"/>
        <s v="C6142" u="1"/>
        <s v="C6418" u="1"/>
        <s v="C6426" u="1"/>
        <s v="C6518" u="1"/>
        <s v="Badriyeh" u="1"/>
        <s v="Hezreh - Hezri" u="1"/>
        <s v="C6434" u="1"/>
        <s v="C6526" u="1"/>
        <s v="Samera - Oweija Hamad Elassaf" u="1"/>
        <s v="C2341" u="1"/>
        <s v="C2525" u="1"/>
        <s v="Deir Qaq" u="1"/>
        <s v="C5098" u="1"/>
        <s v="C6634" u="1"/>
        <s v="C6726" u="1"/>
        <s v="Yatimeh - Oksozli" u="1"/>
        <s v="C2633" u="1"/>
        <s v="C5198" u="1"/>
        <s v="Maariya" u="1"/>
        <s v="Fayda" u="1"/>
        <s v="Krum" u="1"/>
        <s v="Qrsaya" u="1"/>
        <s v="C1497" u="1"/>
        <s v="C1597" u="1"/>
        <s v="Bir Shallal" u="1"/>
        <s v="Mahmadiyeh" u="1"/>
        <s v="Badama" u="1"/>
        <s v="C5998" u="1"/>
        <s v="Mazghana" u="1"/>
        <s v="Tata" u="1"/>
        <s v="Khweitleh Hmud" u="1"/>
        <s v="Hiwar Elnahr/ حوار النهر" u="1"/>
        <s v="C2218" u="1"/>
        <s v="C6043" u="1"/>
        <s v="Big Abu Jadha " u="1"/>
        <s v="Abu Talha/ ابو طلحة" u="1"/>
        <s v="C2042" u="1"/>
        <s v="C2226" u="1"/>
        <s v="C6143" u="1"/>
        <s v="C6243" u="1"/>
        <s v="SyaNo" u="1"/>
        <s v="Amudiyeh" u="1"/>
        <s v="C6619" u="1"/>
        <s v="Hmeireh - Ashkaji" u="1"/>
        <s v="C2342" u="1"/>
        <s v="C6719" u="1"/>
        <s v="C5099" u="1"/>
        <s v="C6451" u="1"/>
        <s v="C5199" u="1"/>
        <s v="C6551" u="1"/>
        <s v="Mare'/ مارع" u="1"/>
        <s v="C5299" u="1"/>
        <s v="Bab Janna" u="1"/>
        <s v="Afs/ افس" u="1"/>
        <s v="Treikhem" u="1"/>
        <s v="Sandaf" u="1"/>
        <s v="Mustariha" u="1"/>
        <s v="C1498" u="1"/>
        <s v="Joseph/ جوزف" u="1"/>
        <s v="Tqad" u="1"/>
        <s v="Ziraa" u="1"/>
        <s v="Tal Aghbar - Tal Elagher/ تل أغبر_تل الاغر" u="1"/>
        <s v="C5699" u="1"/>
        <s v="Tal Srat" u="1"/>
        <s v="Tabara Kalash" u="1"/>
        <s v="Tall Refaat" u="1"/>
        <s v="Salkhad" u="1"/>
        <s v="Shakil" u="1"/>
        <s v="C2119" u="1"/>
        <s v="Naqout" u="1"/>
        <s v="C2219" u="1"/>
        <s v="C6044" u="1"/>
        <s v="Qatra" u="1"/>
        <s v="Zanyo" u="1"/>
        <s v="C2227" u="1"/>
        <s v="C2319" u="1"/>
        <s v="Safra" u="1"/>
        <s v="C2235" u="1"/>
        <s v="C2327" u="1"/>
        <s v="C2419" u="1"/>
        <s v="C6428" u="1"/>
        <s v="Masaada" u="1"/>
        <s v="Al-Amriah" u="1"/>
        <s v="Badiat Elshoaa" u="1"/>
        <s v="Jeser Maksour/ الجسر المكسور" u="1"/>
        <s v="C2427" u="1"/>
        <s v="Kafr Abed" u="1"/>
        <s v="Koran Afrin" u="1"/>
        <s v="Abu Obaida" u="1"/>
        <s v="Kafr Taal/ كفر تعال" u="1"/>
        <s v="C2619" u="1"/>
        <s v="Miar Shaker" u="1"/>
        <s v="Kafr Deryan/ كفردريان" u="1"/>
        <s v="Mran" u="1"/>
        <s v="Najaf" u="1"/>
        <s v="C6728" u="1"/>
        <s v="Bissine" u="1"/>
        <s v="Sheikh Aqraa - Kilo" u="1"/>
        <s v="C6736" u="1"/>
        <s v="Tal Abbud" u="1"/>
        <s v="Sakra" u="1"/>
        <s v="Bastiron" u="1"/>
        <s v="Um Jalal" u="1"/>
        <s v="C6760" u="1"/>
        <s v="C1499" u="1"/>
        <s v="Arab-Shekho" u="1"/>
        <s v="Dulaym" u="1"/>
        <s v="Hazarin/ حزارين" u="1"/>
        <s v="Tiba Ein Arab" u="1"/>
        <s v="C6029" u="1"/>
        <s v="Um Tmakh Samaan" u="1"/>
        <s v="Hadaj" u="1"/>
        <s v="Zaytuneh" u="1"/>
        <s v="Ariqa" u="1"/>
        <s v="C6045" u="1"/>
        <s v="Mjeidel" u="1"/>
        <s v="C6145" u="1"/>
        <s v="C2236" u="1"/>
        <s v="C2328" u="1"/>
        <s v="Qul'ayah" u="1"/>
        <s v="Tweiran" u="1"/>
        <s v="Eastern Huweiz" u="1"/>
        <s v="C2528" u="1"/>
        <s v="Nafeaa" u="1"/>
        <s v="Bafelyun" u="1"/>
        <s v="Dahweh" u="1"/>
        <s v="C6453" u="1"/>
        <s v="C6729" u="1"/>
        <s v="Hayyan" u="1"/>
        <s v="Makhraj" u="1"/>
        <s v="Nahda" u="1"/>
        <s v="Ghansala" u="1"/>
        <s v="Hilweh" u="1"/>
        <s v="Abul Khos" u="1"/>
        <s v="Ataba" u="1"/>
        <s v="Zama" u="1"/>
        <s v="C6753" u="1"/>
        <s v="Sokkariyeh/ السكرية" u="1"/>
        <s v="Um Ezam" u="1"/>
        <s v="Ma'arat Manaya" u="1"/>
        <s v="Mreiheb" u="1"/>
        <s v="Amorieh" u="1"/>
        <s v="Big Khushkhash" u="1"/>
        <s v="Talafeh/ طلافح" u="1"/>
        <s v="Waara" u="1"/>
        <s v="Tal Dik" u="1"/>
        <s v="Rawda Benjaro" u="1"/>
        <s v="Matab Elburashed" u="1"/>
        <s v="Kafrlata/ كفرلاته" u="1"/>
        <s v="SNobar" u="1"/>
        <s v="Tal Ghazal" u="1"/>
        <s v="Jeb Elshami" u="1"/>
        <s v="As-Sweida" u="1"/>
        <s v="Zarafet Zarafik" u="1"/>
        <s v="C6046" u="1"/>
        <s v="Rayan/ ريان" u="1"/>
        <s v="Al Ajraf" u="1"/>
        <s v="Big Abu Jadha" u="1"/>
        <s v="C2045" u="1"/>
        <s v="C2229" u="1"/>
        <s v="C6146" u="1"/>
        <s v="Hammura" u="1"/>
        <s v="Jaborine" u="1"/>
        <s v="C2237" u="1"/>
        <s v="C6154" u="1"/>
        <s v="Saideh" u="1"/>
        <s v="Hatriyeh" u="1"/>
        <s v="Maradsiyeh" u="1"/>
        <s v="C2061" u="1"/>
        <s v="Abtak Upper Hreith" u="1"/>
        <s v="Ibrahimiya - Upper Koktaba" u="1"/>
        <s v="C2437" u="1"/>
        <s v="Kharab Elabed" u="1"/>
        <s v="Msheirfet Eljerniyeh" u="1"/>
        <s v="C6370" u="1"/>
        <s v="Hbit/ الهبيط" u="1"/>
        <s v="Eastern Bekar" u="1"/>
        <s v="Banan" u="1"/>
        <s v="C6762" u="1"/>
        <s v="Big Dara " u="1"/>
        <s v="Aljib " u="1"/>
        <s v="Raeqqet Samra" u="1"/>
        <s v="Sabiyun" u="1"/>
        <s v="Inad \ Shadadah" u="1"/>
        <s v="Kanu" u="1"/>
        <s v="Burj Elqasab" u="1"/>
        <s v="Qallue" u="1"/>
        <s v="Jemrine" u="1"/>
        <s v="C6147" u="1"/>
        <s v="Haqf" u="1"/>
        <s v="Zamrin" u="1"/>
        <s v="Quneitra/ القنيطرة" u="1"/>
        <s v="C2238" u="1"/>
        <s v="C2154" u="1"/>
        <s v="C2338" u="1"/>
        <s v="Thleijeh" u="1"/>
        <s v="C2254" u="1"/>
        <s v="Jlein" u="1"/>
        <s v="Sheikh Ahmed" u="1"/>
        <s v="Tal Awar" u="1"/>
        <s v="Khalilieyh" u="1"/>
        <s v="Samuqet Manbaj" u="1"/>
        <s v="(blank)" u="1"/>
        <s v="Halamuz" u="1"/>
        <s v="Samma Al-Hneidat" u="1"/>
        <s v="C6563" u="1"/>
        <s v="Hazzan" u="1"/>
        <s v="Yusef Elbeik" u="1"/>
        <s v="Alwardya" u="1"/>
        <s v="Teltana" u="1"/>
        <s v="Qatireh" u="1"/>
        <s v="Modan" u="1"/>
        <s v="Humi" u="1"/>
        <s v="tall Na'ur" u="1"/>
        <s v="Joziyeh" u="1"/>
        <s v="Tuwama" u="1"/>
        <s v="Haql - Bujaq" u="1"/>
        <s v="Balha" u="1"/>
        <s v="Jadal" u="1"/>
        <s v="Kafrein" u="1"/>
        <s v="Darkosh/ دركوش" u="1"/>
        <s v="C6048" u="1"/>
        <s v="Ayyasha" u="1"/>
        <s v="Jneidiyeh" u="1"/>
        <s v="Zoainieh / الزعينية" u="1"/>
        <s v="Tal Khatun Qahtaniya" u="1"/>
        <s v="Omariyeh Afrin" u="1"/>
        <s v="C2239" u="1"/>
        <s v="Qolana" u="1"/>
        <s v="C6348" u="1"/>
        <s v="Little Khweireh " u="1"/>
        <s v="Bteiman" u="1"/>
        <s v="Kaf Eljaa" u="1"/>
        <s v="C2439" u="1"/>
        <s v="Hawayej Bumasaa" u="1"/>
        <s v="C6272" u="1"/>
        <s v="Jiman" u="1"/>
        <s v="Qayta" u="1"/>
        <s v="SY030103" u="1"/>
        <s v="Abzemo/ الابزمو" u="1"/>
        <s v="Jallas" u="1"/>
        <s v="Sybriyka" u="1"/>
        <s v="Ehteimlat" u="1"/>
        <s v="Yaqed Eladas" u="1"/>
        <s v="Little Bayaza" u="1"/>
        <s v="Arbeed Al-Jadedeh \ Ayn Al-Hanash" u="1"/>
        <s v="Masaken Jlein" u="1"/>
        <s v="Tarfawi" u="1"/>
        <s v="Western Tal Aar" u="1"/>
        <s v="Ghandorah/ الغندورة" u="1"/>
        <s v="Dalha" u="1"/>
        <s v="Jatal" u="1"/>
        <s v="Southern Khas" u="1"/>
        <s v="Kherbet Jreidi" u="1"/>
        <s v="Jiah" u="1"/>
        <s v="Qale Elyazidiyeh" u="1"/>
        <s v="Haymaniyeh - Heijaneh" u="1"/>
        <s v="C2064" u="1"/>
        <s v="C6349" u="1"/>
        <s v="Hamdaniyeh" u="1"/>
        <s v="C3700" u="1"/>
        <s v="Bekar" u="1"/>
        <s v="Um Elamad Alsafira" u="1"/>
        <s v="C6273" u="1"/>
        <s v="Abu Homama" u="1"/>
        <s v="C2272" u="1"/>
        <s v="C6281" u="1"/>
        <s v="Maydan Afrin" u="1"/>
        <s v="C2280" u="1"/>
        <s v="C6381" u="1"/>
        <s v="C6749" u="1"/>
        <s v="C6757" u="1"/>
        <s v="C6765" u="1"/>
        <s v="Btoshiyet Elbab" u="1"/>
        <s v="Sharqan" u="1"/>
        <s v="Ghazileh" u="1"/>
        <s v="Baladiya" u="1"/>
        <s v="Al-Shyahaa" u="1"/>
        <s v="al-Baali'ah / البالعة" u="1"/>
        <s v="At Tall" u="1"/>
        <s v="Thaheriya" u="1"/>
        <s v="Suqiyeh" u="1"/>
        <s v="Moghr Al Honta" u="1"/>
        <s v="Baydar - Fatsa Birm" u="1"/>
        <s v="C3601" u="1"/>
        <s v="Mashad" u="1"/>
        <s v="Farha" u="1"/>
        <s v="Ghaniri" u="1"/>
        <s v="Dimas" u="1"/>
        <s v="Bisaysin" u="1"/>
        <s v="C2457" u="1"/>
        <s v="C3901" u="1"/>
        <s v="Maghara" u="1"/>
        <s v="Zalaf" u="1"/>
        <s v="Tellejar" u="1"/>
        <s v="C6290" u="1"/>
        <s v="C6666" u="1"/>
        <s v="Al Hamam" u="1"/>
        <s v="Malzumeh" u="1"/>
        <s v="C6766" u="1"/>
        <s v="Eskandarun" u="1"/>
        <s v="Big Orm/ أورم الكبرى" u="1"/>
        <s v="Mudiah - Luxin" u="1"/>
        <s v="Zghir Jazireh" u="1"/>
        <s v="Samu" u="1"/>
        <s v="Sheikh Dan" u="1"/>
        <s v="Bshantara" u="1"/>
        <s v="Kaabiyet Ammar" u="1"/>
        <s v="Oqayba" u="1"/>
        <s v="Grandad" u="1"/>
        <s v="Ezit" u="1"/>
        <s v="Jarajir" u="1"/>
        <s v="Maharim/ محاريم" u="1"/>
        <s v="C2074" u="1"/>
        <s v="C6083" u="1"/>
        <s v="C6267" u="1"/>
        <s v="Hilata" u="1"/>
        <s v="Da'el" u="1"/>
        <s v="Raffa" u="1"/>
        <s v="C3902" u="1"/>
        <s v="Tal Naam" u="1"/>
        <s v="C3910" u="1"/>
        <s v="Jizeh" u="1"/>
        <s v="Darwasheh" u="1"/>
        <s v="Abul Kusour" u="1"/>
        <s v="Lower Jrables/ جرابلس تحتاني" u="1"/>
        <s v="C6667" u="1"/>
        <s v="Eastern Lweibdeh" u="1"/>
        <s v="Upper Sheikh Sindyan" u="1"/>
        <s v="C6767" u="1"/>
        <s v="Talansun" u="1"/>
        <s v="Hsein Elbahr" u="1"/>
        <s v="Tal Mizab/ تل ميزاب" u="1"/>
        <s v="Kherbet Jamu" u="1"/>
        <s v="Modar" u="1"/>
        <s v="Um Tlul" u="1"/>
        <s v="Shalhumiyeh" u="1"/>
        <s v="Hajeb - Qash Ogli" u="1"/>
        <s v="Arbaine" u="1"/>
        <s v="Tal Brie - Krie Brie" u="1"/>
        <s v="Batra " u="1"/>
        <s v="Mreijat" u="1"/>
        <s v="Raffa/ الرفة" u="1"/>
        <s v="Al Basna" u="1"/>
        <s v="Qamari/ قماري" u="1"/>
        <s v="C3603" u="1"/>
        <s v="Barmaya" u="1"/>
        <s v="Zayzafun - Ekdeh" u="1"/>
        <s v="C3711" u="1"/>
        <s v="Jakara" u="1"/>
        <s v="C2091" u="1"/>
        <s v="C3811" u="1"/>
        <s v="C3903" u="1"/>
        <s v="C6284" u="1"/>
        <s v="C3911" u="1"/>
        <s v="Asem" u="1"/>
        <s v="Kalanli" u="1"/>
        <s v="Karsanli" u="1"/>
        <s v="Maar Tesin" u="1"/>
        <s v="Tal Tabariz" u="1"/>
        <s v="C6768" u="1"/>
        <s v="Mzerea" u="1"/>
        <s v="Kom Elbasha" u="1"/>
        <s v="Kom Elwisseh - Marj Barghut" u="1"/>
        <s v="C6784" u="1"/>
        <s v="Northern Fan" u="1"/>
        <s v="Second Jozat " u="1"/>
        <s v="Arzona" u="1"/>
        <s v="Sheikh Ahmed/ الشيخ احمد" u="1"/>
        <s v="Allani" u="1"/>
        <s v="Leksun" u="1"/>
        <s v="Khwaybirah" u="1"/>
        <s v="Tramla/ ترملا" u="1"/>
        <s v="Sweida" u="1"/>
        <s v="Golan - Qurret Qawaqez" u="1"/>
        <s v="C2076" u="1"/>
        <s v="C3520" u="1"/>
        <s v="C6269" u="1"/>
        <s v="Thalja" u="1"/>
        <s v="Himar/ حيمر" u="1"/>
        <s v="C2268" u="1"/>
        <s v="C3904" u="1"/>
        <s v="Taltita" u="1"/>
        <s v="Babka" u="1"/>
        <s v="C6477" u="1"/>
        <s v="Jisr-Ash-Shugur" u="1"/>
        <s v="Tawakol" u="1"/>
        <s v="Mashrafa" u="1"/>
        <s v="Hamrat Ghannam" u="1"/>
        <s v="Jeb Kas/ جب كاس" u="1"/>
        <s v="C3920" u="1"/>
        <s v="C6485" u="1"/>
        <s v="Kafraziba/ كفرزيبا" u="1"/>
        <s v="Akula" u="1"/>
        <s v="C6493" u="1"/>
        <s v="Hezzeh" u="1"/>
        <s v="Little Kaber - Little Kaberjeh" u="1"/>
        <s v="C6693" u="1"/>
        <s v="Shabtaliyeh" u="1"/>
        <s v="Madiq Castle" u="1"/>
        <s v="Shweirin/ شويرين" u="1"/>
        <s v="Najha" u="1"/>
        <s v="Obudan" u="1"/>
        <s v="C6793" u="1"/>
        <s v="Qdeimseh" u="1"/>
        <s v="Martein" u="1"/>
        <s v="Al-Sharah" u="1"/>
        <s v="Bustan Elbaraka" u="1"/>
        <s v=" Ankhal " u="1"/>
        <s v="Mare'" u="1"/>
        <s v="Mran Elfawareh" u="1"/>
        <s v="al Hajjaj" u="1"/>
        <s v="Shaturiyeh" u="1"/>
        <s v="C3605" u="1"/>
        <s v="Biret Elbab" u="1"/>
        <s v="C3621" u="1"/>
        <s v="Bhamra" u="1"/>
        <s v="C3813" u="1"/>
        <s v="Ariha/ أريحا" u="1"/>
        <s v="Ofania" u="1"/>
        <s v="Horayra" u="1"/>
        <s v="C6478" u="1"/>
        <s v="C3921" u="1"/>
        <s v="C6394" u="1"/>
        <s v="Western Mazraet Elhole" u="1"/>
        <s v="Sahwa" u="1"/>
        <s v="Esmailieh - Fatsa Abdelesmail" u="1"/>
        <s v="C6494" u="1"/>
        <s v="Koknaya" u="1"/>
        <s v="Tal Hamki" u="1"/>
        <s v="Tal Brak" u="1"/>
        <s v="Shorlin/ شورلين" u="1"/>
        <s v="Jawalek" u="1"/>
        <s v="Ghafqiyeh" u="1"/>
        <s v="Gheilaniyeh" u="1"/>
        <s v="Jomleh" u="1"/>
        <s v="Mataeiyeh" u="1"/>
        <s v="Upper Bustan" u="1"/>
        <s v="Jbab" u="1"/>
        <s v="Farat" u="1"/>
        <s v="Tarbikh" u="1"/>
        <s v="Arshaf" u="1"/>
        <s v="Ein Elbikara/ عين البكارة" u="1"/>
        <s v="Sandaf/ صندف" u="1"/>
        <s v="Maar Hattat" u="1"/>
        <s v="Tal Odeh Qahtaniya" u="1"/>
        <s v="Mseibin" u="1"/>
        <s v="Qalb Lozeh" u="1"/>
        <s v="Wadi Elthaalab - Lower Jqal" u="1"/>
        <s v="Mardagana Burtuqala" u="1"/>
        <s v="Beit Ara" u="1"/>
        <s v="Jdidet Khabur" u="1"/>
        <s v="C3530" u="1"/>
        <s v="Western Ein Hssein" u="1"/>
        <s v="C3906" u="1"/>
        <s v="C6287" u="1"/>
        <s v="C6379" u="1"/>
        <s v="Bir Ajam" u="1"/>
        <s v="Maaret Elekhwan/ معارة الاخوان" u="1"/>
        <s v="C6479" u="1"/>
        <s v="Farja/ الفرجة" u="1"/>
        <s v="Mahjeh" u="1"/>
        <s v="Al Tafiliyah" u="1"/>
        <s v="Janudiyeh/ الجانودية" u="1"/>
        <s v="C2294" u="1"/>
        <s v="C3922" u="1"/>
        <s v="Rasm Barjas" u="1"/>
        <s v="Abu Dreikha Al Safira" u="1"/>
        <s v="C3930" u="1"/>
        <s v="Bashkum" u="1"/>
        <s v="Al Kam" u="1"/>
        <s v="Tatiyeh/ طاطية" u="1"/>
        <s v="Hamdieh" u="1"/>
        <s v="Al Muntazha" u="1"/>
        <s v="Mazraet Msallam" u="1"/>
        <s v="Abu Touta" u="1"/>
        <s v="Ein Dabesh" u="1"/>
        <s v="Jbata Elkhashab" u="1"/>
        <s v="C3207" u="1"/>
        <s v="Tishrin 6" u="1"/>
        <s v="Sa'sa'" u="1"/>
        <s v="Rajm Onwah" u="1"/>
        <s v="Big Khweireh" u="1"/>
        <s v="Hozon Castle " u="1"/>
        <s v="C3523" u="1"/>
        <s v="Lilawa" u="1"/>
        <s v="C2279" u="1"/>
        <s v="C6288" u="1"/>
        <s v="Ankhal " u="1"/>
        <s v="Malluah" u="1"/>
        <s v="Jandariyeh " u="1"/>
        <s v="Baqla" u="1"/>
        <s v="C6296" u="1"/>
        <s v="C6388" u="1"/>
        <s v="Jallas/ جلاس" u="1"/>
        <s v="Suran/ صوران" u="1"/>
        <s v="Namar" u="1"/>
        <s v="Bazagha/ بزاعة" u="1"/>
        <s v="Rihaniyet Amuda" u="1"/>
        <s v="C2295" u="1"/>
        <s v="C6488" u="1"/>
        <s v="Jazaret Elbuhmeid" u="1"/>
        <s v="C2395" u="1"/>
        <s v="C3931" u="1"/>
        <s v="C6496" u="1"/>
        <s v="Firazdaq - Arsalan Tash" u="1"/>
        <s v="C6596" u="1"/>
        <s v="Khan Elshaar" u="1"/>
        <s v="Mrat" u="1"/>
        <s v="Basatin" u="1"/>
        <s v="Kawkab" u="1"/>
        <s v="Sawadiyeh" u="1"/>
        <s v="Kharab Sultan" u="1"/>
        <s v="Western Ghariyeh" u="1"/>
        <s v="Al Outh" u="1"/>
        <s v="Al-Samyieh" u="1"/>
        <s v="Al Masshur" u="1"/>
        <s v="Jdidet Artuz" u="1"/>
        <s v="Wardiyeh" u="1"/>
        <s v="Hawayej Thyab Shamiyeh" u="1"/>
        <s v="Qanafeth" u="1"/>
        <s v="C3808" u="1"/>
        <s v="Babilla/ بابيلا" u="1"/>
        <s v="Nasib" u="1"/>
        <s v="Azaz/ أعزاز" u="1"/>
        <s v="Dweir Baabda" u="1"/>
      </sharedItems>
    </cacheField>
    <cacheField name="Community PCODE" numFmtId="0">
      <sharedItems containsBlank="1" containsMixedTypes="1" containsNumber="1" containsInteger="1" minValue="1" maxValue="10000" count="1380">
        <s v="C1561"/>
        <s v="C1664"/>
        <s v="C2227"/>
        <s v="C2226"/>
        <s v="C2220"/>
        <s v="C1566"/>
        <s v="C1256"/>
        <s v="C1271"/>
        <s v="C1579"/>
        <s v="C2264"/>
        <s v="C2250"/>
        <s v="C2247"/>
        <s v="C2256"/>
        <s v="C2255"/>
        <s v="C2248"/>
        <s v="C2260"/>
        <s v="C2244"/>
        <s v="C1202"/>
        <s v="C1188"/>
        <s v="C1211"/>
        <s v="C1200"/>
        <s v="C2217"/>
        <s v="C1209"/>
        <s v="C1187"/>
        <s v="C1191"/>
        <s v="C1248"/>
        <s v="C2215"/>
        <s v="C2254"/>
        <s v="C1268"/>
        <s v="C8238"/>
        <s v="C1599"/>
        <s v="C1611"/>
        <s v="C1588"/>
        <s v="C2213"/>
        <s v="C1559"/>
        <s v="C7520"/>
        <s v="C2238"/>
        <s v="C1426"/>
        <s v="C1250"/>
        <s v="C1190"/>
        <s v="C2259"/>
        <s v="C2251"/>
        <s v="C7610"/>
        <s v="C7665"/>
        <s v="C2240"/>
        <s v="C7619"/>
        <s v="C8264"/>
        <s v="C2253"/>
        <s v="C8265"/>
        <s v="C7629"/>
        <s v="C2224"/>
        <s v="C2223"/>
        <s v="C2230"/>
        <s v="C1573"/>
        <s v="C1030"/>
        <s v="C1032"/>
        <s v="C1023"/>
        <s v="C3926"/>
        <s v="C3913"/>
        <s v="C1174"/>
        <s v="C4148"/>
        <s v="C3902"/>
        <s v="C3903"/>
        <s v="C3924"/>
        <s v="C6716"/>
        <s v="C2231"/>
        <s v="C2232"/>
        <s v="C2237"/>
        <s v="C1366"/>
        <s v="C1370"/>
        <s v="C3950"/>
        <s v="C6679"/>
        <s v="C1354"/>
        <s v="C1352"/>
        <s v="C1434"/>
        <s v="C1427"/>
        <s v="C6399"/>
        <s v="C4058"/>
        <s v="C4054"/>
        <s v="C4288"/>
        <s v="C4141"/>
        <s v="C4070"/>
        <s v="C4121"/>
        <s v="C4133"/>
        <s v="C4059"/>
        <s v="C4140"/>
        <s v="C4062"/>
        <s v="C4299"/>
        <s v="C4117"/>
        <s v="C4068"/>
        <s v="C4071"/>
        <s v="C6608"/>
        <s v="C4289"/>
        <s v="C4301"/>
        <s v="C4304"/>
        <s v="C4303"/>
        <s v="C4309"/>
        <s v="C6389"/>
        <s v="C4166"/>
        <s v="C4145"/>
        <s v="C4151"/>
        <s v="C3911"/>
        <s v="C3928"/>
        <s v="C4065"/>
        <s v="C4296"/>
        <s v="C4267"/>
        <s v="C4260"/>
        <s v="C4275"/>
        <s v="C4293"/>
        <s v="C4307"/>
        <s v="C4326"/>
        <s v="C4312"/>
        <s v="C4254"/>
        <s v="C4247"/>
        <s v="C4291"/>
        <s v="C4302"/>
        <s v="C4313"/>
        <s v="C1580"/>
        <s v="C3965"/>
        <s v="C4290"/>
        <s v="C8146"/>
        <s v="C1485"/>
        <s v="C1022"/>
        <s v="C4105"/>
        <s v="C4066"/>
        <s v="C3980"/>
        <s v="C4287"/>
        <s v="C4132"/>
        <s v="C1439"/>
        <s v="C1025"/>
        <s v="C1389"/>
        <s v="C1440"/>
        <s v="C1564"/>
        <s v="C1568"/>
        <s v="C1575"/>
        <s v="C4283"/>
        <s v="C3964"/>
        <s v="C4130"/>
        <s v="C4129"/>
        <s v="C6696"/>
        <s v="C4128"/>
        <s v="C3963"/>
        <s v="C3977"/>
        <s v="C3978"/>
        <s v="C4279"/>
        <s v="C4273"/>
        <s v="C1378"/>
        <s v="C1365"/>
        <s v="C1363"/>
        <s v="C1557"/>
        <s v="C1031"/>
        <s v="C1035"/>
        <s v="C4110"/>
        <s v="C4056"/>
        <s v="C3990"/>
        <s v="C4282"/>
        <s v="C4115"/>
        <s v="C7958"/>
        <s v="C4280"/>
        <s v="C4123"/>
        <s v="C4167"/>
        <s v="C3931"/>
        <s v="C3915"/>
        <s v="C4204"/>
        <s v="C1382"/>
        <s v="C6619"/>
        <s v="C3936"/>
        <s v="C4134"/>
        <s v="C3919"/>
        <s v="C7408"/>
        <s v="C4072"/>
        <s v="C4271"/>
        <s v="C1615"/>
        <s v="C1560"/>
        <s v="C6424"/>
        <s v="C3959"/>
        <s v="C3972"/>
        <s v="C4285"/>
        <s v="C1357"/>
        <s v="C1424"/>
        <s v="C4069"/>
        <s v="C4328"/>
        <s v="C1449"/>
        <s v="C4240"/>
        <s v="C6724"/>
        <s v="C4175"/>
        <s v="C4181"/>
        <s v="C4249"/>
        <s v="C4241"/>
        <s v="C4265"/>
        <s v="C4256"/>
        <s v="C4306"/>
        <s v="C6640"/>
        <s v="C1380"/>
        <s v="C1359"/>
        <s v="C4314"/>
        <s v="C4321"/>
        <s v="C4329"/>
        <s v="C4060"/>
        <s v="C4308"/>
        <s v="C2261"/>
        <s v="C2257"/>
        <s v="C2219"/>
        <s v="C2229"/>
        <s v="C4061"/>
        <s v="C4180"/>
        <s v="C4179"/>
        <s v="C3896"/>
        <s v="C1376"/>
        <s v="C1383"/>
        <s v="C8151"/>
        <s v="C8156"/>
        <s v="C1423"/>
        <s v="C1435"/>
        <s v="C1446"/>
        <s v="C8150"/>
        <s v="C8161"/>
        <s v="C8160"/>
        <s v="C1422"/>
        <s v="C1430"/>
        <s v="C1597"/>
        <s v="C1153"/>
        <s v="C1176"/>
        <s v="C4252"/>
        <s v="C4223"/>
        <s v="C4174"/>
        <s v="C4263"/>
        <s v="C4259"/>
        <s v="C8166"/>
        <s v="C4191"/>
        <s v="C4212"/>
        <s v="C4238"/>
        <s v="C4257"/>
        <s v="C4258"/>
        <s v="C4215"/>
        <s v="C4229"/>
        <s v="C4231"/>
        <s v="C1373"/>
        <s v="C8123"/>
        <s v="C8178"/>
        <s v="C1420"/>
        <s v="C1433"/>
        <s v="C1431"/>
        <s v="C1591"/>
        <s v="C1026"/>
        <s v="C1039"/>
        <s v="C1041"/>
        <s v="C1028"/>
        <s v="C4286"/>
        <s v="C1428"/>
        <s v="C8130"/>
        <s v="C1441"/>
        <s v="C8184"/>
        <s v="C1425"/>
        <s v="C1421"/>
        <s v="C1447"/>
        <s v="C1445"/>
        <s v="C1448"/>
        <s v="C8135"/>
        <s v="C1429"/>
        <s v="C1442"/>
        <s v="C1444"/>
        <s v="C1436"/>
        <s v="C4131"/>
        <m/>
        <s v="C3987"/>
        <s v="C3989"/>
        <s v="C3983"/>
        <s v="C3969"/>
        <s v="C4106"/>
        <s v="C4294"/>
        <s v="C3974"/>
        <s v="C3981"/>
        <s v="C3992"/>
        <s v="C4185"/>
        <s v="C4146"/>
        <s v=""/>
        <s v="C4297"/>
        <s v="C4292"/>
        <s v="C3985"/>
        <s v="C3993"/>
        <s v="C3958"/>
        <s v="C3982"/>
        <s v="C3968"/>
        <s v="C3967"/>
        <s v="C3962"/>
        <s v="C3957"/>
        <s v="C3966"/>
        <s v="C4243"/>
        <s v="C6631"/>
        <s v="C4143"/>
        <s v="C3871"/>
        <s v="C3973"/>
        <s v="C4100"/>
        <s v="C3991"/>
        <s v="C3951"/>
        <s v="C4137"/>
        <s v="C6620"/>
        <s v="C4330"/>
        <s v="C3955"/>
        <s v="C4102"/>
        <s v="C2556"/>
        <s v="C2878"/>
        <s v="C2870"/>
        <s v="C2541"/>
        <s v="C2549"/>
        <s v="C2548"/>
        <s v="C2663"/>
        <s v="C3049"/>
        <s v="C3040"/>
        <s v="C3050"/>
        <s v="C2353"/>
        <s v="C2350"/>
        <s v="C6665"/>
        <s v="C2354"/>
        <s v="C2363"/>
        <s v="C2361"/>
        <s v="C2380"/>
        <s v="C2352"/>
        <s v="C6672"/>
        <s v="C2332"/>
        <s v="C2333"/>
        <s v="C2329"/>
        <s v="C2377"/>
        <s v="C2359"/>
        <s v="C2362"/>
        <s v="C2357"/>
        <s v="C2348"/>
        <s v="C2356"/>
        <s v="C2351"/>
        <s v="C2366"/>
        <s v="C2339"/>
        <s v="C2355"/>
        <s v="C2367"/>
        <s v="C3458"/>
        <s v="Mhambal"/>
        <s v="Madiq Castle"/>
        <s v="C1007"/>
        <s v="C3953"/>
        <s v="C1946"/>
        <s v="C5054"/>
        <s v="C2267"/>
        <s v="C8250"/>
        <s v="C1367"/>
        <s v="C6394"/>
        <s v="C1518"/>
        <s v="C2747"/>
        <s v="C3687"/>
        <s v="C3809"/>
        <s v="C3843"/>
        <s v="C3665"/>
        <s v="C3486"/>
        <s v="C3480"/>
        <s v="C3471"/>
        <s v="C3537"/>
        <s v="C5586"/>
        <s v="C5571"/>
        <s v="C5517"/>
        <s v="C5557"/>
        <s v="C5545"/>
        <s v="C5439"/>
        <s v="C5646"/>
        <s v="C5635"/>
        <s v="C5299"/>
        <s v="C5221"/>
        <s v="C1150"/>
        <s v="C1166"/>
        <s v="C1175"/>
        <s v="C6392"/>
        <s v="C8057"/>
        <s v="C1165"/>
        <s v="C1170"/>
        <s v="C1167"/>
        <s v="C3867"/>
        <s v="C2154"/>
        <s v="C6402"/>
        <s v="C5119"/>
        <s v="C4360"/>
        <s v="C4373"/>
        <s v="C4409"/>
        <s v="C4683"/>
        <s v="C6789"/>
        <s v="C4717"/>
        <s v="C6479"/>
        <s v="C8300"/>
        <s v="C4987"/>
        <s v="C5025"/>
        <s v="C4988"/>
        <s v="C5200"/>
        <s v="C5203"/>
        <s v="C4881"/>
        <s v="C4564"/>
        <s v="C8174"/>
        <s v="C4722"/>
        <s v="C5150"/>
        <s v="C4919"/>
        <s v="C4724"/>
        <s v="C8329"/>
        <s v="C4729"/>
        <s v="C8323"/>
        <s v="C5005"/>
        <s v="C5002"/>
        <s v="C6942"/>
        <s v="C5710"/>
        <s v="C6918"/>
        <s v="C5682"/>
        <s v="C6736"/>
        <s v="C5681"/>
        <s v="C5701"/>
        <s v="C6900"/>
        <s v="C7028"/>
        <s v="C5790"/>
        <s v="C6896"/>
        <s v="C6846"/>
        <s v="C6839"/>
        <s v="C6845"/>
        <s v="C5942"/>
        <s v="C5938"/>
        <s v="C5721"/>
        <s v="C6749"/>
        <s v="C6762"/>
        <s v="C6765"/>
        <s v="C6987"/>
        <s v="C5702"/>
        <s v="C5707"/>
        <s v="C6981"/>
        <s v="C6927"/>
        <s v="C5740"/>
        <s v="C6982"/>
        <s v="C6978"/>
        <s v="C6499"/>
        <s v="C5689"/>
        <s v="C5712"/>
        <s v="C6951"/>
        <s v="C6999"/>
        <s v="C6757"/>
        <s v="C6979"/>
        <s v="C5678"/>
        <s v="C6995"/>
        <s v="C5734"/>
        <s v="C6994"/>
        <s v="C5680"/>
        <s v="C5879"/>
        <s v="C5848"/>
        <s v="C5843"/>
        <s v="C5195"/>
        <s v="C5114"/>
        <s v="C5107"/>
        <s v="C6179"/>
        <s v="C6174"/>
        <s v="C1001"/>
        <s v="C3671"/>
        <s v="C3700"/>
        <s v="C3520"/>
        <s v="C2298"/>
        <s v="C5351"/>
        <s v="C5481"/>
        <s v="C5472"/>
        <s v="C5524"/>
        <s v="C5398"/>
        <s v="C5423"/>
        <s v="C5656"/>
        <s v="C5272"/>
        <s v="C5327"/>
        <s v="C4509"/>
        <s v="C4519"/>
        <s v="C4854"/>
        <s v="C4688"/>
        <s v="C4738"/>
        <s v="C5027"/>
        <s v="C5719"/>
        <s v="C5929"/>
        <s v="C6847"/>
        <s v="C6835"/>
        <s v="C5937"/>
        <s v="C6848"/>
        <s v="C5905"/>
        <s v="C5836"/>
        <s v="C5851"/>
        <s v="C6526"/>
        <s v="C4448"/>
        <s v="C4454"/>
        <s v="C5764"/>
        <s v="C5763"/>
        <s v="C5768"/>
        <s v="C6768"/>
        <s v="C5863"/>
        <s v="C7020"/>
        <s v="C6922"/>
        <s v="C5882"/>
        <s v="C7044"/>
        <s v="C6935"/>
        <s v="C5884"/>
        <s v="C5859"/>
        <s v="C5837"/>
        <s v="C5854"/>
        <s v="C7046"/>
        <s v="C5838"/>
        <s v="C5835"/>
        <s v="C5174"/>
        <s v="C6807"/>
        <s v="C5173"/>
        <s v="C5172"/>
        <s v="C7064"/>
        <s v="C5110"/>
        <s v="C5142"/>
        <s v="C5095"/>
        <s v="C5096"/>
        <s v="C4841"/>
        <s v="C3301"/>
        <s v="C1251"/>
        <s v="C5989"/>
        <s v="C5908"/>
        <s v="C2705"/>
        <s v="C4164"/>
        <s v="C3866"/>
        <s v="C3910"/>
        <s v="C3908"/>
        <s v="C2710"/>
        <s v="C2740"/>
        <s v="C3628"/>
        <s v="C7899"/>
        <s v="C3482"/>
        <s v="C5502"/>
        <s v="C5509"/>
        <s v="C5534"/>
        <s v="C5212"/>
        <s v="C7854"/>
        <s v="C7359"/>
        <s v="C1134"/>
        <s v="C1144"/>
        <s v="C1145"/>
        <s v="C1147"/>
        <s v="C1146"/>
        <s v="C1148"/>
        <s v="C1138"/>
        <s v="C3029"/>
        <s v="C4295"/>
        <s v="C4172"/>
        <s v="C3874"/>
        <s v="C3916"/>
        <s v="C4255"/>
        <s v="C1121"/>
        <s v="C2528"/>
        <s v="C3764"/>
        <s v="C3578"/>
        <s v="C5340"/>
        <s v="C5375"/>
        <s v="C5451"/>
        <s v="C5593"/>
        <s v="C5261"/>
        <s v="C5324"/>
        <s v="C5226"/>
        <s v="C3927"/>
        <s v="C8205"/>
        <s v="C1260"/>
        <s v="C1264"/>
        <s v="C1273"/>
        <s v="C1275"/>
        <s v="C1267"/>
        <s v="C2263"/>
        <s v="C1033"/>
        <s v="C1036"/>
        <s v="C1038"/>
        <s v="C4051"/>
        <s v="C3986"/>
        <s v="C3984"/>
        <s v="C4168"/>
        <s v="C3943"/>
        <s v="C3942"/>
        <s v="C3925"/>
        <s v="C3923"/>
        <s v="C4221"/>
        <s v="C7227"/>
        <s v="C4274"/>
        <s v="C4305"/>
        <s v="C4171"/>
        <s v="C4165"/>
        <s v="C3904"/>
        <s v="C6732"/>
        <s v="C3944"/>
        <s v="C3949"/>
        <s v="C1139"/>
        <s v="C6766"/>
        <s v="C4035"/>
        <s v="C6598"/>
        <s v="C4176"/>
        <s v="C4126"/>
        <s v="C4116"/>
        <s v="C4157"/>
        <s v="C4161"/>
        <s v="C4170"/>
        <s v="C1601"/>
        <s v="C6693"/>
        <s v="C3941"/>
        <s v="C3907"/>
        <s v="C1494"/>
        <s v="C8185"/>
        <s v="C3930"/>
        <s v="C1581"/>
        <s v="C1609"/>
        <s v="C5116"/>
        <s v="C4184"/>
        <s v="C3905"/>
        <s v="C3906"/>
        <s v="C3952"/>
        <s v="C3909"/>
        <s v="C3947"/>
        <s v="C1181"/>
        <s v="C2216"/>
        <s v="C1416"/>
        <s v="C1410"/>
        <s v="C1029"/>
        <s v="C8092"/>
        <s v="C4136"/>
        <s v="C4149"/>
        <s v="C4138"/>
        <s v="C4228"/>
        <s v="C4242"/>
        <s v="C4251"/>
        <s v="C4250"/>
        <s v="C4253"/>
        <s v="C4207"/>
        <s v="C4193"/>
        <s v="C4222"/>
        <s v="C4206"/>
        <s v="C4194"/>
        <s v="C4197"/>
        <s v="C3487"/>
        <s v="C3774"/>
        <s v="C3603"/>
        <s v="C3651"/>
        <s v="C3611"/>
        <s v="C3491"/>
        <s v="C3568"/>
        <s v="C3711"/>
        <s v="C3718"/>
        <s v="C3771"/>
        <s v="C3823"/>
        <s v="C3844"/>
        <s v="C3853"/>
        <s v="C3857"/>
        <s v="C3667"/>
        <s v="C3654"/>
        <s v="C3657"/>
        <s v="C3598"/>
        <s v="C3594"/>
        <s v="C3638"/>
        <s v="C3569"/>
        <s v="C3609"/>
        <s v="C3519"/>
        <s v="C3532"/>
        <s v="C3567"/>
        <s v="C3477"/>
        <s v="C5360"/>
        <s v="C5610"/>
        <s v="C5438"/>
        <s v="C5319"/>
        <s v="C5334"/>
        <s v="C3544"/>
        <s v="C5369"/>
        <s v="C3673"/>
        <s v="C2501"/>
        <s v="C2294"/>
        <s v="C2304"/>
        <s v="C3557"/>
        <s v="C2280"/>
        <s v="C3625"/>
        <s v="C5661"/>
        <s v="C3585"/>
        <s v="C3647"/>
        <s v="C5457"/>
        <s v="C5608"/>
        <s v="C5390"/>
        <s v="C5450"/>
        <s v="C5218"/>
        <s v="C5638"/>
        <s v="C5607"/>
        <s v="C3786"/>
        <s v="C3821"/>
        <s v="C3829"/>
        <s v="C3574"/>
        <s v="C7843"/>
        <s v="C5404"/>
        <s v="C1364"/>
        <s v="C1459"/>
        <s v="C1473"/>
        <s v="C1484"/>
        <s v="C1524"/>
        <s v="C1497"/>
        <s v="C1525"/>
        <s v="C7476"/>
        <s v="C5187"/>
        <s v="C1335"/>
        <s v="C1282"/>
        <s v="C8247"/>
        <s v="C1205"/>
        <s v="C1304"/>
        <s v="C1308"/>
        <s v="C2233"/>
        <s v="C1538"/>
        <s v="C7522"/>
        <s v="C1552"/>
        <s v="C7076"/>
        <s v="C7088"/>
        <s v="C7073"/>
        <s v="C6509"/>
        <s v="C6553"/>
        <s v="C1203"/>
        <s v="C8106"/>
        <s v="C6412"/>
        <s v="C1197"/>
        <s v="C1240"/>
        <s v="C1290"/>
        <s v="C1288"/>
        <s v="C1292"/>
        <s v="C1295"/>
        <s v="C1232"/>
        <s v="C5687"/>
        <s v="C5677"/>
        <s v="C6414"/>
        <s v="C1300"/>
        <s v="C6338"/>
        <s v="C1872"/>
        <s v="C1844"/>
        <s v="C1905"/>
        <s v="C1893"/>
        <s v="C1898"/>
        <s v="C1852"/>
        <s v="C6745"/>
        <s v="C1869"/>
        <s v="C1917"/>
        <s v="C8111"/>
        <s v="C2007"/>
        <s v="C1349"/>
        <s v="C1310"/>
        <s v="C1321"/>
        <s v="C1314"/>
        <s v="C1228"/>
        <s v="C1848"/>
        <s v="C6686"/>
        <s v="C1901"/>
        <s v="C1845"/>
        <s v="C1880"/>
        <s v="C1904"/>
        <s v="C1870"/>
        <s v="C1935"/>
        <s v="C8024"/>
        <s v="C1713"/>
        <s v="C1751"/>
        <s v="C1744"/>
        <s v="C1694"/>
        <s v="C1705"/>
        <s v="C1736"/>
        <s v="C2108"/>
        <s v="C2058"/>
        <s v="C4497"/>
        <s v="C8097"/>
        <s v="C8069"/>
        <s v="C4513"/>
        <s v="C7338"/>
        <s v="C8015"/>
        <s v="C7283"/>
        <s v="C5194"/>
        <s v="C5193"/>
        <s v="C5210"/>
        <s v="C5208"/>
        <s v="C5205"/>
        <s v="C5207"/>
        <s v="C6808"/>
        <s v="C5086"/>
        <s v="C5157"/>
        <s v="C5192"/>
        <s v="C8041"/>
        <s v="C8055"/>
        <s v="C4427"/>
        <s v="C7378"/>
        <s v="C4721"/>
        <s v="C8073"/>
        <s v="C4498"/>
        <s v="C4500"/>
        <s v="C7402"/>
        <s v="C7383"/>
        <s v="C7298"/>
        <s v="C7432"/>
        <s v="C4499"/>
        <s v="C2081"/>
        <s v="C1013"/>
        <s v="C2074"/>
        <s v="C5780"/>
        <s v="C5684"/>
        <s v="C5742"/>
        <s v="C6383"/>
        <s v="C5786"/>
        <s v="C5787"/>
        <s v="C5747"/>
        <s v="C5190"/>
        <s v="C5778"/>
        <s v="C5785"/>
        <s v="C5782"/>
        <s v="C5753"/>
        <s v="C5751"/>
        <s v="C5744"/>
        <s v="C5754"/>
        <s v="C5743"/>
        <s v="C8056"/>
        <s v="C1877"/>
        <s v="C1920"/>
        <s v="C6840"/>
        <s v="C5946"/>
        <s v="C5951"/>
        <s v="C5947"/>
        <s v="C5965"/>
        <s v="C5968"/>
        <s v="C5975"/>
        <s v="C5939"/>
        <s v="C6684"/>
        <s v="C1885"/>
        <s v="C8037"/>
        <s v="C5676"/>
        <s v="C5683"/>
        <s v="C5722"/>
        <s v="C5906"/>
        <s v="C5921"/>
        <s v="C6502"/>
        <s v="C5900"/>
        <s v="C5738"/>
        <s v="C5904"/>
        <s v="C5895"/>
        <s v="C6173"/>
        <s v="C6181"/>
        <s v="C6171"/>
        <s v="C6175"/>
        <s v="C6221"/>
        <s v="C6228"/>
        <s v="C6225"/>
        <s v="C6234"/>
        <s v="C6236"/>
        <s v="C8007"/>
        <s v="C4442"/>
        <s v="C8029"/>
        <s v="C7326"/>
        <s v="C6454"/>
        <s v="C4440"/>
        <s v="C4445"/>
        <s v="C4438"/>
        <s v="C8000"/>
        <s v="C7296"/>
        <s v="C4447"/>
        <s v="C7418"/>
        <s v="C6730"/>
        <s v="C7282"/>
        <s v="C7294"/>
        <s v="C4847"/>
        <s v="C4827"/>
        <s v="C4810"/>
        <s v="C4856"/>
        <s v="C4882"/>
        <s v="C4840"/>
        <s v="C7577"/>
        <s v="C5923"/>
        <s v="C5167"/>
        <s v="C6796"/>
        <s v="C5188"/>
        <s v="C5189"/>
        <s v="C5206"/>
        <s v="C5196"/>
        <s v="C6310"/>
        <s v="C5127"/>
        <s v="C5126"/>
        <s v="C5122"/>
        <s v="C2297"/>
        <s v="C2295"/>
        <s v="C6058"/>
        <s v="C6048"/>
        <s v="C6059"/>
        <s v="C6063"/>
        <s v="C6127"/>
        <s v="C6128"/>
        <s v="C6081"/>
        <s v="C6105"/>
        <s v="C6110"/>
        <s v="C6009"/>
        <s v="C6126"/>
        <s v="C5993"/>
        <s v="C5997"/>
        <s v="C7755"/>
        <s v="C6072"/>
        <s v="C6073"/>
        <s v="C6068"/>
        <s v="C6067"/>
        <s v="C6076"/>
        <s v="C6012"/>
        <s v="C6101"/>
        <s v="C6011"/>
        <s v="C6129"/>
        <s v="C5994"/>
        <s v="C6035"/>
        <s v="C6034"/>
        <s v="C6666"/>
        <s v="C6051"/>
        <s v="C6079"/>
        <s v="C6021"/>
        <s v="C7114"/>
        <s v="C6131"/>
        <s v="C5209"/>
        <s v="C5211"/>
        <s v="C5191"/>
        <s v="C5124"/>
        <s v="C5123"/>
        <s v="C3289"/>
        <s v="C3224"/>
        <s v="C3260"/>
        <s v="C3316"/>
        <s v="C3327"/>
        <s v="C3300"/>
        <s v="C7186"/>
        <s v="C3294"/>
        <s v="C3308"/>
        <s v="C2865"/>
        <s v="C3081"/>
        <s v="C1010"/>
        <s v="C5703"/>
        <s v="C5675"/>
        <s v="C5726"/>
        <s v="C5829"/>
        <s v="C7865"/>
        <s v="C3280"/>
        <s v="C3284"/>
        <s v="C2989"/>
        <s v="C3074"/>
        <s v="C7859"/>
        <s v="C3079"/>
        <s v="C3075"/>
        <s v="C6587"/>
        <s v="C3027"/>
        <s v="C3022"/>
        <s v="C2860"/>
        <s v="C7163"/>
        <s v="C3026"/>
        <s v="C3297"/>
        <s v="C7867"/>
        <s v="C2712"/>
        <s v="C2553"/>
        <s v="C2883"/>
        <s v="C2863"/>
        <s v="C2514"/>
        <s v="C2593"/>
        <s v="C7194"/>
        <s v="C2841"/>
        <s v="C6542"/>
        <s v="C1135"/>
        <s v="C3080"/>
        <s v="C3283"/>
        <s v="C6346"/>
        <s v="C3096"/>
        <s v="C6577"/>
        <s v="C7905"/>
        <s v="C3961"/>
        <s v="C1123"/>
        <s v="C1136"/>
        <s v="C4317"/>
        <s v="C3191"/>
        <s v="C7868"/>
        <s v="C6567"/>
        <s v="C3071"/>
        <s v="C3086"/>
        <s v="C2882"/>
        <s v="C1182"/>
        <s v="C7876"/>
        <s v="C1130"/>
        <s v="C1154"/>
        <s v="C5121"/>
        <s v="C3932"/>
        <s v="C3898"/>
        <s v="C3085"/>
        <s v="C6551"/>
        <s v="C4024"/>
        <s v="C4022"/>
        <s v="C3095"/>
        <s v="C3072"/>
        <s v="C4233"/>
        <s v="C6508"/>
        <s v="C8138"/>
        <s v="C6289"/>
        <s v="C6272"/>
        <s v="C6265"/>
        <s v="C6274"/>
        <s v="C6283"/>
        <s v="C6266"/>
        <s v="C2342"/>
        <s v="C2344"/>
        <s v="C2343"/>
        <s v="C2300"/>
        <s v="C2302"/>
        <s v="C2446"/>
        <s v="C2443"/>
        <s v="C2321"/>
        <s v="C2320"/>
        <s v="C2331"/>
        <s v="C7138"/>
        <s v="C2337"/>
        <s v="C2334"/>
        <s v="C6664"/>
        <s v="C2311"/>
        <s v="C2346"/>
        <s v="C2488"/>
        <s v="C2296"/>
        <s v="C6667"/>
        <s v="C2301"/>
        <s v="C2347"/>
        <s v="C2309"/>
        <s v="C6670"/>
        <s v="C2308"/>
        <s v="C2305"/>
        <s v="C2307"/>
        <s v="C2338"/>
        <s v="C2762"/>
        <s v="C4407"/>
        <s v="C5727"/>
        <s v="C1957"/>
        <s v="C1943"/>
        <s v="C2004"/>
        <s v="C8294"/>
        <s v="C7625"/>
        <s v="C2012"/>
        <s v="C2006"/>
        <s v="C2032"/>
        <s v="C2099"/>
        <s v="C8210"/>
        <s v="C2045"/>
        <s v="C2067"/>
        <s v="C8259"/>
        <s v="C2039"/>
        <s v="C7569"/>
        <s v="C6411"/>
        <s v="C2103"/>
        <s v="C2096"/>
        <s v="C1610"/>
        <s v="C1605"/>
        <s v="C2266"/>
        <s v="C2243"/>
        <s v="C1037"/>
        <s v="C1767"/>
        <s v="C4503"/>
        <s v="C6735"/>
        <s v="C4439"/>
        <s v="C4444"/>
        <s v="C7315"/>
        <s v="C4443"/>
        <s v="C8320"/>
        <s v="C4804"/>
        <s v="C4834"/>
        <s v="C4888"/>
        <s v="C4864"/>
        <s v="C4843"/>
        <s v="C4876"/>
        <s v="C4819"/>
        <s v="C4862"/>
        <s v="C4873"/>
        <s v="C4899"/>
        <s v="C4817"/>
        <s v="C4879"/>
        <s v="C4853"/>
        <s v="C4885"/>
        <s v="C4809"/>
        <s v="C4836"/>
        <s v="C4893"/>
        <s v="C4896"/>
        <s v="C4877"/>
        <s v="C4815"/>
        <s v="C4868"/>
        <s v="C4825"/>
        <s v="C4822"/>
        <s v="C4871"/>
        <s v="C4846"/>
        <s v="C4849"/>
        <s v="C4860"/>
        <s v="C4807"/>
        <s v="C4878"/>
        <s v="C4902"/>
        <s v="C4922"/>
        <s v="C4936"/>
        <s v="C4903"/>
        <s v="C4744"/>
        <s v="C4751"/>
        <s v="C4753"/>
        <s v="C4602"/>
        <s v="C4641"/>
        <s v="C4614"/>
        <s v="C4661"/>
        <s v="C4618"/>
        <s v="C4604"/>
        <s v="C5019"/>
        <s v="C5021"/>
        <s v="C4992"/>
        <s v="C5697"/>
        <s v="C5718"/>
        <s v="C5730"/>
        <s v="C5725"/>
        <s v="C5692"/>
        <s v="C5974"/>
        <s v="C5981"/>
        <s v="C5912"/>
        <s v="C5903"/>
        <s v="C7027"/>
        <s v="C5910"/>
        <s v="C7043"/>
        <s v="C5927"/>
        <s v="C5918"/>
        <s v="C7019"/>
        <s v="C5897"/>
        <s v="C6503"/>
        <s v="C6769"/>
        <s v="C5920"/>
        <s v="C5896"/>
        <s v="C5911"/>
        <s v="C5919"/>
        <s v="C7100"/>
        <s v="C6514"/>
        <s v="C5812"/>
        <s v="C5799"/>
        <s v="C5825"/>
        <s v="C5818"/>
        <s v="C5814"/>
        <s v="C5789"/>
        <s v="C5797"/>
        <s v="C5793"/>
        <s v="C5792"/>
        <s v="C5204"/>
        <s v="C5198"/>
        <s v="C5202"/>
        <s v="C5081"/>
        <s v="C5085"/>
        <s v="C5088"/>
        <s v="C5087"/>
        <s v="C5097"/>
        <s v="C6881"/>
        <s v="C5103"/>
        <s v="C6837"/>
        <s v="C5102"/>
        <s v="C3063"/>
        <s v="C2735"/>
        <s v="C2707"/>
        <s v="C2739"/>
        <s v="C2727"/>
        <s v="C2708"/>
        <s v="C2746"/>
        <s v="C2732"/>
        <s v="C2861"/>
        <s v="C6676"/>
        <s v="C2862"/>
        <s v="C2859"/>
        <s v="C6677"/>
        <s v="C2887"/>
        <s v="C2885"/>
        <s v="C2879"/>
        <s v="C2864"/>
        <s v="C2881"/>
        <s v="C2888"/>
        <s v="C2633"/>
        <s v="C2511"/>
        <s v="C2524"/>
        <s v="C7158"/>
        <s v="C2513"/>
        <s v="C2547"/>
        <s v="C2546"/>
        <s v="C2419"/>
        <s v="C2422"/>
        <s v="C2420"/>
        <s v="C2424"/>
        <s v="C2427"/>
        <s v="C2431"/>
        <s v="C2478"/>
        <s v="C2481"/>
        <s v="C2416"/>
        <n v="25" u="1"/>
        <n v="450" u="1"/>
        <n v="23" u="1"/>
        <n v="320" u="1"/>
        <n v="21" u="1"/>
        <n v="78" u="1"/>
        <n v="975" u="1"/>
        <n v="650" u="1"/>
        <n v="321" u="1"/>
        <n v="19" u="1"/>
        <n v="70" u="1"/>
        <n v="17" u="1"/>
        <n v="63" u="1"/>
        <n v="240" u="1"/>
        <n v="782" u="1"/>
        <n v="175" u="1"/>
        <n v="452" u="1"/>
        <n v="420" u="1"/>
        <n v="1" u="1"/>
        <n v="55" u="1"/>
        <n v="258" u="1"/>
        <n v="980" u="1"/>
        <n v="51" u="1"/>
        <n v="720" u="1"/>
        <n v="525" u="1"/>
        <n v="95" u="1"/>
        <n v="981" u="1"/>
        <n v="47" u="1"/>
        <n v="176" u="1"/>
        <n v="10000" u="1"/>
        <n v="87" u="1"/>
        <n v="1200" u="1"/>
        <n v="225" u="1"/>
        <n v="43" u="1"/>
        <n v="160" u="1"/>
        <n v="292" u="1"/>
        <n v="325" u="1"/>
        <n v="35" u="1"/>
        <n v="128" u="1"/>
        <n v="242" u="1"/>
        <n v="120" u="1"/>
        <n v="1858" u="1"/>
        <n v="161" u="1"/>
        <n v="112" u="1"/>
        <n v="210" u="1"/>
        <n v="145" u="1"/>
        <n v="425" u="1"/>
        <n v="360" u="1"/>
        <n v="458" u="1"/>
        <n v="88" u="1"/>
        <n v="925" u="1"/>
        <n v="2988" u="1"/>
        <n v="80" u="1"/>
        <n v="1088" u="1"/>
        <n v="1740" u="1"/>
        <n v="72" u="1"/>
        <n v="264" u="1"/>
        <n v="992" u="1"/>
        <n v="195" u="1"/>
        <n v="732" u="1"/>
        <n v="130" u="1"/>
        <n v="64" u="1"/>
        <n v="460" u="1"/>
        <n v="265" u="1"/>
        <n v="60" u="1"/>
        <n v="5300" u="1"/>
        <n v="56" u="1"/>
        <n v="52" u="1"/>
        <n v="48" u="1"/>
        <n v="180" u="1"/>
        <n v="607" u="1"/>
        <n v="462" u="1"/>
        <n v="44" u="1"/>
        <n v="430" u="1"/>
        <n v="300" u="1"/>
        <n v="213" u="1"/>
        <n v="40" u="1"/>
        <n v="73" u="1"/>
        <n v="1000" u="1"/>
        <n v="36" u="1"/>
        <n v="132" u="1"/>
        <n v="65" u="1"/>
        <n v="181" u="1"/>
        <n v="546" u="1"/>
        <n v="32" u="1"/>
        <n v="1500" u="1"/>
        <n v="334" u="1"/>
        <n v="230" u="1"/>
        <n v="165" u="1"/>
        <n v="30" u="1"/>
        <n v="432" u="1"/>
        <n v="214" u="1"/>
        <n v="678" u="1"/>
        <n v="28" u="1"/>
        <n v="106" u="1"/>
        <n v="400" u="1"/>
        <n v="335" u="1"/>
        <n v="270" u="1"/>
        <n v="26" u="1"/>
        <n v="247" u="1"/>
        <n v="182" u="1"/>
        <n v="1638" u="1"/>
        <n v="24" u="1"/>
        <n v="90" u="1"/>
        <n v="166" u="1"/>
        <n v="369" u="1"/>
        <n v="1380" u="1"/>
        <n v="22" u="1"/>
        <n v="82" u="1"/>
        <n v="304" u="1"/>
        <n v="150" u="1"/>
        <n v="20" u="1"/>
        <n v="3060" u="1"/>
        <n v="500" u="1"/>
        <n v="435" u="1"/>
        <n v="370" u="1"/>
        <n v="1124" u="1"/>
        <n v="18" u="1"/>
        <n v="66" u="1"/>
        <n v="403" u="1"/>
        <n v="16" u="1"/>
        <n v="750" u="1"/>
        <n v="115" u="1"/>
        <n v="15" u="1"/>
        <n v="14" u="1"/>
        <n v="53" u="1"/>
        <n v="200" u="1"/>
        <n v="622" u="1"/>
        <n v="135" u="1"/>
        <n v="13" u="1"/>
        <n v="49" u="1"/>
        <n v="184" u="1"/>
        <n v="91" u="1"/>
        <n v="340" u="1"/>
        <n v="275" u="1"/>
        <n v="1014" u="1"/>
        <n v="949" u="1"/>
        <n v="12" u="1"/>
        <n v="45" u="1"/>
        <n v="5200" u="1"/>
        <n v="83" u="1"/>
        <n v="950" u="1"/>
        <n v="217" u="1"/>
        <n v="11" u="1"/>
        <n v="406" u="1"/>
        <n v="75" u="1"/>
        <n v="756" u="1"/>
        <n v="10" u="1"/>
        <n v="37" u="1"/>
        <n v="250" u="1"/>
        <n v="9" u="1"/>
        <n v="33" u="1"/>
        <n v="124" u="1"/>
        <n v="8" u="1"/>
        <n v="375" u="1"/>
        <n v="218" u="1"/>
        <n v="108" u="1"/>
        <n v="955" u="1"/>
        <n v="202" u="1"/>
        <n v="137" u="1"/>
        <n v="7" u="1"/>
        <n v="100" u="1"/>
        <n v="311" u="1"/>
        <n v="1280" u="1"/>
        <n v="170" u="1"/>
        <n v="6" u="1"/>
        <n v="3250" u="1"/>
        <n v="154" u="1"/>
        <n v="5" u="1"/>
        <n v="68" u="1"/>
        <n v="187" u="1"/>
        <n v="570" u="1"/>
        <n v="125" u="1"/>
        <n v="117" u="1"/>
        <n v="4" u="1"/>
        <n v="220" u="1"/>
        <n v="155" u="1"/>
        <n v="412" u="1"/>
        <n v="54" u="1"/>
        <n v="204" u="1"/>
        <n v="380" u="1"/>
        <n v="50" u="1"/>
        <n v="770" u="1"/>
        <n v="46" u="1"/>
        <n v="85" u="1"/>
        <n v="3" u="1"/>
        <n v="42" u="1"/>
        <n v="77" u="1"/>
        <n v="38" u="1"/>
        <n v="643" u="1"/>
        <n v="34" u="1"/>
        <n v="126" u="1"/>
        <n v="480" u="1"/>
        <n v="415" u="1"/>
        <n v="350" u="1"/>
        <n v="285" u="1"/>
        <n v="774" u="1"/>
        <n v="31" u="1"/>
        <n v="2" u="1"/>
        <n v="29" u="1"/>
        <n v="110" u="1"/>
        <n v="581" u="1"/>
        <n v="27" u="1"/>
        <n v="190" u="1"/>
      </sharedItems>
    </cacheField>
    <cacheField name="Arrived IND" numFmtId="3">
      <sharedItems containsSemiMixedTypes="0" containsString="0" containsNumber="1" containsInteger="1" minValue="3" maxValue="8300"/>
    </cacheField>
    <cacheField name="Date" numFmtId="14">
      <sharedItems containsSemiMixedTypes="0" containsNonDate="0" containsDate="1" containsString="0" minDate="2018-09-01T00:00:00" maxDate="2018-10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s v="OCHA Damascus"/>
    <s v="Aleppo"/>
    <s v="SY02"/>
    <s v="Afrin"/>
    <s v="SY0200"/>
    <m/>
    <m/>
    <m/>
    <m/>
    <x v="0"/>
    <s v="SY02"/>
    <s v="A'zaz"/>
    <s v="SY0204"/>
    <s v="Tall Refaat"/>
    <s v="SY020402"/>
    <s v="Tal Jbine"/>
    <s v="C1617"/>
    <n v="75"/>
    <m/>
  </r>
  <r>
    <s v="OCHA Damascus"/>
    <s v="Aleppo"/>
    <s v="SY02"/>
    <m/>
    <m/>
    <m/>
    <m/>
    <m/>
    <m/>
    <x v="0"/>
    <s v="SY02"/>
    <s v="Jebel Saman"/>
    <s v="SY0200"/>
    <s v="Jebel Saman"/>
    <s v="SY020000"/>
    <s v="Aleppo"/>
    <s v="C1007"/>
    <n v="2048"/>
    <m/>
  </r>
  <r>
    <s v="OCHA Damascus"/>
    <s v="Aleppo"/>
    <s v="SY02"/>
    <m/>
    <m/>
    <m/>
    <m/>
    <m/>
    <m/>
    <x v="0"/>
    <s v="SY02"/>
    <s v="A'zaz"/>
    <s v="SY0204"/>
    <s v="Nabul"/>
    <s v="SY020404"/>
    <s v="Hardatnin"/>
    <s v="C1647"/>
    <n v="425"/>
    <m/>
  </r>
  <r>
    <s v="OCHA Jordan"/>
    <m/>
    <m/>
    <m/>
    <m/>
    <m/>
    <m/>
    <m/>
    <m/>
    <x v="1"/>
    <s v="SY12"/>
    <s v="As-Sanamayn"/>
    <s v="SY1202"/>
    <s v="As-Sanamayn"/>
    <s v="SY120200"/>
    <s v="Samlin"/>
    <s v="C6055"/>
    <n v="400"/>
    <m/>
  </r>
  <r>
    <s v="OCHA Jordan"/>
    <m/>
    <m/>
    <m/>
    <m/>
    <m/>
    <m/>
    <m/>
    <m/>
    <x v="1"/>
    <s v="SY12"/>
    <s v="Dar'a"/>
    <s v="SY1200"/>
    <s v="Da'el"/>
    <s v="SY120004"/>
    <s v="Da'el"/>
    <s v="C6030"/>
    <n v="6100"/>
    <m/>
  </r>
  <r>
    <s v="OCHA Jordan"/>
    <m/>
    <m/>
    <m/>
    <m/>
    <m/>
    <m/>
    <m/>
    <m/>
    <x v="1"/>
    <s v="SY12"/>
    <s v="Dar'a"/>
    <s v="SY1200"/>
    <s v="Dar'a"/>
    <s v="SY120000"/>
    <s v="Neimeh"/>
    <s v="C5997"/>
    <n v="1400"/>
    <m/>
  </r>
  <r>
    <s v="OCHA Jordan"/>
    <m/>
    <m/>
    <m/>
    <m/>
    <m/>
    <m/>
    <m/>
    <m/>
    <x v="1"/>
    <s v="SY12"/>
    <s v="Dar'a"/>
    <s v="SY1200"/>
    <s v="Mzeireb"/>
    <s v="SY120005"/>
    <s v="Ajami"/>
    <s v="C6035"/>
    <n v="800"/>
    <m/>
  </r>
  <r>
    <s v="OCHA Jordan"/>
    <m/>
    <m/>
    <m/>
    <m/>
    <m/>
    <m/>
    <m/>
    <m/>
    <x v="1"/>
    <s v="SY12"/>
    <s v="Dar'a"/>
    <s v="SY1200"/>
    <s v="Mseifra"/>
    <s v="SY120007"/>
    <s v="Um Walad"/>
    <s v="C6046"/>
    <n v="500"/>
    <m/>
  </r>
  <r>
    <s v="OCHA Jordan"/>
    <m/>
    <m/>
    <m/>
    <m/>
    <m/>
    <m/>
    <m/>
    <m/>
    <x v="1"/>
    <s v="SY12"/>
    <s v="Dar'a"/>
    <s v="SY1200"/>
    <s v="Mzeireb"/>
    <s v="SY120005"/>
    <s v="Yadudeh"/>
    <s v="C6032"/>
    <n v="200"/>
    <m/>
  </r>
  <r>
    <s v="OCHA Jordan"/>
    <m/>
    <m/>
    <m/>
    <m/>
    <m/>
    <m/>
    <m/>
    <m/>
    <x v="1"/>
    <s v="SY12"/>
    <s v="Dar'a"/>
    <s v="SY1200"/>
    <s v="Dar'a"/>
    <s v="SY120000"/>
    <s v="Tiba"/>
    <s v="C5992"/>
    <n v="100"/>
    <m/>
  </r>
  <r>
    <s v="OCHA Jordan"/>
    <m/>
    <m/>
    <m/>
    <m/>
    <m/>
    <m/>
    <m/>
    <m/>
    <x v="1"/>
    <s v="SY12"/>
    <s v="Izra'"/>
    <s v="SY1203"/>
    <s v="Izra'"/>
    <s v="SY120300"/>
    <s v="Mlihet Elatash"/>
    <s v="C6108"/>
    <n v="900"/>
    <m/>
  </r>
  <r>
    <s v="OCHA Jordan"/>
    <m/>
    <m/>
    <m/>
    <m/>
    <m/>
    <m/>
    <m/>
    <m/>
    <x v="1"/>
    <s v="SY12"/>
    <s v="Izra'"/>
    <s v="SY1203"/>
    <s v="Jasim"/>
    <m/>
    <s v="Jasim"/>
    <s v="C6111"/>
    <n v="200"/>
    <m/>
  </r>
  <r>
    <s v="OCHA Turkey"/>
    <s v="Aleppo"/>
    <s v="SY02"/>
    <s v="Afrin"/>
    <s v="SY0203"/>
    <s v="Afrin"/>
    <s v="SY020300"/>
    <s v="Baselhaya"/>
    <s v="C1371"/>
    <x v="0"/>
    <s v="SY02"/>
    <s v="A'zaz"/>
    <s v="SY0204"/>
    <s v="Tall Refaat"/>
    <s v="SY020402"/>
    <s v="Tall Refaat"/>
    <s v="C1621"/>
    <n v="36"/>
    <m/>
  </r>
  <r>
    <s v="OCHA Turkey"/>
    <s v="Ar-Raqqa"/>
    <s v="SY11"/>
    <s v="Tell Abiad"/>
    <s v="SY1102"/>
    <s v="Tell Abiad"/>
    <s v="SY110200"/>
    <m/>
    <m/>
    <x v="2"/>
    <s v="SY11"/>
    <s v="Ar-Raqqa"/>
    <s v="SY1101"/>
    <s v="Ar-Raqqa"/>
    <s v="SY110100"/>
    <s v="Ar-Raqqa"/>
    <s v="C5710"/>
    <n v="1500"/>
    <m/>
  </r>
  <r>
    <s v="OCHA Turkey"/>
    <s v="Ar-Raqqa"/>
    <s v="SY11"/>
    <s v="Tell Abiad"/>
    <s v="SY1102"/>
    <s v="Tell Abiad"/>
    <s v="SY110200"/>
    <m/>
    <m/>
    <x v="2"/>
    <s v="SY11"/>
    <s v="Ar-Raqqa"/>
    <s v="SY1101"/>
    <s v="Ar-Raqqa"/>
    <s v="SY110100"/>
    <s v="Ar-Raqqa"/>
    <s v="C5710"/>
    <n v="20000"/>
    <m/>
  </r>
  <r>
    <s v="OCHA Turkey"/>
    <s v="Ar-Raqqa"/>
    <s v="SY11"/>
    <s v="Ath-Thawrah"/>
    <s v="SY1103"/>
    <s v="Mansura"/>
    <s v="SY110301"/>
    <s v="Mansura"/>
    <s v="C5942"/>
    <x v="2"/>
    <s v="SY11"/>
    <s v="Ar-Raqqa"/>
    <s v="SY1101"/>
    <s v="Ar-Raqqa"/>
    <s v="SY110100"/>
    <s v="Ar-Raqqa"/>
    <s v="C5710"/>
    <n v="22000"/>
    <m/>
  </r>
  <r>
    <s v="Spontaneous Returns (SRs) Trends Analysis"/>
    <m/>
    <m/>
    <m/>
    <m/>
    <m/>
    <m/>
    <m/>
    <m/>
    <x v="3"/>
    <m/>
    <m/>
    <m/>
    <m/>
    <m/>
    <m/>
    <m/>
    <n v="2544"/>
    <m/>
  </r>
  <r>
    <m/>
    <m/>
    <m/>
    <m/>
    <m/>
    <m/>
    <m/>
    <m/>
    <m/>
    <x v="3"/>
    <m/>
    <m/>
    <m/>
    <m/>
    <m/>
    <m/>
    <m/>
    <n v="3557"/>
    <m/>
  </r>
  <r>
    <m/>
    <m/>
    <m/>
    <m/>
    <m/>
    <m/>
    <m/>
    <m/>
    <m/>
    <x v="4"/>
    <m/>
    <m/>
    <m/>
    <m/>
    <m/>
    <m/>
    <m/>
    <n v="2522"/>
    <m/>
  </r>
  <r>
    <m/>
    <m/>
    <m/>
    <m/>
    <m/>
    <m/>
    <m/>
    <m/>
    <m/>
    <x v="4"/>
    <m/>
    <m/>
    <m/>
    <m/>
    <m/>
    <m/>
    <m/>
    <n v="199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0">
  <r>
    <s v="OCHA Damascus"/>
    <x v="0"/>
    <m/>
    <m/>
    <x v="0"/>
    <s v="SY09"/>
    <s v="Abu Kamal"/>
    <s v="SY0902"/>
    <m/>
    <m/>
    <m/>
    <m/>
    <x v="0"/>
    <s v="SY09"/>
    <s v="Abu Kamal"/>
    <s v="SY0902"/>
    <s v="Hajin"/>
    <s v="SY090201"/>
    <s v="Abu Hamam"/>
    <x v="0"/>
    <n v="175"/>
  </r>
  <r>
    <s v="OCHA Damascus"/>
    <x v="0"/>
    <m/>
    <m/>
    <x v="0"/>
    <s v="SY09"/>
    <s v="Abu Kamal"/>
    <s v="SY0902"/>
    <m/>
    <m/>
    <m/>
    <m/>
    <x v="0"/>
    <s v="SY09"/>
    <s v="Abu Kamal"/>
    <s v="SY0902"/>
    <s v="Hajin"/>
    <s v="SY090201"/>
    <s v="Bahra"/>
    <x v="1"/>
    <n v="385"/>
  </r>
  <r>
    <s v="OCHA Damascus"/>
    <x v="0"/>
    <m/>
    <m/>
    <x v="0"/>
    <s v="SY09"/>
    <s v="Abu Kamal"/>
    <s v="SY0902"/>
    <m/>
    <m/>
    <m/>
    <m/>
    <x v="0"/>
    <s v="SY09"/>
    <s v="Abu Kamal"/>
    <s v="SY0902"/>
    <s v="Hajin"/>
    <s v="SY090201"/>
    <s v="Gharanij"/>
    <x v="2"/>
    <n v="336"/>
  </r>
  <r>
    <s v="OCHA Damascus"/>
    <x v="0"/>
    <m/>
    <m/>
    <x v="0"/>
    <s v="SY09"/>
    <s v="Al Mayadin"/>
    <s v="SY0903"/>
    <m/>
    <m/>
    <m/>
    <m/>
    <x v="0"/>
    <s v="SY09"/>
    <s v="Al Mayadin"/>
    <s v="SY0903"/>
    <s v="Thiban"/>
    <s v="SY090301"/>
    <s v="Abu Hardoub"/>
    <x v="3"/>
    <n v="125"/>
  </r>
  <r>
    <s v="OCHA Damascus"/>
    <x v="0"/>
    <m/>
    <m/>
    <x v="0"/>
    <s v="SY09"/>
    <s v="Al Mayadin"/>
    <s v="SY0903"/>
    <m/>
    <m/>
    <m/>
    <m/>
    <x v="0"/>
    <s v="SY09"/>
    <s v="Al Mayadin"/>
    <s v="SY0903"/>
    <s v="Thiban"/>
    <s v="SY090301"/>
    <s v="Darnaj"/>
    <x v="4"/>
    <n v="70"/>
  </r>
  <r>
    <s v="OCHA Damascus"/>
    <x v="0"/>
    <m/>
    <m/>
    <x v="0"/>
    <s v="SY09"/>
    <s v="Al Mayadin"/>
    <s v="SY0903"/>
    <m/>
    <m/>
    <m/>
    <m/>
    <x v="0"/>
    <s v="SY09"/>
    <s v="Al Mayadin"/>
    <s v="SY0903"/>
    <s v="Thiban"/>
    <s v="SY090301"/>
    <s v="Eastern Jarda"/>
    <x v="5"/>
    <n v="520"/>
  </r>
  <r>
    <s v="OCHA Damascus"/>
    <x v="0"/>
    <m/>
    <m/>
    <x v="0"/>
    <s v="SY09"/>
    <s v="Al Mayadin"/>
    <s v="SY0903"/>
    <m/>
    <m/>
    <m/>
    <m/>
    <x v="0"/>
    <s v="SY09"/>
    <s v="Al Mayadin"/>
    <s v="SY0903"/>
    <s v="Thiban"/>
    <s v="SY090301"/>
    <s v="Sweidan Jazira"/>
    <x v="6"/>
    <n v="168"/>
  </r>
  <r>
    <s v="OCHA Damascus"/>
    <x v="0"/>
    <m/>
    <m/>
    <x v="0"/>
    <s v="SY09"/>
    <s v="Deir-ez-Zor"/>
    <s v="SY0901"/>
    <m/>
    <m/>
    <m/>
    <m/>
    <x v="0"/>
    <s v="SY09"/>
    <s v="Al Mayadin"/>
    <s v="SY0903"/>
    <s v="Thiban"/>
    <s v="SY090301"/>
    <s v="Tayyana"/>
    <x v="7"/>
    <n v="555"/>
  </r>
  <r>
    <s v="OCHA Damascus"/>
    <x v="0"/>
    <m/>
    <m/>
    <x v="0"/>
    <s v="SY09"/>
    <s v="Deir-ez-Zor"/>
    <s v="SY0901"/>
    <m/>
    <m/>
    <m/>
    <m/>
    <x v="0"/>
    <s v="SY09"/>
    <s v="Deir-ez-Zor"/>
    <s v="SY0901"/>
    <s v="Sur"/>
    <s v="SY090106"/>
    <s v="Sur"/>
    <x v="8"/>
    <n v="2000"/>
  </r>
  <r>
    <s v="OCHA Damascus"/>
    <x v="0"/>
    <m/>
    <m/>
    <x v="1"/>
    <s v=""/>
    <m/>
    <s v=""/>
    <m/>
    <s v=""/>
    <m/>
    <s v=""/>
    <x v="1"/>
    <s v="SY07"/>
    <s v="Ariha"/>
    <s v="SY0705"/>
    <s v="Ariha"/>
    <s v="SY070500"/>
    <s v="Ariha"/>
    <x v="9"/>
    <n v="62"/>
  </r>
  <r>
    <s v="OCHA Damascus"/>
    <x v="0"/>
    <m/>
    <m/>
    <x v="1"/>
    <m/>
    <m/>
    <m/>
    <m/>
    <m/>
    <m/>
    <m/>
    <x v="1"/>
    <s v="SY07"/>
    <s v="Al Ma'ra"/>
    <s v="SY0702"/>
    <s v="Ma'arrat An Nu'man"/>
    <s v="SY070200"/>
    <s v="Ma'arrat An Nu'man"/>
    <x v="10"/>
    <n v="38"/>
  </r>
  <r>
    <s v="OCHA Damascus"/>
    <x v="0"/>
    <m/>
    <m/>
    <x v="1"/>
    <m/>
    <m/>
    <m/>
    <m/>
    <m/>
    <m/>
    <m/>
    <x v="1"/>
    <s v="SY07"/>
    <s v="Ariha"/>
    <s v="SY0705"/>
    <s v="Ariha"/>
    <s v="SY070500"/>
    <s v="Sarja"/>
    <x v="11"/>
    <n v="25"/>
  </r>
  <r>
    <s v="OCHA Damascus"/>
    <x v="0"/>
    <m/>
    <m/>
    <x v="1"/>
    <m/>
    <m/>
    <m/>
    <m/>
    <m/>
    <m/>
    <m/>
    <x v="1"/>
    <s v="SY07"/>
    <s v="Ariha"/>
    <s v="SY0705"/>
    <s v="Ehsem"/>
    <s v="SY070501"/>
    <s v="Marayan"/>
    <x v="12"/>
    <n v="37"/>
  </r>
  <r>
    <s v="OCHA Damascus"/>
    <x v="0"/>
    <m/>
    <m/>
    <x v="1"/>
    <m/>
    <m/>
    <m/>
    <m/>
    <m/>
    <m/>
    <m/>
    <x v="1"/>
    <s v="SY07"/>
    <s v="Harim"/>
    <s v="SY0703"/>
    <s v="Dana"/>
    <s v="SY070301"/>
    <s v="Sarmada"/>
    <x v="13"/>
    <n v="40"/>
  </r>
  <r>
    <s v="OCHA Damascus"/>
    <x v="0"/>
    <m/>
    <m/>
    <x v="1"/>
    <m/>
    <m/>
    <m/>
    <m/>
    <m/>
    <m/>
    <m/>
    <x v="1"/>
    <s v="SY07"/>
    <s v="Idleb"/>
    <s v="SY0700"/>
    <s v="Idleb"/>
    <s v="SY070000"/>
    <s v="Idleb"/>
    <x v="14"/>
    <n v="59"/>
  </r>
  <r>
    <s v="OCHA Damascus"/>
    <x v="0"/>
    <m/>
    <m/>
    <x v="1"/>
    <m/>
    <m/>
    <m/>
    <m/>
    <m/>
    <m/>
    <m/>
    <x v="1"/>
    <s v="SY07"/>
    <s v="Idleb"/>
    <s v="SY0700"/>
    <s v="Maaret Tamsrin"/>
    <s v="SY070005"/>
    <s v="Maaret Elekhwan"/>
    <x v="15"/>
    <n v="83"/>
  </r>
  <r>
    <s v="OCHA Damascus"/>
    <x v="0"/>
    <m/>
    <m/>
    <x v="1"/>
    <m/>
    <m/>
    <m/>
    <m/>
    <m/>
    <m/>
    <m/>
    <x v="1"/>
    <s v="SY07"/>
    <s v="Jisr-Ash-Shugur"/>
    <s v="SY0704"/>
    <s v="Badama"/>
    <s v="SY070401"/>
    <s v="Kherbet Eljoz"/>
    <x v="16"/>
    <n v="23"/>
  </r>
  <r>
    <s v="OCHA Turkey"/>
    <x v="0"/>
    <m/>
    <m/>
    <x v="2"/>
    <s v="SY02"/>
    <s v="Afrin"/>
    <s v="SY0203"/>
    <s v="Afrin"/>
    <s v="SY020300"/>
    <m/>
    <m/>
    <x v="2"/>
    <s v="SY08"/>
    <s v="Al-Malikeyyeh"/>
    <s v="SY0803"/>
    <s v="Al-Malikeyyeh"/>
    <s v="SY080300"/>
    <s v="Ein Elkhadra"/>
    <x v="17"/>
    <n v="34"/>
  </r>
  <r>
    <s v="OCHA Turkey"/>
    <x v="0"/>
    <m/>
    <m/>
    <x v="3"/>
    <s v="SY12"/>
    <s v="Dar'a"/>
    <s v="SY1200"/>
    <s v="Dar'a"/>
    <s v="SY120000"/>
    <m/>
    <m/>
    <x v="1"/>
    <s v="SY07"/>
    <s v="Al Ma'ra"/>
    <s v="SY0702"/>
    <s v="Khan Shaykun"/>
    <s v="SY070201"/>
    <s v="Khan Shaykun"/>
    <x v="18"/>
    <n v="3"/>
  </r>
  <r>
    <s v="OCHA Turkey"/>
    <x v="0"/>
    <m/>
    <m/>
    <x v="3"/>
    <s v="SY12"/>
    <s v="Dar'a"/>
    <s v="SY1200"/>
    <s v="Dar'a"/>
    <s v="SY120000"/>
    <m/>
    <m/>
    <x v="1"/>
    <s v="SY07"/>
    <s v="Idleb"/>
    <s v="SY0700"/>
    <s v="Maaret Tamsrin"/>
    <s v="SY070005"/>
    <s v="Maaret Elekhwan"/>
    <x v="15"/>
    <n v="36"/>
  </r>
  <r>
    <s v="OCHA Turkey"/>
    <x v="0"/>
    <m/>
    <m/>
    <x v="3"/>
    <s v="SY12"/>
    <m/>
    <m/>
    <m/>
    <m/>
    <m/>
    <m/>
    <x v="1"/>
    <s v="SY07"/>
    <s v="Idleb"/>
    <s v="SY0700"/>
    <s v="Idleb"/>
    <s v="SY070000"/>
    <s v="Nayrab"/>
    <x v="19"/>
    <n v="6"/>
  </r>
  <r>
    <s v="OCHA Turkey"/>
    <x v="0"/>
    <m/>
    <m/>
    <x v="3"/>
    <s v="SY12"/>
    <m/>
    <m/>
    <m/>
    <m/>
    <m/>
    <m/>
    <x v="1"/>
    <s v="SY07"/>
    <s v="Idleb"/>
    <s v="SY0700"/>
    <s v="Maaret Tamsrin"/>
    <s v="SY070005"/>
    <s v="Haranbush"/>
    <x v="20"/>
    <n v="56"/>
  </r>
  <r>
    <s v="OCHA Turkey"/>
    <x v="0"/>
    <m/>
    <m/>
    <x v="3"/>
    <s v="SY12"/>
    <m/>
    <m/>
    <m/>
    <m/>
    <m/>
    <m/>
    <x v="1"/>
    <s v="SY07"/>
    <s v="Idleb"/>
    <s v="SY0700"/>
    <s v="Maaret Tamsrin"/>
    <s v="SY070005"/>
    <s v="Kafr - Kafrehmul"/>
    <x v="21"/>
    <n v="53"/>
  </r>
  <r>
    <s v="OCHA Turkey"/>
    <x v="0"/>
    <m/>
    <m/>
    <x v="3"/>
    <s v="SY12"/>
    <m/>
    <m/>
    <m/>
    <m/>
    <m/>
    <m/>
    <x v="1"/>
    <s v="SY07"/>
    <s v="Idleb"/>
    <s v="SY0700"/>
    <s v="Maaret Tamsrin"/>
    <s v="SY070005"/>
    <s v="Ma'arrat Tamasrin"/>
    <x v="22"/>
    <n v="72"/>
  </r>
  <r>
    <s v="OCHA Turkey"/>
    <x v="0"/>
    <m/>
    <m/>
    <x v="3"/>
    <s v="SY12"/>
    <m/>
    <m/>
    <m/>
    <m/>
    <m/>
    <m/>
    <x v="1"/>
    <s v="SY07"/>
    <s v="Idleb"/>
    <s v="SY0700"/>
    <s v="Maaret Tamsrin"/>
    <s v="SY070005"/>
    <s v="Shekh Bahr"/>
    <x v="23"/>
    <n v="26"/>
  </r>
  <r>
    <s v="OCHA Turkey"/>
    <x v="0"/>
    <m/>
    <m/>
    <x v="3"/>
    <s v="SY12"/>
    <m/>
    <m/>
    <m/>
    <m/>
    <m/>
    <m/>
    <x v="1"/>
    <s v="SY07"/>
    <s v="Idleb"/>
    <s v="SY0700"/>
    <s v="Teftnaz"/>
    <s v="SY070004"/>
    <s v="Ketyan"/>
    <x v="24"/>
    <n v="27"/>
  </r>
  <r>
    <s v="OCHA Turkey"/>
    <x v="0"/>
    <m/>
    <m/>
    <x v="3"/>
    <s v="SY12"/>
    <m/>
    <m/>
    <m/>
    <m/>
    <m/>
    <m/>
    <x v="1"/>
    <s v="SY07"/>
    <s v="Idleb"/>
    <s v="SY0700"/>
    <s v="Teftnaz"/>
    <s v="SY070004"/>
    <s v="Teftnaz"/>
    <x v="25"/>
    <n v="14"/>
  </r>
  <r>
    <s v="OCHA Turkey"/>
    <x v="0"/>
    <m/>
    <m/>
    <x v="0"/>
    <s v="SY09"/>
    <s v="Deir-ez-Zor"/>
    <s v="SY0901"/>
    <s v="Deir-ez-Zor"/>
    <s v="SY090100"/>
    <s v="Deir-ez-Zor"/>
    <s v="C5086"/>
    <x v="2"/>
    <s v="SY08"/>
    <s v="Al-Hasakeh"/>
    <s v="SY0800"/>
    <s v="Hole"/>
    <s v="SY080006"/>
    <s v="Hole"/>
    <x v="26"/>
    <n v="891"/>
  </r>
  <r>
    <s v="OCHA Turkey"/>
    <x v="0"/>
    <m/>
    <m/>
    <x v="0"/>
    <s v="SY09"/>
    <s v="Deir-ez-Zor"/>
    <s v="SY0901"/>
    <s v="Deir-ez-Zor"/>
    <s v="SY090100"/>
    <m/>
    <m/>
    <x v="2"/>
    <s v="SY08"/>
    <s v="Al-Hasakeh"/>
    <s v="SY0800"/>
    <s v="Areesheh"/>
    <s v="SY080005"/>
    <s v="Areesheh"/>
    <x v="27"/>
    <n v="35"/>
  </r>
  <r>
    <s v="OCHA Turkey"/>
    <x v="0"/>
    <m/>
    <m/>
    <x v="0"/>
    <s v="SY09"/>
    <s v="Deir-ez-Zor"/>
    <s v="SY0901"/>
    <s v="Deir-ez-Zor"/>
    <s v="SY090100"/>
    <m/>
    <m/>
    <x v="2"/>
    <s v="SY08"/>
    <s v="Al-Hasakeh"/>
    <s v="SY0800"/>
    <s v="Hole"/>
    <s v="SY080006"/>
    <s v="Hole"/>
    <x v="26"/>
    <n v="172"/>
  </r>
  <r>
    <s v="OCHA Turkey"/>
    <x v="0"/>
    <m/>
    <m/>
    <x v="0"/>
    <s v="SY09"/>
    <s v="Deir-ez-Zor"/>
    <s v="SY0901"/>
    <s v="Deir-ez-Zor"/>
    <s v="SY090100"/>
    <m/>
    <m/>
    <x v="2"/>
    <s v="SY08"/>
    <s v="Al-Malikeyyeh"/>
    <s v="SY0803"/>
    <s v="Al-Malikeyyeh"/>
    <s v="SY080300"/>
    <s v="Tal Aswad Malkiyeh"/>
    <x v="28"/>
    <n v="7"/>
  </r>
  <r>
    <s v="OCHA Turkey"/>
    <x v="0"/>
    <m/>
    <m/>
    <x v="4"/>
    <s v="SY14"/>
    <m/>
    <m/>
    <m/>
    <m/>
    <m/>
    <m/>
    <x v="3"/>
    <s v="SY02"/>
    <s v="Jebel Saman"/>
    <s v="SY0200"/>
    <s v="Atareb"/>
    <s v="SY020001"/>
    <s v="Mezanaz"/>
    <x v="29"/>
    <n v="80"/>
  </r>
  <r>
    <s v="OCHA Turkey"/>
    <x v="0"/>
    <m/>
    <m/>
    <x v="4"/>
    <s v="SY14"/>
    <m/>
    <m/>
    <m/>
    <m/>
    <m/>
    <m/>
    <x v="1"/>
    <s v="SY07"/>
    <s v="Ariha"/>
    <s v="SY0705"/>
    <s v="Mhambal"/>
    <s v="SY070502"/>
    <s v="Northern Laj"/>
    <x v="30"/>
    <n v="11"/>
  </r>
  <r>
    <s v="OCHA Turkey"/>
    <x v="0"/>
    <m/>
    <m/>
    <x v="4"/>
    <s v="SY14"/>
    <m/>
    <m/>
    <m/>
    <m/>
    <m/>
    <m/>
    <x v="1"/>
    <s v="SY07"/>
    <s v="Idleb"/>
    <s v="SY0700"/>
    <s v="Bennsh"/>
    <s v="SY070002"/>
    <s v="Bennsh"/>
    <x v="31"/>
    <n v="24"/>
  </r>
  <r>
    <s v="OCHA Turkey"/>
    <x v="0"/>
    <m/>
    <m/>
    <x v="4"/>
    <s v="SY14"/>
    <m/>
    <m/>
    <m/>
    <m/>
    <m/>
    <m/>
    <x v="1"/>
    <s v="SY07"/>
    <s v="Idleb"/>
    <s v="SY0700"/>
    <s v="Maaret Tamsrin"/>
    <s v="SY070005"/>
    <s v="Haranbush"/>
    <x v="20"/>
    <n v="12"/>
  </r>
  <r>
    <s v="OCHA Turkey"/>
    <x v="0"/>
    <m/>
    <m/>
    <x v="4"/>
    <s v="SY14"/>
    <m/>
    <m/>
    <m/>
    <m/>
    <m/>
    <m/>
    <x v="1"/>
    <s v="SY07"/>
    <s v="Idleb"/>
    <s v="SY0700"/>
    <s v="Maaret Tamsrin"/>
    <s v="SY070005"/>
    <s v="Hazano"/>
    <x v="32"/>
    <n v="109"/>
  </r>
  <r>
    <s v="OCHA Turkey"/>
    <x v="0"/>
    <m/>
    <m/>
    <x v="4"/>
    <s v="SY14"/>
    <m/>
    <m/>
    <m/>
    <m/>
    <m/>
    <m/>
    <x v="1"/>
    <s v="SY07"/>
    <s v="Idleb"/>
    <s v="SY0700"/>
    <s v="Maaret Tamsrin"/>
    <s v="SY070005"/>
    <s v="Maaret Elekhwan"/>
    <x v="15"/>
    <n v="1121"/>
  </r>
  <r>
    <s v="HNAP"/>
    <x v="0"/>
    <m/>
    <m/>
    <x v="2"/>
    <s v="SY02"/>
    <s v="Afrin"/>
    <s v="SY0203"/>
    <s v="Afrin"/>
    <s v="SY020300"/>
    <m/>
    <m/>
    <x v="1"/>
    <s v="SY07"/>
    <s v="Ariha"/>
    <s v="SY0705"/>
    <s v="Ariha"/>
    <s v="SY070500"/>
    <s v="Maarzaf"/>
    <x v="33"/>
    <n v="12"/>
  </r>
  <r>
    <s v="HNAP"/>
    <x v="0"/>
    <m/>
    <m/>
    <x v="2"/>
    <s v="SY02"/>
    <s v="Afrin"/>
    <s v="SY0203"/>
    <s v="Jandairis"/>
    <s v="SY020302"/>
    <m/>
    <m/>
    <x v="1"/>
    <s v="SY07"/>
    <s v="Idleb"/>
    <s v="SY0700"/>
    <s v="Idleb"/>
    <s v="SY070000"/>
    <s v="Idleb"/>
    <x v="14"/>
    <n v="416"/>
  </r>
  <r>
    <s v="HNAP"/>
    <x v="0"/>
    <m/>
    <m/>
    <x v="2"/>
    <s v="SY02"/>
    <s v="Afrin"/>
    <s v="SY0203"/>
    <m/>
    <m/>
    <m/>
    <m/>
    <x v="2"/>
    <s v="SY08"/>
    <s v="Al-Malikeyyeh"/>
    <s v="SY0803"/>
    <s v="Al-Malikeyyeh"/>
    <s v="SY080300"/>
    <s v="Al-Malikeyyeh"/>
    <x v="34"/>
    <n v="60"/>
  </r>
  <r>
    <s v="HNAP"/>
    <x v="0"/>
    <m/>
    <m/>
    <x v="2"/>
    <s v="SY02"/>
    <s v="Afrin"/>
    <s v="SY0203"/>
    <m/>
    <m/>
    <m/>
    <m/>
    <x v="2"/>
    <s v="SY08"/>
    <s v="Al-Malikeyyeh"/>
    <s v="SY0803"/>
    <s v="Al-Malikeyyeh"/>
    <s v="SY080300"/>
    <s v="Maabada"/>
    <x v="35"/>
    <n v="20"/>
  </r>
  <r>
    <s v="HNAP"/>
    <x v="0"/>
    <m/>
    <m/>
    <x v="2"/>
    <s v="SY02"/>
    <s v="Al Bab"/>
    <s v="SY0202"/>
    <s v="Al Bab"/>
    <s v="SY020200"/>
    <m/>
    <m/>
    <x v="3"/>
    <s v="SY02"/>
    <s v="Al Bab"/>
    <s v="SY0202"/>
    <s v="Al Bab"/>
    <s v="SY020200"/>
    <s v="Abu Zendin"/>
    <x v="36"/>
    <n v="45"/>
  </r>
  <r>
    <s v="HNAP"/>
    <x v="0"/>
    <m/>
    <m/>
    <x v="2"/>
    <s v="SY02"/>
    <s v="Al Bab"/>
    <s v="SY0202"/>
    <s v="Al Bab"/>
    <s v="SY020200"/>
    <m/>
    <m/>
    <x v="0"/>
    <s v="SY09"/>
    <s v="Deir-ez-Zor"/>
    <s v="SY0901"/>
    <s v="Basira"/>
    <s v="SY090102"/>
    <s v="Sabha"/>
    <x v="37"/>
    <n v="7"/>
  </r>
  <r>
    <s v="HNAP"/>
    <x v="0"/>
    <m/>
    <m/>
    <x v="2"/>
    <s v="SY02"/>
    <s v="Al Bab"/>
    <s v="SY0202"/>
    <s v="Al Bab"/>
    <s v="SY020200"/>
    <m/>
    <m/>
    <x v="0"/>
    <s v="SY09"/>
    <s v="Deir-ez-Zor"/>
    <s v="SY0901"/>
    <s v="Basira"/>
    <s v="SY090102"/>
    <s v="Zir"/>
    <x v="38"/>
    <n v="13"/>
  </r>
  <r>
    <s v="HNAP"/>
    <x v="0"/>
    <m/>
    <m/>
    <x v="2"/>
    <s v="SY02"/>
    <s v="Al Bab"/>
    <s v="SY0202"/>
    <s v="A'rima"/>
    <s v="SY020206"/>
    <m/>
    <m/>
    <x v="3"/>
    <s v="SY02"/>
    <s v="Jarablus"/>
    <s v="SY0208"/>
    <s v="Ghandorah"/>
    <s v="SY020801"/>
    <s v="Tal Ali - Karbajli"/>
    <x v="39"/>
    <n v="50"/>
  </r>
  <r>
    <s v="HNAP"/>
    <x v="0"/>
    <m/>
    <m/>
    <x v="2"/>
    <s v="SY02"/>
    <s v="Al Bab"/>
    <s v="SY0202"/>
    <s v="Dayr Hafir"/>
    <s v="SY020202"/>
    <m/>
    <m/>
    <x v="3"/>
    <s v="SY02"/>
    <s v="Al Bab"/>
    <s v="SY0202"/>
    <s v="Ar-Raee"/>
    <s v="SY020203"/>
    <s v="Sandi"/>
    <x v="40"/>
    <n v="19"/>
  </r>
  <r>
    <s v="HNAP"/>
    <x v="0"/>
    <m/>
    <m/>
    <x v="2"/>
    <s v="SY02"/>
    <s v="Al Bab"/>
    <s v="SY0202"/>
    <s v="Dayr Hafir"/>
    <s v="SY020202"/>
    <m/>
    <m/>
    <x v="3"/>
    <s v="SY02"/>
    <s v="Al Bab"/>
    <s v="SY0202"/>
    <s v="Ar-Raee"/>
    <s v="SY020203"/>
    <s v="Tal Eisheh"/>
    <x v="41"/>
    <n v="25"/>
  </r>
  <r>
    <s v="HNAP"/>
    <x v="0"/>
    <m/>
    <m/>
    <x v="2"/>
    <s v="SY02"/>
    <s v="Al Bab"/>
    <s v="SY0202"/>
    <s v="Dayr Hafir"/>
    <s v="SY020202"/>
    <m/>
    <m/>
    <x v="3"/>
    <s v="SY02"/>
    <s v="Jarablus"/>
    <s v="SY0208"/>
    <s v="Ghandorah"/>
    <s v="SY020801"/>
    <s v="Jeb Eldam Jrables"/>
    <x v="42"/>
    <n v="147"/>
  </r>
  <r>
    <s v="HNAP"/>
    <x v="0"/>
    <m/>
    <m/>
    <x v="2"/>
    <s v="SY02"/>
    <s v="Al Bab"/>
    <s v="SY0202"/>
    <s v="Dayr Hafir"/>
    <s v="SY020202"/>
    <m/>
    <m/>
    <x v="3"/>
    <s v="SY02"/>
    <s v="Jarablus"/>
    <s v="SY0208"/>
    <s v="Ghandorah"/>
    <s v="SY020801"/>
    <s v="Little Arab Hasan"/>
    <x v="43"/>
    <n v="38"/>
  </r>
  <r>
    <s v="HNAP"/>
    <x v="0"/>
    <m/>
    <m/>
    <x v="2"/>
    <s v="SY02"/>
    <s v="As-Safira"/>
    <s v="SY0207"/>
    <s v="As-Safira"/>
    <s v="SY020700"/>
    <m/>
    <m/>
    <x v="3"/>
    <s v="SY02"/>
    <s v="Al Bab"/>
    <s v="SY0202"/>
    <s v="Ar-Raee"/>
    <s v="SY020203"/>
    <s v="Jbine"/>
    <x v="44"/>
    <n v="40"/>
  </r>
  <r>
    <s v="HNAP"/>
    <x v="0"/>
    <m/>
    <m/>
    <x v="2"/>
    <s v="SY02"/>
    <s v="As-Safira"/>
    <s v="SY0207"/>
    <s v="As-Safira"/>
    <s v="SY020700"/>
    <m/>
    <m/>
    <x v="3"/>
    <s v="SY02"/>
    <s v="Azaz"/>
    <s v="SY0204"/>
    <s v="Aghtrin"/>
    <s v="SY020401"/>
    <s v="Akhtrein"/>
    <x v="45"/>
    <n v="50"/>
  </r>
  <r>
    <s v="HNAP"/>
    <x v="0"/>
    <m/>
    <m/>
    <x v="2"/>
    <s v="SY02"/>
    <s v="As-Safira"/>
    <s v="SY0207"/>
    <s v="As-Safira"/>
    <s v="SY020700"/>
    <m/>
    <m/>
    <x v="3"/>
    <s v="SY02"/>
    <s v="Azaz"/>
    <s v="SY0204"/>
    <s v="Aghtrin"/>
    <s v="SY020401"/>
    <s v="Kardish"/>
    <x v="46"/>
    <n v="20"/>
  </r>
  <r>
    <s v="HNAP"/>
    <x v="0"/>
    <m/>
    <m/>
    <x v="2"/>
    <s v="SY02"/>
    <s v="A'zaz"/>
    <s v="SY0204"/>
    <s v="A'zaz"/>
    <s v="SY020400"/>
    <m/>
    <m/>
    <x v="3"/>
    <s v="SY02"/>
    <s v="Azaz"/>
    <s v="SY0204"/>
    <s v="Azaz"/>
    <s v="SY020400"/>
    <s v="Kafr Kalbein"/>
    <x v="47"/>
    <n v="35"/>
  </r>
  <r>
    <s v="HNAP"/>
    <x v="0"/>
    <m/>
    <m/>
    <x v="2"/>
    <s v="SY02"/>
    <s v="A'zaz"/>
    <s v="SY0204"/>
    <s v="Tall Refaat"/>
    <s v="SY020402"/>
    <m/>
    <m/>
    <x v="3"/>
    <s v="SY02"/>
    <s v="Jebel Saman"/>
    <s v="SY0200"/>
    <s v="Jebel Saman"/>
    <s v="SY020000"/>
    <s v="Aleppo"/>
    <x v="48"/>
    <n v="1273"/>
  </r>
  <r>
    <s v="HNAP"/>
    <x v="0"/>
    <m/>
    <m/>
    <x v="2"/>
    <s v="SY02"/>
    <s v="Jarablus"/>
    <s v="SY0208"/>
    <s v="Jarablus"/>
    <s v="SY020800"/>
    <m/>
    <m/>
    <x v="3"/>
    <s v="SY02"/>
    <s v="Menbij"/>
    <s v="SY0205"/>
    <s v="Menbij"/>
    <s v="SY020500"/>
    <s v="Menbij"/>
    <x v="49"/>
    <n v="160"/>
  </r>
  <r>
    <s v="HNAP"/>
    <x v="0"/>
    <m/>
    <m/>
    <x v="2"/>
    <s v="SY02"/>
    <s v="Jebel Saman"/>
    <s v="SY0200"/>
    <s v="Atareb"/>
    <s v="SY020001"/>
    <m/>
    <m/>
    <x v="3"/>
    <s v="SY02"/>
    <s v="Afrin"/>
    <s v="SY0203"/>
    <s v="Jandairis"/>
    <s v="SY020302"/>
    <s v="Jandairis"/>
    <x v="50"/>
    <n v="800"/>
  </r>
  <r>
    <s v="HNAP"/>
    <x v="0"/>
    <m/>
    <m/>
    <x v="2"/>
    <s v="SY02"/>
    <s v="Jebel Saman"/>
    <s v="SY0200"/>
    <s v="Atareb"/>
    <s v="SY020001"/>
    <m/>
    <m/>
    <x v="3"/>
    <s v="SY02"/>
    <s v="Afrin"/>
    <s v="SY0203"/>
    <s v="Sheikh El-Hadid"/>
    <s v="SY020305"/>
    <s v="Darmash - Darmashkanli"/>
    <x v="51"/>
    <n v="13"/>
  </r>
  <r>
    <s v="HNAP"/>
    <x v="0"/>
    <m/>
    <m/>
    <x v="2"/>
    <s v="SY02"/>
    <s v="Jebel Saman"/>
    <s v="SY0200"/>
    <s v="Atareb"/>
    <s v="SY020001"/>
    <m/>
    <m/>
    <x v="3"/>
    <s v="SY02"/>
    <s v="Jebel Saman"/>
    <s v="SY0200"/>
    <s v="Atareb"/>
    <s v="SY020001"/>
    <s v="Al Radwan"/>
    <x v="52"/>
    <n v="60"/>
  </r>
  <r>
    <s v="HNAP"/>
    <x v="0"/>
    <m/>
    <m/>
    <x v="2"/>
    <s v="SY02"/>
    <s v="Jebel Saman"/>
    <s v="SY0200"/>
    <s v="Atareb"/>
    <s v="SY020001"/>
    <m/>
    <m/>
    <x v="3"/>
    <s v="SY02"/>
    <s v="Jebel Saman"/>
    <s v="SY0200"/>
    <s v="Atareb"/>
    <s v="SY020001"/>
    <s v="Batbu"/>
    <x v="53"/>
    <n v="8"/>
  </r>
  <r>
    <s v="HNAP"/>
    <x v="0"/>
    <m/>
    <m/>
    <x v="2"/>
    <s v="SY02"/>
    <s v="Jebel Saman"/>
    <s v="SY0200"/>
    <s v="Atareb"/>
    <s v="SY020001"/>
    <m/>
    <m/>
    <x v="1"/>
    <s v="SY07"/>
    <s v="Harim"/>
    <s v="SY0703"/>
    <s v="Dana"/>
    <s v="SY070301"/>
    <s v="Termanin"/>
    <x v="54"/>
    <n v="360"/>
  </r>
  <r>
    <s v="HNAP"/>
    <x v="0"/>
    <m/>
    <m/>
    <x v="2"/>
    <s v="SY02"/>
    <s v="Jebel Saman"/>
    <s v="SY0200"/>
    <s v="Atareb"/>
    <s v="SY020001"/>
    <m/>
    <m/>
    <x v="1"/>
    <s v="SY07"/>
    <s v="Idleb"/>
    <s v="SY0700"/>
    <s v="Abul Thohur"/>
    <s v="SY070001"/>
    <s v="Tawil Elsheikh"/>
    <x v="55"/>
    <n v="18"/>
  </r>
  <r>
    <s v="HNAP"/>
    <x v="0"/>
    <m/>
    <m/>
    <x v="2"/>
    <s v="SY02"/>
    <s v="Jebel Saman"/>
    <s v="SY0200"/>
    <s v="Jebel Saman"/>
    <s v="SY020000"/>
    <m/>
    <m/>
    <x v="3"/>
    <s v="SY02"/>
    <s v="Jarablus"/>
    <s v="SY0208"/>
    <s v="Ghandorah"/>
    <s v="SY020801"/>
    <s v="Bilis"/>
    <x v="56"/>
    <n v="19"/>
  </r>
  <r>
    <s v="HNAP"/>
    <x v="0"/>
    <m/>
    <m/>
    <x v="2"/>
    <s v="SY02"/>
    <s v="Jebel Saman"/>
    <s v="SY0200"/>
    <s v="Jebel Saman"/>
    <s v="SY020000"/>
    <m/>
    <m/>
    <x v="3"/>
    <s v="SY02"/>
    <s v="Jarablus"/>
    <s v="SY0208"/>
    <s v="Jarablus"/>
    <s v="SY020800"/>
    <s v="Qirata"/>
    <x v="57"/>
    <n v="10"/>
  </r>
  <r>
    <s v="HNAP"/>
    <x v="0"/>
    <m/>
    <m/>
    <x v="2"/>
    <s v="SY02"/>
    <s v="Jebel Saman"/>
    <s v="SY0200"/>
    <s v="Jebel Saman"/>
    <s v="SY020000"/>
    <m/>
    <m/>
    <x v="3"/>
    <s v="SY02"/>
    <s v="Jebel Saman"/>
    <s v="SY0200"/>
    <s v="Jebel Saman"/>
    <s v="SY020000"/>
    <s v="Aleppo"/>
    <x v="48"/>
    <n v="34"/>
  </r>
  <r>
    <s v="HNAP"/>
    <x v="0"/>
    <m/>
    <m/>
    <x v="2"/>
    <s v="SY02"/>
    <s v="Jebel Saman"/>
    <s v="SY0200"/>
    <s v="Jebel Saman"/>
    <s v="SY020000"/>
    <m/>
    <m/>
    <x v="1"/>
    <s v="SY07"/>
    <s v="Ariha"/>
    <s v="SY0705"/>
    <s v="Mhambal"/>
    <s v="SY070502"/>
    <s v="Jadraya"/>
    <x v="58"/>
    <n v="6"/>
  </r>
  <r>
    <s v="HNAP"/>
    <x v="0"/>
    <m/>
    <m/>
    <x v="2"/>
    <s v="SY02"/>
    <s v="Jebel Saman"/>
    <s v="SY0200"/>
    <s v="Jebel Saman"/>
    <s v="SY020000"/>
    <m/>
    <m/>
    <x v="4"/>
    <s v="SY06"/>
    <s v="Jablah"/>
    <s v="SY0602"/>
    <s v="Beit Yashout"/>
    <s v="SY060205"/>
    <s v="Beit Yshut - Ein Qayta"/>
    <x v="59"/>
    <n v="20"/>
  </r>
  <r>
    <s v="HNAP"/>
    <x v="0"/>
    <m/>
    <m/>
    <x v="2"/>
    <s v="SY02"/>
    <s v="Jebel Saman"/>
    <s v="SY0200"/>
    <s v="Jebel Saman"/>
    <s v="SY020000"/>
    <m/>
    <m/>
    <x v="4"/>
    <s v="SY06"/>
    <s v="Jablah"/>
    <s v="SY0602"/>
    <s v="Jablah"/>
    <s v="SY060200"/>
    <s v="SyaNo"/>
    <x v="60"/>
    <n v="10"/>
  </r>
  <r>
    <s v="HNAP"/>
    <x v="0"/>
    <m/>
    <m/>
    <x v="2"/>
    <s v="SY02"/>
    <s v="Jebel Saman"/>
    <s v="SY0200"/>
    <s v="Jebel Saman"/>
    <s v="SY020000"/>
    <m/>
    <m/>
    <x v="4"/>
    <s v="SY06"/>
    <s v="Lattakia"/>
    <s v="SY0600"/>
    <s v="Lattakia"/>
    <s v="SY060000"/>
    <s v="Lattakia"/>
    <x v="61"/>
    <n v="115"/>
  </r>
  <r>
    <s v="HNAP"/>
    <x v="0"/>
    <m/>
    <m/>
    <x v="2"/>
    <s v="SY02"/>
    <s v="Jebel Saman"/>
    <s v="SY0200"/>
    <s v="Jebel Saman"/>
    <s v="SY020000"/>
    <m/>
    <m/>
    <x v="5"/>
    <s v="SY03"/>
    <s v="Rural Damascus"/>
    <s v="SY0301"/>
    <s v="Kisweh"/>
    <s v="SY030101"/>
    <s v="Harjal"/>
    <x v="62"/>
    <n v="1163"/>
  </r>
  <r>
    <s v="HNAP"/>
    <x v="0"/>
    <m/>
    <m/>
    <x v="2"/>
    <s v="SY02"/>
    <s v="Jebel Saman"/>
    <s v="SY0200"/>
    <s v="Jebel Saman"/>
    <s v="SY020000"/>
    <m/>
    <m/>
    <x v="6"/>
    <s v="SY10"/>
    <s v="Dreikish"/>
    <s v="SY1004"/>
    <s v="Hamin"/>
    <s v="SY100402"/>
    <s v="Hamin"/>
    <x v="63"/>
    <n v="15"/>
  </r>
  <r>
    <s v="HNAP"/>
    <x v="0"/>
    <m/>
    <m/>
    <x v="2"/>
    <s v="SY02"/>
    <s v="Jebel Saman"/>
    <s v="SY0200"/>
    <s v="Jebel Saman"/>
    <s v="SY020000"/>
    <m/>
    <m/>
    <x v="6"/>
    <s v="SY10"/>
    <s v="Qadmous"/>
    <s v="SY1006"/>
    <s v="Anaza"/>
    <s v="SY100601"/>
    <s v="Bsarmun"/>
    <x v="64"/>
    <n v="10"/>
  </r>
  <r>
    <s v="HNAP"/>
    <x v="0"/>
    <m/>
    <m/>
    <x v="2"/>
    <s v="SY02"/>
    <s v="Jebel Saman"/>
    <s v="SY0200"/>
    <s v="Jebel Saman"/>
    <s v="SY020000"/>
    <m/>
    <m/>
    <x v="6"/>
    <s v="SY10"/>
    <s v="Safita"/>
    <s v="SY1003"/>
    <s v="Ras El-Khashufeh"/>
    <s v="SY100305"/>
    <s v="Sur - Bsorm"/>
    <x v="65"/>
    <n v="15"/>
  </r>
  <r>
    <s v="HNAP"/>
    <x v="0"/>
    <m/>
    <m/>
    <x v="2"/>
    <s v="SY02"/>
    <s v="Jebel Saman"/>
    <s v="SY0200"/>
    <s v="Jebel Saman"/>
    <s v="SY020000"/>
    <m/>
    <m/>
    <x v="6"/>
    <s v="SY10"/>
    <s v="Sheikh Badr"/>
    <s v="SY1005"/>
    <s v="Baramanet Elmashayekh"/>
    <s v="SY100501"/>
    <s v="Baramanet Elmashayekh"/>
    <x v="66"/>
    <n v="20"/>
  </r>
  <r>
    <s v="HNAP"/>
    <x v="0"/>
    <m/>
    <m/>
    <x v="2"/>
    <s v="SY02"/>
    <s v="Jebel Saman"/>
    <s v="SY0200"/>
    <s v="Jebel Saman"/>
    <s v="SY020000"/>
    <m/>
    <m/>
    <x v="6"/>
    <s v="SY10"/>
    <s v="Sheikh Badr"/>
    <s v="SY1005"/>
    <s v="Sheikh Badr"/>
    <s v="SY100500"/>
    <s v="Niha"/>
    <x v="67"/>
    <n v="10"/>
  </r>
  <r>
    <s v="HNAP"/>
    <x v="0"/>
    <m/>
    <m/>
    <x v="2"/>
    <s v="SY02"/>
    <s v="Jebel Saman"/>
    <s v="SY0200"/>
    <s v="Jebel Saman"/>
    <s v="SY020000"/>
    <m/>
    <m/>
    <x v="6"/>
    <s v="SY10"/>
    <s v="Tartous"/>
    <s v="SY1000"/>
    <s v="Safsafa"/>
    <s v="SY100006"/>
    <s v="Safsafa"/>
    <x v="68"/>
    <n v="20"/>
  </r>
  <r>
    <s v="HNAP"/>
    <x v="0"/>
    <m/>
    <m/>
    <x v="2"/>
    <s v="SY02"/>
    <s v="Jebel Saman"/>
    <s v="SY0200"/>
    <s v="Jebel Saman"/>
    <s v="SY020000"/>
    <m/>
    <m/>
    <x v="6"/>
    <s v="SY10"/>
    <s v="Tartous"/>
    <s v="SY1000"/>
    <s v="Tartous"/>
    <s v="SY100000"/>
    <s v="Tartous"/>
    <x v="69"/>
    <n v="90"/>
  </r>
  <r>
    <s v="HNAP"/>
    <x v="0"/>
    <m/>
    <m/>
    <x v="2"/>
    <s v="SY02"/>
    <s v="Jebel Saman"/>
    <s v="SY0200"/>
    <s v="Zarbah"/>
    <s v="SY020005"/>
    <m/>
    <m/>
    <x v="3"/>
    <s v="SY02"/>
    <s v="Jebel Saman"/>
    <s v="SY0200"/>
    <s v="Zarbah"/>
    <s v="SY020005"/>
    <s v="Kusniya"/>
    <x v="70"/>
    <n v="50"/>
  </r>
  <r>
    <s v="HNAP"/>
    <x v="0"/>
    <m/>
    <m/>
    <x v="2"/>
    <s v="SY02"/>
    <s v="Jebel Saman"/>
    <s v="SY0200"/>
    <s v="Zarbah"/>
    <s v="SY020005"/>
    <m/>
    <m/>
    <x v="3"/>
    <s v="SY02"/>
    <s v="Jebel Saman"/>
    <s v="SY0200"/>
    <s v="Zarbah"/>
    <s v="SY020005"/>
    <s v="Tal Heddiyeh"/>
    <x v="71"/>
    <n v="65"/>
  </r>
  <r>
    <s v="HNAP"/>
    <x v="0"/>
    <m/>
    <m/>
    <x v="2"/>
    <s v="SY02"/>
    <s v="Jebel Saman"/>
    <s v="SY0200"/>
    <s v="Zarbah"/>
    <s v="SY020005"/>
    <m/>
    <m/>
    <x v="3"/>
    <s v="SY02"/>
    <s v="Jebel Saman"/>
    <s v="SY0200"/>
    <s v="Zarbah"/>
    <s v="SY020005"/>
    <s v="Talafeh"/>
    <x v="72"/>
    <n v="85"/>
  </r>
  <r>
    <s v="HNAP"/>
    <x v="0"/>
    <m/>
    <m/>
    <x v="2"/>
    <s v="SY02"/>
    <s v="Jebel Saman"/>
    <s v="SY0200"/>
    <s v="Zarbah"/>
    <s v="SY020005"/>
    <m/>
    <m/>
    <x v="1"/>
    <s v="SY07"/>
    <s v="Idleb"/>
    <s v="SY0700"/>
    <s v="Bennsh"/>
    <s v="SY070002"/>
    <s v="Toum"/>
    <x v="73"/>
    <n v="12"/>
  </r>
  <r>
    <s v="HNAP"/>
    <x v="0"/>
    <m/>
    <m/>
    <x v="2"/>
    <s v="SY02"/>
    <m/>
    <m/>
    <m/>
    <m/>
    <m/>
    <m/>
    <x v="7"/>
    <s v="SY01"/>
    <s v="Damascus"/>
    <s v="SY0100"/>
    <s v="Damascus"/>
    <s v="SY010000"/>
    <s v="Damascus"/>
    <x v="74"/>
    <n v="30"/>
  </r>
  <r>
    <s v="HNAP"/>
    <x v="0"/>
    <m/>
    <m/>
    <x v="5"/>
    <s v="SY08"/>
    <s v="Al-Hasakeh"/>
    <s v="SY0800"/>
    <s v="Al-Hasakeh"/>
    <s v="SY080000"/>
    <m/>
    <m/>
    <x v="0"/>
    <s v="SY09"/>
    <s v="Deir-ez-Zor"/>
    <s v="SY0901"/>
    <s v="Basira"/>
    <s v="SY090102"/>
    <s v="Shiheil"/>
    <x v="75"/>
    <n v="30"/>
  </r>
  <r>
    <s v="HNAP"/>
    <x v="0"/>
    <m/>
    <m/>
    <x v="5"/>
    <s v="SY08"/>
    <s v="Al-Hasakeh"/>
    <s v="SY0800"/>
    <s v="Areesheh"/>
    <s v="SY080005"/>
    <m/>
    <m/>
    <x v="2"/>
    <s v="SY08"/>
    <s v="Al-Hasakeh"/>
    <s v="SY0800"/>
    <s v="Al-Hasakeh"/>
    <s v="SY080000"/>
    <s v="Al-Hasakeh"/>
    <x v="76"/>
    <n v="210"/>
  </r>
  <r>
    <s v="HNAP"/>
    <x v="0"/>
    <m/>
    <m/>
    <x v="5"/>
    <s v="SY08"/>
    <s v="Al-Hasakeh"/>
    <s v="SY0800"/>
    <s v="Areesheh"/>
    <s v="SY080005"/>
    <m/>
    <m/>
    <x v="2"/>
    <s v="SY08"/>
    <s v="Quamishli"/>
    <s v="SY0802"/>
    <s v="Amuda"/>
    <s v="SY080202"/>
    <s v="Amuda"/>
    <x v="77"/>
    <n v="56"/>
  </r>
  <r>
    <s v="HNAP"/>
    <x v="0"/>
    <m/>
    <m/>
    <x v="5"/>
    <s v="SY08"/>
    <s v="Al-Hasakeh"/>
    <s v="SY0800"/>
    <s v="Areesheh"/>
    <s v="SY080005"/>
    <m/>
    <m/>
    <x v="2"/>
    <s v="SY08"/>
    <s v="Quamishli"/>
    <s v="SY0802"/>
    <s v="Amuda"/>
    <s v="SY080202"/>
    <s v="Jaberiyeh Amudeh"/>
    <x v="78"/>
    <n v="6"/>
  </r>
  <r>
    <s v="HNAP"/>
    <x v="0"/>
    <m/>
    <m/>
    <x v="5"/>
    <s v="SY08"/>
    <s v="Al-Hasakeh"/>
    <s v="SY0800"/>
    <s v="Areesheh"/>
    <s v="SY080005"/>
    <m/>
    <m/>
    <x v="2"/>
    <s v="SY08"/>
    <s v="Quamishli"/>
    <s v="SY0802"/>
    <s v="Quamishli"/>
    <s v="SY080200"/>
    <s v="Quamishli"/>
    <x v="79"/>
    <n v="240"/>
  </r>
  <r>
    <s v="HNAP"/>
    <x v="0"/>
    <m/>
    <m/>
    <x v="5"/>
    <s v="SY08"/>
    <s v="Al-Hasakeh"/>
    <s v="SY0800"/>
    <s v="Areesheh"/>
    <s v="SY080005"/>
    <m/>
    <m/>
    <x v="2"/>
    <s v="SY08"/>
    <s v="Ras Al Ain"/>
    <s v="SY0804"/>
    <s v="Ras Al Ain"/>
    <s v="SY080400"/>
    <s v="Al-Azizieh"/>
    <x v="80"/>
    <n v="45"/>
  </r>
  <r>
    <s v="HNAP"/>
    <x v="0"/>
    <m/>
    <m/>
    <x v="5"/>
    <s v="SY08"/>
    <s v="Al-Hasakeh"/>
    <s v="SY0800"/>
    <s v="Areesheh"/>
    <s v="SY080005"/>
    <m/>
    <m/>
    <x v="2"/>
    <s v="SY08"/>
    <s v="Ras Al Ain"/>
    <s v="SY0804"/>
    <s v="Ras Al Ain"/>
    <s v="SY080400"/>
    <s v="Asfar Najjar"/>
    <x v="81"/>
    <n v="12"/>
  </r>
  <r>
    <s v="HNAP"/>
    <x v="0"/>
    <m/>
    <m/>
    <x v="5"/>
    <s v="SY08"/>
    <s v="Al-Hasakeh"/>
    <s v="SY0800"/>
    <s v="Areesheh"/>
    <s v="SY080005"/>
    <m/>
    <m/>
    <x v="2"/>
    <s v="SY08"/>
    <s v="Ras Al Ain"/>
    <s v="SY0804"/>
    <s v="Ras Al Ain"/>
    <s v="SY080400"/>
    <s v="Qul'ayah"/>
    <x v="82"/>
    <n v="10"/>
  </r>
  <r>
    <s v="HNAP"/>
    <x v="0"/>
    <m/>
    <m/>
    <x v="5"/>
    <s v="SY08"/>
    <s v="Al-Hasakeh"/>
    <s v="SY0800"/>
    <s v="Areesheh"/>
    <s v="SY080005"/>
    <m/>
    <m/>
    <x v="2"/>
    <s v="SY08"/>
    <s v="Ras Al Ain"/>
    <s v="SY0804"/>
    <s v="Ras Al Ain"/>
    <s v="SY080400"/>
    <s v="Ras Al Ain"/>
    <x v="83"/>
    <n v="85"/>
  </r>
  <r>
    <s v="HNAP"/>
    <x v="0"/>
    <m/>
    <m/>
    <x v="5"/>
    <s v="SY08"/>
    <s v="Al-Hasakeh"/>
    <s v="SY0800"/>
    <s v="Areesheh"/>
    <s v="SY080005"/>
    <m/>
    <m/>
    <x v="0"/>
    <s v="SY09"/>
    <s v="Al Mayadin"/>
    <s v="SY0903"/>
    <s v="Thiban"/>
    <s v="SY090301"/>
    <s v="Darnaj"/>
    <x v="4"/>
    <n v="40"/>
  </r>
  <r>
    <s v="HNAP"/>
    <x v="0"/>
    <m/>
    <m/>
    <x v="5"/>
    <s v="SY08"/>
    <s v="Al-Hasakeh"/>
    <s v="SY0800"/>
    <s v="Areesheh"/>
    <s v="SY080005"/>
    <m/>
    <m/>
    <x v="0"/>
    <s v="SY09"/>
    <s v="Al Mayadin"/>
    <s v="SY0903"/>
    <s v="Thiban"/>
    <s v="SY090301"/>
    <s v="Tayyana"/>
    <x v="7"/>
    <n v="60"/>
  </r>
  <r>
    <s v="HNAP"/>
    <x v="0"/>
    <m/>
    <m/>
    <x v="5"/>
    <s v="SY08"/>
    <s v="Al-Hasakeh"/>
    <s v="SY0800"/>
    <s v="Hole"/>
    <s v="SY080006"/>
    <m/>
    <m/>
    <x v="2"/>
    <s v="SY08"/>
    <s v="Al-Hasakeh"/>
    <s v="SY0800"/>
    <s v="Al-Hasakeh"/>
    <s v="SY080000"/>
    <s v="Al-Hasakeh"/>
    <x v="76"/>
    <n v="305"/>
  </r>
  <r>
    <s v="HNAP"/>
    <x v="0"/>
    <m/>
    <m/>
    <x v="5"/>
    <s v="SY08"/>
    <s v="Al-Hasakeh"/>
    <s v="SY0800"/>
    <s v="Hole"/>
    <s v="SY080006"/>
    <m/>
    <m/>
    <x v="2"/>
    <s v="SY08"/>
    <s v="Al-Hasakeh"/>
    <s v="SY0800"/>
    <s v="Tal Tamer"/>
    <s v="SY080001"/>
    <s v="Tal Tamer"/>
    <x v="84"/>
    <n v="42"/>
  </r>
  <r>
    <s v="HNAP"/>
    <x v="0"/>
    <m/>
    <m/>
    <x v="5"/>
    <s v="SY08"/>
    <s v="Al-Hasakeh"/>
    <s v="SY0800"/>
    <s v="Hole"/>
    <s v="SY080006"/>
    <m/>
    <m/>
    <x v="2"/>
    <s v="SY08"/>
    <s v="Ras Al Ain"/>
    <s v="SY0804"/>
    <s v="Ras Al Ain"/>
    <s v="SY080400"/>
    <s v="Abu Rasin"/>
    <x v="85"/>
    <n v="12"/>
  </r>
  <r>
    <s v="HNAP"/>
    <x v="0"/>
    <m/>
    <m/>
    <x v="5"/>
    <s v="SY08"/>
    <s v="Al-Hasakeh"/>
    <s v="SY0800"/>
    <s v="Shadadah"/>
    <s v="SY080002"/>
    <m/>
    <m/>
    <x v="2"/>
    <s v="SY08"/>
    <s v="Al-Hasakeh"/>
    <s v="SY0800"/>
    <s v="Al-Hasakeh"/>
    <s v="SY080000"/>
    <s v="Al-Hasakeh"/>
    <x v="76"/>
    <n v="20"/>
  </r>
  <r>
    <s v="HNAP"/>
    <x v="0"/>
    <m/>
    <m/>
    <x v="5"/>
    <s v="SY08"/>
    <s v="Al-Hasakeh"/>
    <s v="SY0800"/>
    <s v="Shadadah"/>
    <s v="SY080002"/>
    <m/>
    <m/>
    <x v="8"/>
    <s v="SY04"/>
    <s v="Al-Qusayr"/>
    <s v="SY0402"/>
    <s v="Al-Qusayr"/>
    <s v="SY040200"/>
    <s v="Mudan"/>
    <x v="86"/>
    <n v="7"/>
  </r>
  <r>
    <s v="HNAP"/>
    <x v="0"/>
    <m/>
    <m/>
    <x v="5"/>
    <s v="SY08"/>
    <s v="Al-Hasakeh"/>
    <s v="SY0800"/>
    <s v="Tal Tamer"/>
    <s v="SY080001"/>
    <m/>
    <m/>
    <x v="0"/>
    <s v="SY09"/>
    <s v="Deir-ez-Zor"/>
    <s v="SY0901"/>
    <s v="Basira"/>
    <s v="SY090102"/>
    <s v="Sokkar"/>
    <x v="87"/>
    <n v="18"/>
  </r>
  <r>
    <s v="HNAP"/>
    <x v="0"/>
    <m/>
    <m/>
    <x v="5"/>
    <s v="SY08"/>
    <s v="Al-Malikeyyeh"/>
    <s v="SY0803"/>
    <s v="Al-Malikeyyeh"/>
    <s v="SY080300"/>
    <m/>
    <m/>
    <x v="2"/>
    <s v="SY08"/>
    <s v="Al-Malikeyyeh"/>
    <s v="SY0803"/>
    <s v="Jawadiyah"/>
    <s v="SY080301"/>
    <s v="Jawadiyah"/>
    <x v="88"/>
    <n v="16"/>
  </r>
  <r>
    <s v="HNAP"/>
    <x v="0"/>
    <m/>
    <m/>
    <x v="5"/>
    <s v="SY08"/>
    <s v="Ras Al Ain"/>
    <s v="SY0804"/>
    <s v="Ras Al Ain"/>
    <s v="SY080400"/>
    <m/>
    <m/>
    <x v="2"/>
    <s v="SY08"/>
    <s v="Al-Hasakeh"/>
    <s v="SY0800"/>
    <s v="Al-Hasakeh"/>
    <s v="SY080000"/>
    <s v="Al-Hasakeh"/>
    <x v="76"/>
    <n v="175"/>
  </r>
  <r>
    <s v="HNAP"/>
    <x v="0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Al Meshyrfah"/>
    <x v="89"/>
    <n v="10"/>
  </r>
  <r>
    <s v="HNAP"/>
    <x v="0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Ar-Raqqa"/>
    <x v="90"/>
    <n v="344"/>
  </r>
  <r>
    <s v="HNAP"/>
    <x v="0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Bir Jarbu"/>
    <x v="91"/>
    <n v="19"/>
  </r>
  <r>
    <s v="HNAP"/>
    <x v="0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Htash"/>
    <x v="92"/>
    <n v="11"/>
  </r>
  <r>
    <s v="HNAP"/>
    <x v="0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Shanina"/>
    <x v="93"/>
    <n v="21"/>
  </r>
  <r>
    <s v="HNAP"/>
    <x v="0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Sukariyet Tal Elsamen"/>
    <x v="94"/>
    <n v="12"/>
  </r>
  <r>
    <s v="HNAP"/>
    <x v="0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Yarmuk"/>
    <x v="95"/>
    <n v="12"/>
  </r>
  <r>
    <s v="HNAP"/>
    <x v="0"/>
    <m/>
    <m/>
    <x v="6"/>
    <s v="SY11"/>
    <s v="Ar-Raqqa"/>
    <s v="SY1101"/>
    <s v="Karama"/>
    <s v="SY110102"/>
    <m/>
    <m/>
    <x v="9"/>
    <s v="SY11"/>
    <s v="Ar-Raqqa"/>
    <s v="SY1101"/>
    <s v="Ar-Raqqa"/>
    <s v="SY110100"/>
    <s v="Abu Wahil"/>
    <x v="96"/>
    <n v="11"/>
  </r>
  <r>
    <s v="HNAP"/>
    <x v="0"/>
    <m/>
    <m/>
    <x v="6"/>
    <s v="SY11"/>
    <s v="Ar-Raqqa"/>
    <s v="SY1101"/>
    <s v="Karama"/>
    <s v="SY110102"/>
    <m/>
    <m/>
    <x v="0"/>
    <s v="SY09"/>
    <s v="Al Mayadin"/>
    <s v="SY0903"/>
    <s v="Thiban"/>
    <s v="SY090301"/>
    <s v="Hawayej"/>
    <x v="97"/>
    <n v="20"/>
  </r>
  <r>
    <s v="HNAP"/>
    <x v="0"/>
    <m/>
    <m/>
    <x v="6"/>
    <s v="SY11"/>
    <s v="Ar-Raqqa"/>
    <s v="SY1101"/>
    <s v="Sabka"/>
    <s v="SY110101"/>
    <m/>
    <m/>
    <x v="9"/>
    <s v="SY11"/>
    <s v="Ar-Raqqa"/>
    <s v="SY1101"/>
    <s v="Ar-Raqqa"/>
    <s v="SY110100"/>
    <s v="Al-Maroudah"/>
    <x v="98"/>
    <n v="17"/>
  </r>
  <r>
    <s v="HNAP"/>
    <x v="0"/>
    <m/>
    <m/>
    <x v="6"/>
    <s v="SY11"/>
    <s v="Ar-Raqqa"/>
    <s v="SY1101"/>
    <m/>
    <m/>
    <m/>
    <m/>
    <x v="3"/>
    <s v="SY02"/>
    <s v="Jarablus"/>
    <s v="SY0208"/>
    <s v="Ghandorah"/>
    <s v="SY020801"/>
    <s v="Al Tafiliyah"/>
    <x v="99"/>
    <n v="107"/>
  </r>
  <r>
    <s v="HNAP"/>
    <x v="0"/>
    <m/>
    <m/>
    <x v="6"/>
    <s v="SY11"/>
    <s v="Ath-Thawrah"/>
    <s v="SY1103"/>
    <s v="Mansura"/>
    <s v="SY110301"/>
    <m/>
    <m/>
    <x v="9"/>
    <s v="SY11"/>
    <s v="Ath-Thawrah"/>
    <s v="SY1103"/>
    <s v="Mansura"/>
    <s v="SY110301"/>
    <s v="Abbad"/>
    <x v="100"/>
    <n v="43"/>
  </r>
  <r>
    <s v="HNAP"/>
    <x v="0"/>
    <m/>
    <m/>
    <x v="6"/>
    <s v="SY11"/>
    <s v="Ath-Thawrah"/>
    <s v="SY1103"/>
    <s v="Mansura"/>
    <s v="SY110301"/>
    <m/>
    <m/>
    <x v="9"/>
    <s v="SY11"/>
    <s v="Ath-Thawrah"/>
    <s v="SY1103"/>
    <s v="Mansura"/>
    <s v="SY110301"/>
    <s v="Abu Assi"/>
    <x v="101"/>
    <n v="45"/>
  </r>
  <r>
    <s v="HNAP"/>
    <x v="0"/>
    <m/>
    <m/>
    <x v="6"/>
    <s v="SY11"/>
    <s v="Ath-Thawrah"/>
    <s v="SY1103"/>
    <s v="Mansura"/>
    <s v="SY110301"/>
    <m/>
    <m/>
    <x v="9"/>
    <s v="SY11"/>
    <s v="Ath-Thawrah"/>
    <s v="SY1103"/>
    <s v="Mansura"/>
    <s v="SY110301"/>
    <s v="Al Ulieh"/>
    <x v="102"/>
    <n v="60"/>
  </r>
  <r>
    <s v="HNAP"/>
    <x v="0"/>
    <m/>
    <m/>
    <x v="6"/>
    <s v="SY11"/>
    <s v="Ath-Thawrah"/>
    <s v="SY1103"/>
    <s v="Mansura"/>
    <s v="SY110301"/>
    <m/>
    <m/>
    <x v="9"/>
    <s v="SY11"/>
    <s v="Ath-Thawrah"/>
    <s v="SY1103"/>
    <s v="Mansura"/>
    <s v="SY110301"/>
    <s v="Mansura"/>
    <x v="103"/>
    <n v="43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Al Hafayer"/>
    <x v="104"/>
    <n v="23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Al Hurriyeh"/>
    <x v="105"/>
    <n v="19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Al Sheikh Hasan"/>
    <x v="106"/>
    <n v="21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Al-Ghazli"/>
    <x v="107"/>
    <n v="21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Hazimeh"/>
    <x v="108"/>
    <n v="12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Hilo Abed"/>
    <x v="109"/>
    <n v="11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Hisheh Elshebl"/>
    <x v="110"/>
    <n v="17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Jarwah"/>
    <x v="111"/>
    <n v="13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Kardus"/>
    <x v="112"/>
    <n v="10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Kheniez Majadmi"/>
    <x v="113"/>
    <n v="7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Khneiz"/>
    <x v="114"/>
    <n v="31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Khunayz area"/>
    <x v="115"/>
    <n v="16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Qadiriyeh"/>
    <x v="116"/>
    <n v="10"/>
  </r>
  <r>
    <s v="HNAP"/>
    <x v="0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Tweilah"/>
    <x v="117"/>
    <n v="12"/>
  </r>
  <r>
    <s v="HNAP"/>
    <x v="0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Abu Kabra"/>
    <x v="118"/>
    <n v="16"/>
  </r>
  <r>
    <s v="HNAP"/>
    <x v="0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Al Kashish"/>
    <x v="119"/>
    <n v="19"/>
  </r>
  <r>
    <s v="HNAP"/>
    <x v="0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Al Khuwayshah"/>
    <x v="120"/>
    <n v="19"/>
  </r>
  <r>
    <s v="HNAP"/>
    <x v="0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Al-khadr"/>
    <x v="121"/>
    <n v="26"/>
  </r>
  <r>
    <s v="HNAP"/>
    <x v="0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Assadiya"/>
    <x v="122"/>
    <n v="18"/>
  </r>
  <r>
    <s v="HNAP"/>
    <x v="0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Kaltah"/>
    <x v="123"/>
    <n v="24"/>
  </r>
  <r>
    <s v="HNAP"/>
    <x v="0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Marj Abu Shareb"/>
    <x v="124"/>
    <n v="9"/>
  </r>
  <r>
    <s v="HNAP"/>
    <x v="0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Saran"/>
    <x v="125"/>
    <n v="19"/>
  </r>
  <r>
    <s v="HNAP"/>
    <x v="0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Wihdeh"/>
    <x v="126"/>
    <n v="9"/>
  </r>
  <r>
    <s v="HNAP"/>
    <x v="0"/>
    <m/>
    <m/>
    <x v="6"/>
    <s v="SY11"/>
    <s v="Tell Abiad"/>
    <s v="SY1102"/>
    <s v="Suluk"/>
    <s v="SY110201"/>
    <m/>
    <m/>
    <x v="9"/>
    <s v="SY11"/>
    <s v="Tell Abiad"/>
    <s v="SY1102"/>
    <s v="Suluk"/>
    <s v="SY110201"/>
    <s v="Doghaniyeh"/>
    <x v="127"/>
    <n v="13"/>
  </r>
  <r>
    <s v="HNAP"/>
    <x v="0"/>
    <m/>
    <m/>
    <x v="6"/>
    <s v="SY11"/>
    <s v="Tell Abiad"/>
    <s v="SY1102"/>
    <s v="Suluk"/>
    <s v="SY110201"/>
    <m/>
    <m/>
    <x v="9"/>
    <s v="SY11"/>
    <s v="Tell Abiad"/>
    <s v="SY1102"/>
    <s v="Suluk"/>
    <s v="SY110201"/>
    <s v="Suluk"/>
    <x v="128"/>
    <n v="52"/>
  </r>
  <r>
    <s v="HNAP"/>
    <x v="0"/>
    <m/>
    <m/>
    <x v="6"/>
    <s v="SY11"/>
    <s v="Tell Abiad"/>
    <s v="SY1102"/>
    <s v="Tell Abiad"/>
    <s v="SY110200"/>
    <m/>
    <m/>
    <x v="0"/>
    <s v="SY09"/>
    <s v="Al Mayadin"/>
    <s v="SY0903"/>
    <s v="Thiban"/>
    <s v="SY090301"/>
    <s v="Abu Hardoub"/>
    <x v="3"/>
    <n v="20"/>
  </r>
  <r>
    <s v="HNAP"/>
    <x v="0"/>
    <m/>
    <m/>
    <x v="7"/>
    <s v="SY13"/>
    <s v="As-Sweida"/>
    <s v="SY1300"/>
    <s v="Mashnaf"/>
    <s v="SY130002"/>
    <m/>
    <m/>
    <x v="10"/>
    <s v="SY13"/>
    <s v="As-Sweida"/>
    <s v="SY1300"/>
    <s v="As-Sweida"/>
    <s v="SY130000"/>
    <s v="As-Sweida"/>
    <x v="129"/>
    <n v="1881"/>
  </r>
  <r>
    <s v="HNAP"/>
    <x v="0"/>
    <m/>
    <m/>
    <x v="7"/>
    <s v="SY13"/>
    <s v="As-Sweida"/>
    <s v="SY1300"/>
    <s v="Mashnaf"/>
    <s v="SY130002"/>
    <m/>
    <m/>
    <x v="10"/>
    <s v="SY13"/>
    <s v="As-Sweida"/>
    <s v="SY1300"/>
    <s v="As-Sweida"/>
    <s v="SY130000"/>
    <s v="Habran"/>
    <x v="130"/>
    <n v="20"/>
  </r>
  <r>
    <s v="HNAP"/>
    <x v="0"/>
    <m/>
    <m/>
    <x v="7"/>
    <s v="SY13"/>
    <s v="As-Sweida"/>
    <s v="SY1300"/>
    <s v="Mashnaf"/>
    <s v="SY130002"/>
    <m/>
    <m/>
    <x v="10"/>
    <s v="SY13"/>
    <s v="As-Sweida"/>
    <s v="SY1300"/>
    <s v="As-Sweida"/>
    <s v="SY130000"/>
    <s v="Kafr"/>
    <x v="131"/>
    <n v="50"/>
  </r>
  <r>
    <s v="HNAP"/>
    <x v="0"/>
    <m/>
    <m/>
    <x v="7"/>
    <s v="SY13"/>
    <s v="As-Sweida"/>
    <s v="SY1300"/>
    <s v="Mashnaf"/>
    <s v="SY130002"/>
    <m/>
    <m/>
    <x v="10"/>
    <s v="SY13"/>
    <s v="As-Sweida"/>
    <s v="SY1300"/>
    <s v="As-Sweida"/>
    <s v="SY130000"/>
    <s v="Masad"/>
    <x v="132"/>
    <n v="100"/>
  </r>
  <r>
    <s v="HNAP"/>
    <x v="0"/>
    <m/>
    <m/>
    <x v="7"/>
    <s v="SY13"/>
    <s v="As-Sweida"/>
    <s v="SY1300"/>
    <s v="Mashnaf"/>
    <s v="SY130002"/>
    <m/>
    <m/>
    <x v="10"/>
    <s v="SY13"/>
    <s v="As-Sweida"/>
    <s v="SY1300"/>
    <s v="As-Sweida"/>
    <s v="SY130000"/>
    <s v="Raha"/>
    <x v="133"/>
    <n v="100"/>
  </r>
  <r>
    <s v="HNAP"/>
    <x v="0"/>
    <m/>
    <m/>
    <x v="7"/>
    <s v="SY13"/>
    <s v="As-Sweida"/>
    <s v="SY1300"/>
    <s v="Mashnaf"/>
    <s v="SY130002"/>
    <m/>
    <m/>
    <x v="10"/>
    <s v="SY13"/>
    <s v="As-Sweida"/>
    <s v="SY1300"/>
    <s v="Mashnaf"/>
    <s v="SY130002"/>
    <s v="Mashnaf"/>
    <x v="134"/>
    <n v="110"/>
  </r>
  <r>
    <s v="HNAP"/>
    <x v="0"/>
    <m/>
    <m/>
    <x v="7"/>
    <s v="SY13"/>
    <s v="As-Sweida"/>
    <s v="SY1300"/>
    <s v="Mashnaf"/>
    <s v="SY130002"/>
    <m/>
    <m/>
    <x v="10"/>
    <s v="SY13"/>
    <s v="As-Sweida"/>
    <s v="SY1300"/>
    <s v="Mazraa"/>
    <s v="SY130001"/>
    <s v="Mazra'a - Sijn"/>
    <x v="135"/>
    <n v="20"/>
  </r>
  <r>
    <s v="HNAP"/>
    <x v="0"/>
    <m/>
    <m/>
    <x v="7"/>
    <s v="SY13"/>
    <s v="As-Sweida"/>
    <s v="SY1300"/>
    <s v="Mashnaf"/>
    <s v="SY130002"/>
    <m/>
    <m/>
    <x v="10"/>
    <s v="SY13"/>
    <s v="Salkhad"/>
    <s v="SY1302"/>
    <s v="Salkhad"/>
    <s v="SY130200"/>
    <s v="Arman"/>
    <x v="136"/>
    <n v="60"/>
  </r>
  <r>
    <s v="HNAP"/>
    <x v="0"/>
    <m/>
    <m/>
    <x v="7"/>
    <s v="SY13"/>
    <s v="As-Sweida"/>
    <s v="SY1300"/>
    <s v="Mashnaf"/>
    <s v="SY130002"/>
    <m/>
    <m/>
    <x v="10"/>
    <s v="SY13"/>
    <s v="Salkhad"/>
    <s v="SY1302"/>
    <s v="Salkhad"/>
    <s v="SY130200"/>
    <s v="Salkhad"/>
    <x v="137"/>
    <n v="130"/>
  </r>
  <r>
    <s v="HNAP"/>
    <x v="0"/>
    <m/>
    <m/>
    <x v="7"/>
    <s v="SY13"/>
    <s v="As-Sweida"/>
    <s v="SY1300"/>
    <s v="Mashnaf"/>
    <s v="SY130002"/>
    <m/>
    <m/>
    <x v="10"/>
    <s v="SY13"/>
    <s v="Shahba"/>
    <s v="SY1303"/>
    <s v="Shahba"/>
    <s v="SY130300"/>
    <s v="Nemreh"/>
    <x v="138"/>
    <n v="120"/>
  </r>
  <r>
    <s v="HNAP"/>
    <x v="0"/>
    <m/>
    <m/>
    <x v="7"/>
    <s v="SY13"/>
    <s v="Shahba"/>
    <s v="SY1303"/>
    <s v="Shahba"/>
    <s v="SY130300"/>
    <m/>
    <m/>
    <x v="10"/>
    <s v="SY13"/>
    <s v="Shahba"/>
    <s v="SY1303"/>
    <s v="Shahba"/>
    <s v="SY130300"/>
    <s v="Mardak"/>
    <x v="139"/>
    <n v="45"/>
  </r>
  <r>
    <s v="HNAP"/>
    <x v="0"/>
    <m/>
    <m/>
    <x v="7"/>
    <s v="SY13"/>
    <s v="Shahba"/>
    <s v="SY1303"/>
    <s v="Shahba"/>
    <s v="SY130300"/>
    <m/>
    <m/>
    <x v="10"/>
    <s v="SY13"/>
    <s v="Shahba"/>
    <s v="SY1303"/>
    <s v="Shahba"/>
    <s v="SY130300"/>
    <s v="Shahba"/>
    <x v="140"/>
    <n v="550"/>
  </r>
  <r>
    <s v="HNAP"/>
    <x v="0"/>
    <m/>
    <m/>
    <x v="7"/>
    <s v="SY13"/>
    <s v="Shahba"/>
    <s v="SY1303"/>
    <s v="Shaqa"/>
    <s v="SY130301"/>
    <m/>
    <m/>
    <x v="10"/>
    <s v="SY13"/>
    <s v="Shahba"/>
    <s v="SY1303"/>
    <s v="Shaqa"/>
    <s v="SY130301"/>
    <s v="Jneineh"/>
    <x v="141"/>
    <n v="80"/>
  </r>
  <r>
    <s v="HNAP"/>
    <x v="0"/>
    <m/>
    <m/>
    <x v="7"/>
    <s v="SY13"/>
    <s v="Shahba"/>
    <s v="SY1303"/>
    <s v="Shaqa"/>
    <s v="SY130301"/>
    <m/>
    <m/>
    <x v="10"/>
    <s v="SY13"/>
    <s v="Shahba"/>
    <s v="SY1303"/>
    <s v="Shaqa"/>
    <s v="SY130301"/>
    <s v="Shaqa"/>
    <x v="142"/>
    <n v="230"/>
  </r>
  <r>
    <s v="HNAP"/>
    <x v="0"/>
    <m/>
    <m/>
    <x v="8"/>
    <s v="SY01"/>
    <s v="Damascus"/>
    <s v="SY0100"/>
    <s v="Damascus"/>
    <s v="SY010000"/>
    <m/>
    <m/>
    <x v="7"/>
    <s v="SY01"/>
    <s v="Damascus"/>
    <s v="SY0100"/>
    <s v="Damascus"/>
    <s v="SY010000"/>
    <s v="Damascus"/>
    <x v="74"/>
    <n v="1523"/>
  </r>
  <r>
    <s v="HNAP"/>
    <x v="0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Eastern Jarda"/>
    <x v="5"/>
    <n v="10"/>
  </r>
  <r>
    <s v="HNAP"/>
    <x v="0"/>
    <m/>
    <m/>
    <x v="8"/>
    <s v="SY01"/>
    <s v="Damascus"/>
    <s v="SY0100"/>
    <s v="Damascus"/>
    <s v="SY010000"/>
    <m/>
    <m/>
    <x v="4"/>
    <s v="SY06"/>
    <s v="Al-Qardaha"/>
    <s v="SY0604"/>
    <s v="Al-Qardaha"/>
    <s v="SY060400"/>
    <s v="Al-Qardaha"/>
    <x v="143"/>
    <n v="35"/>
  </r>
  <r>
    <s v="HNAP"/>
    <x v="0"/>
    <m/>
    <m/>
    <x v="8"/>
    <s v="SY01"/>
    <s v="Damascus"/>
    <s v="SY0100"/>
    <s v="Damascus"/>
    <s v="SY010000"/>
    <m/>
    <m/>
    <x v="4"/>
    <s v="SY06"/>
    <s v="Jablah"/>
    <s v="SY0602"/>
    <s v="Dalyeh"/>
    <s v="SY060204"/>
    <s v="Wadi Elqale"/>
    <x v="144"/>
    <n v="15"/>
  </r>
  <r>
    <s v="HNAP"/>
    <x v="0"/>
    <m/>
    <m/>
    <x v="8"/>
    <s v="SY01"/>
    <s v="Damascus"/>
    <s v="SY0100"/>
    <s v="Damascus"/>
    <s v="SY010000"/>
    <m/>
    <m/>
    <x v="4"/>
    <s v="SY06"/>
    <s v="Jablah"/>
    <s v="SY0602"/>
    <s v="Ein Shaqaq"/>
    <s v="SY060203"/>
    <s v="Ein Shaqaq"/>
    <x v="145"/>
    <n v="30"/>
  </r>
  <r>
    <s v="HNAP"/>
    <x v="0"/>
    <m/>
    <m/>
    <x v="8"/>
    <s v="SY01"/>
    <s v="Damascus"/>
    <s v="SY0100"/>
    <s v="Damascus"/>
    <s v="SY010000"/>
    <m/>
    <m/>
    <x v="4"/>
    <s v="SY06"/>
    <s v="Jablah"/>
    <s v="SY0602"/>
    <s v="Qteilbiyyeh"/>
    <s v="SY060202"/>
    <s v="Sabiyun"/>
    <x v="146"/>
    <n v="10"/>
  </r>
  <r>
    <s v="HNAP"/>
    <x v="0"/>
    <m/>
    <m/>
    <x v="8"/>
    <s v="SY01"/>
    <s v="Damascus"/>
    <s v="SY0100"/>
    <s v="Damascus"/>
    <s v="SY010000"/>
    <m/>
    <m/>
    <x v="4"/>
    <s v="SY06"/>
    <s v="Lattakia"/>
    <s v="SY0600"/>
    <s v="Lattakia"/>
    <s v="SY060000"/>
    <s v="Lattakia"/>
    <x v="61"/>
    <n v="200"/>
  </r>
  <r>
    <s v="HNAP"/>
    <x v="0"/>
    <m/>
    <m/>
    <x v="8"/>
    <s v="SY01"/>
    <s v="Damascus"/>
    <s v="SY0100"/>
    <s v="Damascus"/>
    <s v="SY010000"/>
    <m/>
    <m/>
    <x v="5"/>
    <s v="SY03"/>
    <s v="Rural Damascus"/>
    <s v="SY0301"/>
    <s v="Babella"/>
    <s v="SY030102"/>
    <s v="Kherbet Elward"/>
    <x v="147"/>
    <n v="20"/>
  </r>
  <r>
    <s v="HNAP"/>
    <x v="0"/>
    <m/>
    <m/>
    <x v="8"/>
    <s v="SY01"/>
    <s v="Damascus"/>
    <s v="SY0100"/>
    <s v="Damascus"/>
    <s v="SY010000"/>
    <m/>
    <m/>
    <x v="6"/>
    <s v="SY10"/>
    <s v="Banyas"/>
    <s v="SY1002"/>
    <s v="Banyas"/>
    <s v="SY100200"/>
    <s v="Banyas"/>
    <x v="148"/>
    <n v="30"/>
  </r>
  <r>
    <s v="HNAP"/>
    <x v="0"/>
    <m/>
    <m/>
    <x v="8"/>
    <s v="SY01"/>
    <s v="Damascus"/>
    <s v="SY0100"/>
    <s v="Damascus"/>
    <s v="SY010000"/>
    <m/>
    <m/>
    <x v="6"/>
    <s v="SY10"/>
    <s v="Banyas"/>
    <s v="SY1002"/>
    <s v="Taleen"/>
    <s v="SY100206"/>
    <s v="Taleen"/>
    <x v="149"/>
    <n v="15"/>
  </r>
  <r>
    <s v="HNAP"/>
    <x v="0"/>
    <m/>
    <m/>
    <x v="8"/>
    <s v="SY01"/>
    <s v="Damascus"/>
    <s v="SY0100"/>
    <s v="Damascus"/>
    <s v="SY010000"/>
    <m/>
    <m/>
    <x v="6"/>
    <s v="SY10"/>
    <s v="Dreikish"/>
    <s v="SY1004"/>
    <s v="Dweir Raslan"/>
    <s v="SY100403"/>
    <s v="Dweir Raslan"/>
    <x v="150"/>
    <n v="20"/>
  </r>
  <r>
    <s v="HNAP"/>
    <x v="0"/>
    <m/>
    <m/>
    <x v="8"/>
    <s v="SY01"/>
    <s v="Damascus"/>
    <s v="SY0100"/>
    <s v="Damascus"/>
    <s v="SY010000"/>
    <m/>
    <m/>
    <x v="6"/>
    <s v="SY10"/>
    <s v="Qadmous"/>
    <s v="SY1006"/>
    <s v="Hamam Wasil"/>
    <s v="SY100603"/>
    <s v="Hamam Wasil"/>
    <x v="151"/>
    <n v="20"/>
  </r>
  <r>
    <s v="HNAP"/>
    <x v="0"/>
    <m/>
    <m/>
    <x v="8"/>
    <s v="SY01"/>
    <s v="Damascus"/>
    <s v="SY0100"/>
    <s v="Damascus"/>
    <s v="SY010000"/>
    <m/>
    <m/>
    <x v="6"/>
    <s v="SY10"/>
    <s v="Qadmous"/>
    <s v="SY1006"/>
    <s v="Qadmous"/>
    <s v="SY100602"/>
    <s v="Qadmous"/>
    <x v="152"/>
    <n v="30"/>
  </r>
  <r>
    <s v="HNAP"/>
    <x v="0"/>
    <m/>
    <m/>
    <x v="8"/>
    <s v="SY01"/>
    <s v="Damascus"/>
    <s v="SY0100"/>
    <s v="Damascus"/>
    <s v="SY010000"/>
    <m/>
    <m/>
    <x v="6"/>
    <s v="SY10"/>
    <s v="Qadmous"/>
    <s v="SY1006"/>
    <s v="Tawahin"/>
    <s v="SY100604"/>
    <s v="Di"/>
    <x v="153"/>
    <n v="15"/>
  </r>
  <r>
    <s v="HNAP"/>
    <x v="0"/>
    <m/>
    <m/>
    <x v="8"/>
    <s v="SY01"/>
    <s v="Damascus"/>
    <s v="SY0100"/>
    <s v="Damascus"/>
    <s v="SY010000"/>
    <m/>
    <m/>
    <x v="6"/>
    <s v="SY10"/>
    <s v="Safita"/>
    <s v="SY1003"/>
    <s v="Bariqiyeh"/>
    <s v="SY100302"/>
    <s v="Ein Elsahen"/>
    <x v="154"/>
    <n v="10"/>
  </r>
  <r>
    <s v="HNAP"/>
    <x v="0"/>
    <m/>
    <m/>
    <x v="8"/>
    <s v="SY01"/>
    <s v="Damascus"/>
    <s v="SY0100"/>
    <s v="Damascus"/>
    <s v="SY010000"/>
    <m/>
    <m/>
    <x v="6"/>
    <s v="SY10"/>
    <s v="Safita"/>
    <s v="SY1003"/>
    <s v="Sibbeh"/>
    <s v="SY100303"/>
    <s v="Sibbeh"/>
    <x v="155"/>
    <n v="15"/>
  </r>
  <r>
    <s v="HNAP"/>
    <x v="0"/>
    <m/>
    <m/>
    <x v="8"/>
    <s v="SY01"/>
    <s v="Damascus"/>
    <s v="SY0100"/>
    <s v="Damascus"/>
    <s v="SY010000"/>
    <m/>
    <m/>
    <x v="6"/>
    <s v="SY10"/>
    <s v="Tartous"/>
    <s v="SY1000"/>
    <s v="Kareemeh"/>
    <s v="SY100005"/>
    <s v="Sawda"/>
    <x v="156"/>
    <n v="10"/>
  </r>
  <r>
    <s v="HNAP"/>
    <x v="0"/>
    <m/>
    <m/>
    <x v="8"/>
    <s v="SY01"/>
    <s v="Damascus"/>
    <s v="SY0100"/>
    <s v="Damascus"/>
    <s v="SY010000"/>
    <m/>
    <m/>
    <x v="6"/>
    <s v="SY10"/>
    <s v="Tartous"/>
    <s v="SY1000"/>
    <s v="Soda Khawabi"/>
    <s v="SY100004"/>
    <s v="Malluah"/>
    <x v="157"/>
    <n v="15"/>
  </r>
  <r>
    <s v="HNAP"/>
    <x v="0"/>
    <m/>
    <m/>
    <x v="8"/>
    <s v="SY01"/>
    <s v="Damascus"/>
    <s v="SY0100"/>
    <s v="Damascus"/>
    <s v="SY010000"/>
    <m/>
    <m/>
    <x v="6"/>
    <s v="SY10"/>
    <s v="Tartous"/>
    <s v="SY1000"/>
    <s v="Tartous"/>
    <s v="SY100000"/>
    <s v="Dahr Rajab"/>
    <x v="158"/>
    <n v="15"/>
  </r>
  <r>
    <s v="HNAP"/>
    <x v="0"/>
    <m/>
    <m/>
    <x v="8"/>
    <s v="SY01"/>
    <s v="Damascus"/>
    <s v="SY0100"/>
    <s v="Damascus"/>
    <s v="SY010000"/>
    <m/>
    <m/>
    <x v="6"/>
    <s v="SY10"/>
    <s v="Tartous"/>
    <s v="SY1000"/>
    <s v="Tartous"/>
    <s v="SY100000"/>
    <s v="Tartous"/>
    <x v="69"/>
    <n v="40"/>
  </r>
  <r>
    <s v="HNAP"/>
    <x v="0"/>
    <m/>
    <m/>
    <x v="3"/>
    <s v="SY12"/>
    <s v="As-Sanamayn"/>
    <s v="SY1202"/>
    <s v="Masmiyyeh"/>
    <s v="SY120201"/>
    <m/>
    <m/>
    <x v="11"/>
    <s v="SY12"/>
    <s v="Dara"/>
    <s v="SY1200"/>
    <s v="Dael"/>
    <s v="SY120004"/>
    <s v="Abtaa"/>
    <x v="159"/>
    <n v="340"/>
  </r>
  <r>
    <s v="HNAP"/>
    <x v="0"/>
    <m/>
    <m/>
    <x v="3"/>
    <s v="SY12"/>
    <s v="Dar'a"/>
    <s v="SY1200"/>
    <s v="Dar'a"/>
    <s v="SY120000"/>
    <m/>
    <m/>
    <x v="7"/>
    <s v="SY01"/>
    <s v="Damascus"/>
    <s v="SY0100"/>
    <s v="Damascus"/>
    <s v="SY010000"/>
    <s v="Damascus"/>
    <x v="74"/>
    <n v="217"/>
  </r>
  <r>
    <s v="HNAP"/>
    <x v="0"/>
    <m/>
    <m/>
    <x v="3"/>
    <s v="SY12"/>
    <s v="Dar'a"/>
    <s v="SY1200"/>
    <s v="Dar'a"/>
    <s v="SY120000"/>
    <m/>
    <m/>
    <x v="1"/>
    <s v="SY07"/>
    <s v="Ariha"/>
    <s v="SY0705"/>
    <s v="Ariha"/>
    <s v="SY070500"/>
    <s v="Ariha"/>
    <x v="9"/>
    <n v="1487"/>
  </r>
  <r>
    <s v="HNAP"/>
    <x v="0"/>
    <m/>
    <m/>
    <x v="3"/>
    <s v="SY12"/>
    <s v="Dar'a"/>
    <s v="SY1200"/>
    <s v="Dar'a"/>
    <s v="SY120000"/>
    <m/>
    <m/>
    <x v="1"/>
    <s v="SY07"/>
    <s v="Ariha"/>
    <s v="SY0705"/>
    <s v="Ariha"/>
    <s v="SY070500"/>
    <s v="Kafraziba"/>
    <x v="160"/>
    <n v="63"/>
  </r>
  <r>
    <s v="HNAP"/>
    <x v="0"/>
    <m/>
    <m/>
    <x v="3"/>
    <s v="SY12"/>
    <s v="Dar'a"/>
    <s v="SY1200"/>
    <s v="Dar'a"/>
    <s v="SY120000"/>
    <m/>
    <m/>
    <x v="1"/>
    <s v="SY07"/>
    <s v="Ariha"/>
    <s v="SY0705"/>
    <s v="Ariha"/>
    <s v="SY070500"/>
    <s v="Orm Eljoz"/>
    <x v="161"/>
    <n v="222"/>
  </r>
  <r>
    <s v="HNAP"/>
    <x v="0"/>
    <m/>
    <m/>
    <x v="3"/>
    <s v="SY12"/>
    <s v="Dar'a"/>
    <s v="SY1200"/>
    <s v="Dar'a"/>
    <s v="SY120000"/>
    <m/>
    <m/>
    <x v="1"/>
    <s v="SY07"/>
    <s v="Harim"/>
    <s v="SY0703"/>
    <s v="Armanaz"/>
    <s v="SY070305"/>
    <s v="Armanaz"/>
    <x v="162"/>
    <n v="20"/>
  </r>
  <r>
    <s v="HNAP"/>
    <x v="0"/>
    <m/>
    <m/>
    <x v="3"/>
    <s v="SY12"/>
    <s v="Dar'a"/>
    <s v="SY1200"/>
    <s v="Dar'a"/>
    <s v="SY120000"/>
    <m/>
    <m/>
    <x v="1"/>
    <s v="SY07"/>
    <s v="Harim"/>
    <s v="SY0703"/>
    <s v="Kafr Takharim"/>
    <s v="SY070303"/>
    <s v="Kafr Takharim"/>
    <x v="163"/>
    <n v="45"/>
  </r>
  <r>
    <s v="HNAP"/>
    <x v="0"/>
    <m/>
    <m/>
    <x v="3"/>
    <s v="SY12"/>
    <s v="Dar'a"/>
    <s v="SY1200"/>
    <s v="Dar'a"/>
    <s v="SY120000"/>
    <m/>
    <m/>
    <x v="5"/>
    <s v="SY03"/>
    <s v="Qatana"/>
    <s v="SY0308"/>
    <s v="Bait Jan"/>
    <s v="SY030801"/>
    <s v="Bait Jan"/>
    <x v="164"/>
    <n v="28"/>
  </r>
  <r>
    <s v="HNAP"/>
    <x v="0"/>
    <m/>
    <m/>
    <x v="3"/>
    <s v="SY12"/>
    <s v="Dar'a"/>
    <s v="SY1200"/>
    <s v="Dar'a"/>
    <s v="SY120000"/>
    <m/>
    <m/>
    <x v="5"/>
    <s v="SY03"/>
    <s v="Qatana"/>
    <s v="SY0308"/>
    <s v="Bait Jan"/>
    <s v="SY030801"/>
    <s v="Mazraet Beit Jin"/>
    <x v="165"/>
    <n v="31"/>
  </r>
  <r>
    <s v="HNAP"/>
    <x v="0"/>
    <m/>
    <m/>
    <x v="3"/>
    <s v="SY12"/>
    <s v="Izra'"/>
    <s v="SY1203"/>
    <s v="Jasim"/>
    <s v="SY120301"/>
    <m/>
    <m/>
    <x v="1"/>
    <s v="SY07"/>
    <s v="Al Mara"/>
    <s v="SY0702"/>
    <s v="Heish"/>
    <s v="SY070205"/>
    <s v="Armanaya"/>
    <x v="166"/>
    <n v="19"/>
  </r>
  <r>
    <s v="HNAP"/>
    <x v="0"/>
    <m/>
    <m/>
    <x v="3"/>
    <s v="SY12"/>
    <s v="Izra'"/>
    <s v="SY1203"/>
    <s v="Jasim"/>
    <s v="SY120301"/>
    <m/>
    <m/>
    <x v="1"/>
    <s v="SY07"/>
    <s v="Al Mara"/>
    <s v="SY0702"/>
    <s v="Heish"/>
    <s v="SY070205"/>
    <s v="Heish"/>
    <x v="167"/>
    <n v="38"/>
  </r>
  <r>
    <s v="HNAP"/>
    <x v="0"/>
    <m/>
    <m/>
    <x v="3"/>
    <s v="SY12"/>
    <s v="Izra'"/>
    <s v="SY1203"/>
    <s v="Jasim"/>
    <s v="SY120301"/>
    <m/>
    <m/>
    <x v="1"/>
    <s v="SY07"/>
    <s v="Ariha"/>
    <s v="SY0705"/>
    <s v="Ehsem"/>
    <s v="SY070501"/>
    <s v="Abdita"/>
    <x v="168"/>
    <n v="12"/>
  </r>
  <r>
    <s v="HNAP"/>
    <x v="0"/>
    <m/>
    <m/>
    <x v="3"/>
    <s v="SY12"/>
    <s v="Izra'"/>
    <s v="SY1203"/>
    <s v="Jasim"/>
    <s v="SY120301"/>
    <m/>
    <m/>
    <x v="1"/>
    <s v="SY07"/>
    <s v="Ariha"/>
    <s v="SY0705"/>
    <s v="Ehsem"/>
    <s v="SY070501"/>
    <s v="Marayan"/>
    <x v="12"/>
    <n v="35"/>
  </r>
  <r>
    <s v="HNAP"/>
    <x v="0"/>
    <m/>
    <m/>
    <x v="3"/>
    <s v="SY12"/>
    <s v="Izra'"/>
    <s v="SY1203"/>
    <s v="Jasim"/>
    <s v="SY120301"/>
    <m/>
    <m/>
    <x v="1"/>
    <s v="SY07"/>
    <s v="Ariha"/>
    <s v="SY0705"/>
    <s v="Mhambal"/>
    <s v="SY070502"/>
    <s v="Bsanqul"/>
    <x v="169"/>
    <n v="24"/>
  </r>
  <r>
    <s v="HNAP"/>
    <x v="0"/>
    <m/>
    <m/>
    <x v="3"/>
    <s v="SY12"/>
    <s v="Izra'"/>
    <s v="SY1203"/>
    <s v="Jasim"/>
    <s v="SY120301"/>
    <m/>
    <m/>
    <x v="1"/>
    <s v="SY07"/>
    <s v="Ariha"/>
    <s v="SY0705"/>
    <s v="Mhambal"/>
    <s v="SY070502"/>
    <s v="Kafrmid"/>
    <x v="170"/>
    <n v="12"/>
  </r>
  <r>
    <s v="HNAP"/>
    <x v="0"/>
    <m/>
    <m/>
    <x v="3"/>
    <s v="SY12"/>
    <s v="Izra'"/>
    <s v="SY1203"/>
    <s v="Jasim"/>
    <s v="SY120301"/>
    <m/>
    <m/>
    <x v="1"/>
    <s v="SY07"/>
    <s v="Ariha"/>
    <s v="SY0705"/>
    <s v="Mhambal"/>
    <s v="SY070502"/>
    <s v="Mhambal"/>
    <x v="171"/>
    <n v="42"/>
  </r>
  <r>
    <s v="HNAP"/>
    <x v="0"/>
    <m/>
    <m/>
    <x v="3"/>
    <s v="SY12"/>
    <s v="Izra'"/>
    <s v="SY1203"/>
    <s v="Jasim"/>
    <s v="SY120301"/>
    <m/>
    <m/>
    <x v="1"/>
    <s v="SY07"/>
    <s v="Harim"/>
    <s v="SY0703"/>
    <s v="Salqin"/>
    <s v="SY070302"/>
    <s v="Ein Elbikara"/>
    <x v="172"/>
    <n v="32"/>
  </r>
  <r>
    <s v="HNAP"/>
    <x v="0"/>
    <m/>
    <m/>
    <x v="3"/>
    <s v="SY12"/>
    <s v="Izra'"/>
    <s v="SY1203"/>
    <s v="Jasim"/>
    <s v="SY120301"/>
    <m/>
    <m/>
    <x v="1"/>
    <s v="SY07"/>
    <s v="Idleb"/>
    <s v="SY0700"/>
    <s v="Idleb"/>
    <s v="SY070000"/>
    <s v="Idleb"/>
    <x v="14"/>
    <n v="248"/>
  </r>
  <r>
    <s v="HNAP"/>
    <x v="0"/>
    <m/>
    <m/>
    <x v="3"/>
    <s v="SY12"/>
    <s v="Izra'"/>
    <s v="SY1203"/>
    <s v="Sheikh Miskine"/>
    <s v="SY120304"/>
    <m/>
    <m/>
    <x v="3"/>
    <s v="SY02"/>
    <s v="Jebel Saman"/>
    <s v="SY0200"/>
    <s v="Atareb"/>
    <s v="SY020001"/>
    <s v="Kafr Taal"/>
    <x v="173"/>
    <n v="8"/>
  </r>
  <r>
    <s v="HNAP"/>
    <x v="0"/>
    <m/>
    <m/>
    <x v="3"/>
    <s v="SY12"/>
    <m/>
    <m/>
    <m/>
    <m/>
    <m/>
    <m/>
    <x v="7"/>
    <s v="SY01"/>
    <s v="Damascus"/>
    <s v="SY0100"/>
    <s v="Damascus"/>
    <s v="SY010000"/>
    <s v="Damascus"/>
    <x v="74"/>
    <n v="55"/>
  </r>
  <r>
    <s v="HNAP"/>
    <x v="0"/>
    <m/>
    <m/>
    <x v="0"/>
    <s v="SY09"/>
    <s v="Abu Kamal"/>
    <s v="SY0902"/>
    <s v="Abu Kamal"/>
    <s v="SY090200"/>
    <m/>
    <m/>
    <x v="2"/>
    <s v="SY08"/>
    <s v="Al-Hasakeh"/>
    <s v="SY0800"/>
    <s v="Hole"/>
    <s v="SY080006"/>
    <s v="Eastern Janabeh"/>
    <x v="174"/>
    <n v="11"/>
  </r>
  <r>
    <s v="HNAP"/>
    <x v="0"/>
    <m/>
    <m/>
    <x v="0"/>
    <s v="SY09"/>
    <s v="Abu Kamal"/>
    <s v="SY0902"/>
    <s v="Abu Kamal"/>
    <s v="SY090200"/>
    <m/>
    <m/>
    <x v="9"/>
    <s v="SY11"/>
    <s v="Ar-Raqqa"/>
    <s v="SY1101"/>
    <s v="Karama"/>
    <s v="SY110102"/>
    <s v="Hala - Khas Hbal"/>
    <x v="175"/>
    <n v="100"/>
  </r>
  <r>
    <s v="HNAP"/>
    <x v="0"/>
    <m/>
    <m/>
    <x v="0"/>
    <s v="SY09"/>
    <s v="Abu Kamal"/>
    <s v="SY0902"/>
    <s v="Abu Kamal"/>
    <s v="SY090200"/>
    <m/>
    <m/>
    <x v="9"/>
    <s v="SY11"/>
    <s v="Ar-Raqqa"/>
    <s v="SY1101"/>
    <s v="Karama"/>
    <s v="SY110102"/>
    <s v="Shaher"/>
    <x v="176"/>
    <n v="55"/>
  </r>
  <r>
    <s v="HNAP"/>
    <x v="0"/>
    <m/>
    <m/>
    <x v="0"/>
    <s v="SY09"/>
    <s v="Abu Kamal"/>
    <s v="SY0902"/>
    <s v="Abu Kamal"/>
    <s v="SY090200"/>
    <m/>
    <m/>
    <x v="9"/>
    <s v="SY11"/>
    <s v="Ar-Raqqa"/>
    <s v="SY1101"/>
    <s v="Karama"/>
    <s v="SY110102"/>
    <s v="Yarobiyeh - Khas Ejil"/>
    <x v="177"/>
    <n v="25"/>
  </r>
  <r>
    <s v="HNAP"/>
    <x v="0"/>
    <m/>
    <m/>
    <x v="0"/>
    <s v="SY09"/>
    <s v="Abu Kamal"/>
    <s v="SY0902"/>
    <s v="Hajin"/>
    <s v="SY090201"/>
    <m/>
    <m/>
    <x v="9"/>
    <s v="SY11"/>
    <s v="Ar-Raqqa"/>
    <s v="SY1101"/>
    <s v="Ar-Raqqa"/>
    <s v="SY110100"/>
    <s v="Ar-Raqqa"/>
    <x v="90"/>
    <n v="52"/>
  </r>
  <r>
    <s v="HNAP"/>
    <x v="0"/>
    <m/>
    <m/>
    <x v="0"/>
    <s v="SY09"/>
    <s v="Abu Kamal"/>
    <s v="SY0902"/>
    <s v="Hajin"/>
    <s v="SY090201"/>
    <m/>
    <m/>
    <x v="9"/>
    <s v="SY11"/>
    <s v="Ar-Raqqa"/>
    <s v="SY1101"/>
    <s v="Karama"/>
    <s v="SY110102"/>
    <s v="Al-Hama"/>
    <x v="178"/>
    <n v="120"/>
  </r>
  <r>
    <s v="HNAP"/>
    <x v="0"/>
    <m/>
    <m/>
    <x v="0"/>
    <s v="SY09"/>
    <s v="Abu Kamal"/>
    <s v="SY0902"/>
    <s v="Hajin"/>
    <s v="SY090201"/>
    <m/>
    <m/>
    <x v="9"/>
    <s v="SY11"/>
    <s v="Ath-Thawrah"/>
    <s v="SY1103"/>
    <s v="Al-Thawrah"/>
    <s v="SY110300"/>
    <s v="Al-Thawrah"/>
    <x v="179"/>
    <n v="10"/>
  </r>
  <r>
    <s v="HNAP"/>
    <x v="0"/>
    <m/>
    <m/>
    <x v="0"/>
    <s v="SY09"/>
    <s v="Abu Kamal"/>
    <s v="SY0902"/>
    <s v="Hajin"/>
    <s v="SY090201"/>
    <m/>
    <m/>
    <x v="9"/>
    <s v="SY11"/>
    <s v="Ath-Thawrah"/>
    <s v="SY1103"/>
    <s v="Al-Thawrah"/>
    <s v="SY110300"/>
    <s v="Ayed Saghir"/>
    <x v="180"/>
    <n v="15"/>
  </r>
  <r>
    <s v="HNAP"/>
    <x v="0"/>
    <m/>
    <m/>
    <x v="0"/>
    <s v="SY09"/>
    <s v="Abu Kamal"/>
    <s v="SY0902"/>
    <s v="Hajin"/>
    <s v="SY090201"/>
    <m/>
    <m/>
    <x v="0"/>
    <s v="SY09"/>
    <s v="Abu Kamal"/>
    <s v="SY0902"/>
    <s v="Hajin"/>
    <s v="SY090201"/>
    <s v="Abu alkhatir"/>
    <x v="181"/>
    <n v="50"/>
  </r>
  <r>
    <s v="HNAP"/>
    <x v="0"/>
    <m/>
    <m/>
    <x v="0"/>
    <s v="SY09"/>
    <s v="Abu Kamal"/>
    <s v="SY0902"/>
    <s v="Susat"/>
    <s v="SY090203"/>
    <m/>
    <m/>
    <x v="9"/>
    <s v="SY11"/>
    <s v="Tell Abiad"/>
    <s v="SY1102"/>
    <s v="Suluk"/>
    <s v="SY110201"/>
    <s v="Katun"/>
    <x v="182"/>
    <n v="30"/>
  </r>
  <r>
    <s v="HNAP"/>
    <x v="0"/>
    <m/>
    <m/>
    <x v="0"/>
    <s v="SY09"/>
    <s v="Abu Kamal"/>
    <s v="SY0902"/>
    <s v="Susat"/>
    <s v="SY090203"/>
    <m/>
    <m/>
    <x v="9"/>
    <s v="SY11"/>
    <s v="Tell Abiad"/>
    <s v="SY1102"/>
    <s v="Suluk"/>
    <s v="SY110201"/>
    <s v="Shakil"/>
    <x v="183"/>
    <n v="10"/>
  </r>
  <r>
    <s v="HNAP"/>
    <x v="0"/>
    <m/>
    <m/>
    <x v="0"/>
    <s v="SY09"/>
    <s v="Abu Kamal"/>
    <s v="SY0902"/>
    <s v="Susat"/>
    <s v="SY090203"/>
    <m/>
    <m/>
    <x v="0"/>
    <s v="SY09"/>
    <s v="Abu Kamal"/>
    <s v="SY0902"/>
    <s v="Hajin"/>
    <s v="SY090201"/>
    <s v="Abu Hamam"/>
    <x v="0"/>
    <n v="1150"/>
  </r>
  <r>
    <s v="HNAP"/>
    <x v="0"/>
    <m/>
    <m/>
    <x v="0"/>
    <s v="SY09"/>
    <s v="Abu Kamal"/>
    <s v="SY0902"/>
    <s v="Susat"/>
    <s v="SY090203"/>
    <m/>
    <m/>
    <x v="0"/>
    <s v="SY09"/>
    <s v="Abu Kamal"/>
    <s v="SY0902"/>
    <s v="Hajin"/>
    <s v="SY090201"/>
    <s v="Gharanij"/>
    <x v="2"/>
    <n v="300"/>
  </r>
  <r>
    <s v="HNAP"/>
    <x v="0"/>
    <m/>
    <m/>
    <x v="0"/>
    <s v="SY09"/>
    <s v="Abu Kamal"/>
    <s v="SY0902"/>
    <s v="Susat"/>
    <s v="SY090203"/>
    <m/>
    <m/>
    <x v="0"/>
    <s v="SY09"/>
    <s v="Abu Kamal"/>
    <s v="SY0902"/>
    <s v="Hajin"/>
    <s v="SY090201"/>
    <s v="Kishkiyeh"/>
    <x v="184"/>
    <n v="50"/>
  </r>
  <r>
    <s v="HNAP"/>
    <x v="0"/>
    <m/>
    <m/>
    <x v="0"/>
    <s v="SY09"/>
    <s v="Deir-ez-Zor"/>
    <s v="SY0901"/>
    <s v="Basira"/>
    <s v="SY090102"/>
    <m/>
    <m/>
    <x v="0"/>
    <s v="SY09"/>
    <s v="Deir-ez-Zor"/>
    <s v="SY0901"/>
    <s v="Basira"/>
    <s v="SY090102"/>
    <s v="Breiha"/>
    <x v="185"/>
    <n v="8"/>
  </r>
  <r>
    <s v="HNAP"/>
    <x v="0"/>
    <m/>
    <m/>
    <x v="0"/>
    <s v="SY09"/>
    <s v="Deir-ez-Zor"/>
    <s v="SY0901"/>
    <s v="Deir-ez-Zor"/>
    <s v="SY090100"/>
    <m/>
    <m/>
    <x v="0"/>
    <s v="SY09"/>
    <s v="Deir-ez-Zor"/>
    <s v="SY0901"/>
    <s v="Basira"/>
    <s v="SY090102"/>
    <s v="Basira"/>
    <x v="186"/>
    <n v="15"/>
  </r>
  <r>
    <s v="HNAP"/>
    <x v="0"/>
    <m/>
    <m/>
    <x v="0"/>
    <s v="SY09"/>
    <s v="Deir-ez-Zor"/>
    <s v="SY0901"/>
    <s v="Deir-ez-Zor"/>
    <s v="SY090100"/>
    <m/>
    <m/>
    <x v="0"/>
    <s v="SY09"/>
    <s v="Deir-ez-Zor"/>
    <s v="SY0901"/>
    <s v="Kisreh"/>
    <s v="SY090101"/>
    <s v="Ali"/>
    <x v="187"/>
    <n v="15"/>
  </r>
  <r>
    <s v="HNAP"/>
    <x v="0"/>
    <m/>
    <m/>
    <x v="0"/>
    <s v="SY09"/>
    <s v="Deir-ez-Zor"/>
    <s v="SY0901"/>
    <s v="Deir-ez-Zor"/>
    <s v="SY090100"/>
    <m/>
    <m/>
    <x v="0"/>
    <s v="SY09"/>
    <s v="Deir-ez-Zor"/>
    <s v="SY0901"/>
    <s v="Kisreh"/>
    <s v="SY090101"/>
    <s v="Harmushiyeh"/>
    <x v="188"/>
    <n v="20"/>
  </r>
  <r>
    <s v="HNAP"/>
    <x v="0"/>
    <m/>
    <m/>
    <x v="0"/>
    <s v="SY09"/>
    <s v="Deir-ez-Zor"/>
    <s v="SY0901"/>
    <s v="Deir-ez-Zor"/>
    <s v="SY090100"/>
    <m/>
    <m/>
    <x v="0"/>
    <s v="SY09"/>
    <s v="Deir-ez-Zor"/>
    <s v="SY0901"/>
    <s v="Kisreh"/>
    <s v="SY090101"/>
    <s v="Kasra"/>
    <x v="189"/>
    <n v="20"/>
  </r>
  <r>
    <s v="HNAP"/>
    <x v="0"/>
    <m/>
    <m/>
    <x v="0"/>
    <s v="SY09"/>
    <s v="Deir-ez-Zor"/>
    <s v="SY0901"/>
    <s v="Deir-ez-Zor"/>
    <s v="SY090100"/>
    <m/>
    <m/>
    <x v="0"/>
    <s v="SY09"/>
    <s v="Deir-ez-Zor"/>
    <s v="SY0901"/>
    <s v="Kisreh"/>
    <s v="SY090101"/>
    <s v="Sawa"/>
    <x v="190"/>
    <n v="15"/>
  </r>
  <r>
    <s v="HNAP"/>
    <x v="0"/>
    <m/>
    <m/>
    <x v="0"/>
    <s v="SY09"/>
    <s v="Deir-ez-Zor"/>
    <s v="SY0901"/>
    <s v="Khasham"/>
    <s v="SY090105"/>
    <m/>
    <m/>
    <x v="0"/>
    <s v="SY09"/>
    <s v="Deir-ez-Zor"/>
    <s v="SY0901"/>
    <s v="Kisreh"/>
    <s v="SY090101"/>
    <s v="Hawayej Bumasaa"/>
    <x v="191"/>
    <n v="10"/>
  </r>
  <r>
    <s v="HNAP"/>
    <x v="0"/>
    <m/>
    <m/>
    <x v="0"/>
    <s v="SY09"/>
    <s v="Deir-ez-Zor"/>
    <s v="SY0901"/>
    <s v="Muhasan"/>
    <s v="SY090103"/>
    <m/>
    <m/>
    <x v="3"/>
    <s v="SY02"/>
    <s v="Jarablus"/>
    <s v="SY0208"/>
    <s v="Jarablus"/>
    <s v="SY020800"/>
    <s v="Hjeileh - Jrables"/>
    <x v="192"/>
    <n v="12"/>
  </r>
  <r>
    <s v="HNAP"/>
    <x v="0"/>
    <m/>
    <m/>
    <x v="0"/>
    <s v="SY09"/>
    <s v="Deir-ez-Zor"/>
    <s v="SY0901"/>
    <m/>
    <m/>
    <m/>
    <m/>
    <x v="2"/>
    <s v="SY08"/>
    <s v="Al-Malikeyyeh"/>
    <s v="SY0803"/>
    <s v="Al-Malikeyyeh"/>
    <s v="SY080300"/>
    <s v="Tal Aswad Malkiyeh"/>
    <x v="28"/>
    <n v="22"/>
  </r>
  <r>
    <s v="HNAP"/>
    <x v="0"/>
    <m/>
    <m/>
    <x v="9"/>
    <s v="SY05"/>
    <s v="As-Salamiyeh"/>
    <s v="SY0503"/>
    <s v="Oqeirbat"/>
    <s v="SY050304"/>
    <m/>
    <m/>
    <x v="3"/>
    <s v="SY02"/>
    <s v="Jarablus"/>
    <s v="SY0208"/>
    <s v="Ghandorah"/>
    <s v="SY020801"/>
    <s v="Qahirat Al-Ghandoura"/>
    <x v="193"/>
    <n v="10"/>
  </r>
  <r>
    <s v="HNAP"/>
    <x v="0"/>
    <m/>
    <m/>
    <x v="9"/>
    <s v="SY05"/>
    <s v="As-Salamiyeh"/>
    <s v="SY0503"/>
    <s v="Oqeirbat"/>
    <s v="SY050304"/>
    <m/>
    <m/>
    <x v="3"/>
    <s v="SY02"/>
    <s v="Jarablus"/>
    <s v="SY0208"/>
    <s v="Ghandorah"/>
    <s v="SY020801"/>
    <s v="Qubbet Elturkman"/>
    <x v="194"/>
    <n v="36"/>
  </r>
  <r>
    <s v="HNAP"/>
    <x v="0"/>
    <m/>
    <m/>
    <x v="9"/>
    <s v="SY05"/>
    <s v="As-Salamiyeh"/>
    <s v="SY0503"/>
    <s v="Oqeirbat"/>
    <s v="SY050304"/>
    <m/>
    <m/>
    <x v="9"/>
    <s v="SY11"/>
    <s v="Ath-Thawrah"/>
    <s v="SY1103"/>
    <s v="Jurneyyeh"/>
    <s v="SY110302"/>
    <s v="Ajajiyeh"/>
    <x v="195"/>
    <n v="10"/>
  </r>
  <r>
    <s v="HNAP"/>
    <x v="0"/>
    <m/>
    <m/>
    <x v="9"/>
    <s v="SY05"/>
    <s v="As-Suqaylabiyah"/>
    <s v="SY0502"/>
    <s v="Madiq Castle"/>
    <s v="SY050204"/>
    <m/>
    <m/>
    <x v="1"/>
    <s v="SY07"/>
    <s v="Idleb"/>
    <s v="SY0700"/>
    <s v="Idleb"/>
    <s v="SY070000"/>
    <s v="Idleb"/>
    <x v="14"/>
    <n v="208"/>
  </r>
  <r>
    <s v="HNAP"/>
    <x v="0"/>
    <m/>
    <m/>
    <x v="9"/>
    <s v="SY05"/>
    <s v="As-Suqaylabiyah"/>
    <s v="SY0502"/>
    <s v="Madiq Castle"/>
    <s v="SY050204"/>
    <m/>
    <m/>
    <x v="1"/>
    <s v="SY07"/>
    <s v="Idleb"/>
    <s v="SY0700"/>
    <s v="Teftnaz"/>
    <s v="SY070004"/>
    <s v="Ketyan"/>
    <x v="24"/>
    <n v="105"/>
  </r>
  <r>
    <s v="HNAP"/>
    <x v="0"/>
    <m/>
    <m/>
    <x v="9"/>
    <s v="SY05"/>
    <s v="As-Suqaylabiyah"/>
    <s v="SY0502"/>
    <s v="Madiq Castle"/>
    <s v="SY050204"/>
    <m/>
    <m/>
    <x v="1"/>
    <s v="SY07"/>
    <s v="Idleb"/>
    <s v="SY0700"/>
    <s v="Teftnaz"/>
    <s v="SY070004"/>
    <s v="Maaret Elnaasan - Maaret Elhaski"/>
    <x v="196"/>
    <n v="320"/>
  </r>
  <r>
    <s v="HNAP"/>
    <x v="0"/>
    <m/>
    <m/>
    <x v="9"/>
    <s v="SY05"/>
    <s v="As-Suqaylabiyah"/>
    <s v="SY0502"/>
    <s v="Madiq Castle"/>
    <s v="SY050204"/>
    <m/>
    <m/>
    <x v="1"/>
    <s v="SY07"/>
    <s v="Idleb"/>
    <s v="SY0700"/>
    <s v="Teftnaz"/>
    <s v="SY070004"/>
    <s v="Teftnaz"/>
    <x v="25"/>
    <n v="14"/>
  </r>
  <r>
    <s v="HNAP"/>
    <x v="0"/>
    <m/>
    <m/>
    <x v="9"/>
    <s v="SY05"/>
    <s v="As-Suqaylabiyah"/>
    <s v="SY0502"/>
    <s v="Madiq Castle"/>
    <s v="SY050204"/>
    <m/>
    <m/>
    <x v="1"/>
    <s v="SY07"/>
    <s v="Jisr-Ash-Shugur"/>
    <s v="SY0704"/>
    <s v="Badama"/>
    <s v="SY070401"/>
    <s v="Kherbet Eljoz"/>
    <x v="16"/>
    <n v="110"/>
  </r>
  <r>
    <s v="HNAP"/>
    <x v="0"/>
    <m/>
    <m/>
    <x v="9"/>
    <s v="SY05"/>
    <s v="As-Suqaylabiyah"/>
    <s v="SY0502"/>
    <s v="Ziyara"/>
    <s v="SY050202"/>
    <m/>
    <m/>
    <x v="1"/>
    <s v="SY07"/>
    <s v="Ariha"/>
    <s v="SY0705"/>
    <s v="Mhambal"/>
    <s v="SY070502"/>
    <s v="Hila"/>
    <x v="197"/>
    <n v="18"/>
  </r>
  <r>
    <s v="HNAP"/>
    <x v="0"/>
    <m/>
    <m/>
    <x v="9"/>
    <s v="SY05"/>
    <s v="As-Suqaylabiyah"/>
    <s v="SY0502"/>
    <s v="Ziyara"/>
    <s v="SY050202"/>
    <m/>
    <m/>
    <x v="1"/>
    <s v="SY07"/>
    <s v="Harim"/>
    <s v="SY0703"/>
    <s v="Salqin"/>
    <s v="SY070302"/>
    <s v="Delbiya"/>
    <x v="198"/>
    <n v="40"/>
  </r>
  <r>
    <s v="HNAP"/>
    <x v="0"/>
    <m/>
    <m/>
    <x v="9"/>
    <s v="SY05"/>
    <s v="As-Suqaylabiyah"/>
    <s v="SY0502"/>
    <s v="Ziyara"/>
    <s v="SY050202"/>
    <m/>
    <m/>
    <x v="1"/>
    <s v="SY07"/>
    <s v="Jisr-Ash-Shugur"/>
    <s v="SY0704"/>
    <s v="Darkosh"/>
    <s v="SY070402"/>
    <s v="Thahr"/>
    <x v="199"/>
    <n v="11"/>
  </r>
  <r>
    <s v="HNAP"/>
    <x v="0"/>
    <m/>
    <m/>
    <x v="9"/>
    <s v="SY05"/>
    <s v="Hama"/>
    <s v="SY0501"/>
    <s v="Hama"/>
    <s v="SY050100"/>
    <m/>
    <m/>
    <x v="4"/>
    <s v="SY06"/>
    <s v="Al-Qardaha"/>
    <s v="SY0604"/>
    <s v="Al-Qardaha"/>
    <s v="SY060400"/>
    <s v="Bissine"/>
    <x v="200"/>
    <n v="15"/>
  </r>
  <r>
    <s v="HNAP"/>
    <x v="0"/>
    <m/>
    <m/>
    <x v="9"/>
    <s v="SY05"/>
    <s v="Hama"/>
    <s v="SY0501"/>
    <s v="Hama"/>
    <s v="SY050100"/>
    <m/>
    <m/>
    <x v="4"/>
    <s v="SY06"/>
    <s v="Al-Qardaha"/>
    <s v="SY0604"/>
    <s v="Fakhura"/>
    <s v="SY060402"/>
    <s v="Fakhura"/>
    <x v="201"/>
    <n v="25"/>
  </r>
  <r>
    <s v="HNAP"/>
    <x v="0"/>
    <m/>
    <m/>
    <x v="9"/>
    <s v="SY05"/>
    <s v="Hama"/>
    <s v="SY0501"/>
    <s v="Hama"/>
    <s v="SY050100"/>
    <m/>
    <m/>
    <x v="4"/>
    <s v="SY06"/>
    <s v="Al-Qardaha"/>
    <s v="SY0604"/>
    <s v="Harf Elmseitra"/>
    <s v="SY060401"/>
    <s v="Harf Elmseitra"/>
    <x v="202"/>
    <n v="25"/>
  </r>
  <r>
    <s v="HNAP"/>
    <x v="0"/>
    <m/>
    <m/>
    <x v="9"/>
    <s v="SY05"/>
    <s v="Hama"/>
    <s v="SY0501"/>
    <s v="Hama"/>
    <s v="SY050100"/>
    <m/>
    <m/>
    <x v="4"/>
    <s v="SY06"/>
    <s v="Lattakia"/>
    <s v="SY0600"/>
    <s v="Ein El-Bayda"/>
    <s v="SY060003"/>
    <s v="Joziyeh"/>
    <x v="203"/>
    <n v="10"/>
  </r>
  <r>
    <s v="HNAP"/>
    <x v="0"/>
    <m/>
    <m/>
    <x v="9"/>
    <s v="SY05"/>
    <s v="Hama"/>
    <s v="SY0501"/>
    <s v="Hama"/>
    <s v="SY050100"/>
    <m/>
    <m/>
    <x v="4"/>
    <s v="SY06"/>
    <s v="Lattakia"/>
    <s v="SY0600"/>
    <s v="Lattakia"/>
    <s v="SY060000"/>
    <s v="Lattakia"/>
    <x v="61"/>
    <n v="130"/>
  </r>
  <r>
    <s v="HNAP"/>
    <x v="0"/>
    <m/>
    <m/>
    <x v="9"/>
    <s v="SY05"/>
    <s v="Hama"/>
    <s v="SY0501"/>
    <s v="Hama"/>
    <s v="SY050100"/>
    <m/>
    <m/>
    <x v="6"/>
    <s v="SY10"/>
    <s v="Banyas"/>
    <s v="SY1002"/>
    <s v="Banyas"/>
    <s v="SY100200"/>
    <s v="Barmaya"/>
    <x v="204"/>
    <n v="15"/>
  </r>
  <r>
    <s v="HNAP"/>
    <x v="0"/>
    <m/>
    <m/>
    <x v="9"/>
    <s v="SY05"/>
    <s v="Hama"/>
    <s v="SY0501"/>
    <s v="Hama"/>
    <s v="SY050100"/>
    <m/>
    <m/>
    <x v="6"/>
    <s v="SY10"/>
    <s v="Banyas"/>
    <s v="SY1002"/>
    <s v="Rawda"/>
    <s v="SY100201"/>
    <s v="Rawda"/>
    <x v="205"/>
    <n v="20"/>
  </r>
  <r>
    <s v="HNAP"/>
    <x v="0"/>
    <m/>
    <m/>
    <x v="9"/>
    <s v="SY05"/>
    <s v="Hama"/>
    <s v="SY0501"/>
    <s v="Hama"/>
    <s v="SY050100"/>
    <m/>
    <m/>
    <x v="6"/>
    <s v="SY10"/>
    <s v="Dreikish"/>
    <s v="SY1004"/>
    <s v="Dweir Raslan"/>
    <s v="SY100403"/>
    <s v="Hilata"/>
    <x v="206"/>
    <n v="15"/>
  </r>
  <r>
    <s v="HNAP"/>
    <x v="0"/>
    <m/>
    <m/>
    <x v="9"/>
    <s v="SY05"/>
    <s v="Hama"/>
    <s v="SY0501"/>
    <s v="Hama"/>
    <s v="SY050100"/>
    <m/>
    <m/>
    <x v="6"/>
    <s v="SY10"/>
    <s v="Tartous"/>
    <s v="SY1000"/>
    <s v="Soda Khawabi"/>
    <s v="SY100004"/>
    <s v="Sawda"/>
    <x v="207"/>
    <n v="20"/>
  </r>
  <r>
    <s v="HNAP"/>
    <x v="0"/>
    <m/>
    <m/>
    <x v="9"/>
    <s v="SY05"/>
    <s v="Hama"/>
    <s v="SY0501"/>
    <s v="Hama"/>
    <s v="SY050100"/>
    <m/>
    <m/>
    <x v="6"/>
    <s v="SY10"/>
    <s v="Tartous"/>
    <s v="SY1000"/>
    <s v="Tartous"/>
    <s v="SY100000"/>
    <s v="Naqib Qib"/>
    <x v="208"/>
    <n v="10"/>
  </r>
  <r>
    <s v="HNAP"/>
    <x v="0"/>
    <m/>
    <m/>
    <x v="9"/>
    <s v="SY05"/>
    <s v="Hama"/>
    <s v="SY0501"/>
    <s v="Hama"/>
    <s v="SY050100"/>
    <m/>
    <m/>
    <x v="6"/>
    <s v="SY10"/>
    <s v="Tartous"/>
    <s v="SY1000"/>
    <s v="Tartous"/>
    <s v="SY100000"/>
    <s v="Tartous"/>
    <x v="69"/>
    <n v="25"/>
  </r>
  <r>
    <s v="HNAP"/>
    <x v="0"/>
    <m/>
    <m/>
    <x v="9"/>
    <s v="SY05"/>
    <s v="Muhradah"/>
    <s v="SY0505"/>
    <s v="Kafr Zeita"/>
    <s v="SY050501"/>
    <m/>
    <m/>
    <x v="1"/>
    <s v="SY07"/>
    <s v="Jisr-Ash-Shugur"/>
    <s v="SY0704"/>
    <s v="Darkosh"/>
    <s v="SY070402"/>
    <s v="Zarzur"/>
    <x v="209"/>
    <n v="40"/>
  </r>
  <r>
    <s v="HNAP"/>
    <x v="0"/>
    <m/>
    <m/>
    <x v="9"/>
    <s v="SY05"/>
    <m/>
    <m/>
    <m/>
    <m/>
    <m/>
    <m/>
    <x v="3"/>
    <s v="SY02"/>
    <s v="Jarablus"/>
    <s v="SY0208"/>
    <s v="Jarablus"/>
    <s v="SY020800"/>
    <s v="Jarablus"/>
    <x v="210"/>
    <n v="30"/>
  </r>
  <r>
    <s v="HNAP"/>
    <x v="0"/>
    <m/>
    <m/>
    <x v="10"/>
    <s v="SY04"/>
    <s v="Al-Qusayr"/>
    <s v="SY0402"/>
    <s v="Al Quasir"/>
    <s v="SY040200"/>
    <m/>
    <m/>
    <x v="8"/>
    <s v="SY04"/>
    <s v="Al-Qusayr"/>
    <s v="SY0402"/>
    <s v="Al-Qusayr"/>
    <s v="SY040200"/>
    <s v="Ein Elsafa - Akum"/>
    <x v="211"/>
    <n v="9"/>
  </r>
  <r>
    <s v="HNAP"/>
    <x v="0"/>
    <m/>
    <m/>
    <x v="10"/>
    <s v="SY04"/>
    <s v="Ar-Rastan"/>
    <s v="SY0404"/>
    <s v="Ar-Rastan"/>
    <s v="SY040400"/>
    <m/>
    <m/>
    <x v="3"/>
    <s v="SY02"/>
    <s v="Al Bab"/>
    <s v="SY0202"/>
    <s v="Ar-Raee"/>
    <s v="SY020203"/>
    <s v="Ameriyeh"/>
    <x v="212"/>
    <n v="25"/>
  </r>
  <r>
    <s v="HNAP"/>
    <x v="0"/>
    <m/>
    <m/>
    <x v="10"/>
    <s v="SY04"/>
    <s v="Ar-Rastan"/>
    <s v="SY0404"/>
    <s v="Ar-Rastan"/>
    <s v="SY040400"/>
    <m/>
    <m/>
    <x v="3"/>
    <s v="SY02"/>
    <s v="Al Bab"/>
    <s v="SY0202"/>
    <s v="Ar-Raee"/>
    <s v="SY020203"/>
    <s v="Ar-Ra'ee"/>
    <x v="213"/>
    <n v="60"/>
  </r>
  <r>
    <s v="HNAP"/>
    <x v="0"/>
    <m/>
    <m/>
    <x v="10"/>
    <s v="SY04"/>
    <s v="Ar-Rastan"/>
    <s v="SY0404"/>
    <s v="Ar-Rastan"/>
    <s v="SY040400"/>
    <m/>
    <m/>
    <x v="3"/>
    <s v="SY02"/>
    <s v="Jarablus"/>
    <s v="SY0208"/>
    <s v="Jarablus"/>
    <s v="SY020800"/>
    <s v="Lower Bir"/>
    <x v="214"/>
    <n v="12"/>
  </r>
  <r>
    <s v="HNAP"/>
    <x v="0"/>
    <m/>
    <m/>
    <x v="10"/>
    <s v="SY04"/>
    <s v="Ar-Rastan"/>
    <s v="SY0404"/>
    <s v="Ar-Rastan"/>
    <s v="SY040400"/>
    <m/>
    <m/>
    <x v="3"/>
    <s v="SY02"/>
    <s v="Jarablus"/>
    <s v="SY0208"/>
    <s v="Jarablus"/>
    <s v="SY020800"/>
    <s v="Lower Jrables"/>
    <x v="215"/>
    <n v="40"/>
  </r>
  <r>
    <s v="HNAP"/>
    <x v="0"/>
    <m/>
    <m/>
    <x v="10"/>
    <s v="SY04"/>
    <s v="Ar-Rastan"/>
    <s v="SY0404"/>
    <s v="Ar-Rastan"/>
    <s v="SY040400"/>
    <m/>
    <m/>
    <x v="3"/>
    <s v="SY02"/>
    <s v="Jebel Saman"/>
    <s v="SY0200"/>
    <s v="Atareb"/>
    <s v="SY020001"/>
    <s v="Kafr Naha"/>
    <x v="216"/>
    <n v="40"/>
  </r>
  <r>
    <s v="HNAP"/>
    <x v="0"/>
    <m/>
    <m/>
    <x v="10"/>
    <s v="SY04"/>
    <s v="Ar-Rastan"/>
    <s v="SY0404"/>
    <s v="Ar-Rastan"/>
    <s v="SY040400"/>
    <m/>
    <m/>
    <x v="3"/>
    <s v="SY02"/>
    <s v="Jebel Saman"/>
    <s v="SY0200"/>
    <s v="Atareb"/>
    <s v="SY020001"/>
    <s v="Western Kafr Jum"/>
    <x v="217"/>
    <n v="16"/>
  </r>
  <r>
    <s v="HNAP"/>
    <x v="0"/>
    <m/>
    <m/>
    <x v="10"/>
    <s v="SY04"/>
    <s v="Ar-Rastan"/>
    <s v="SY0404"/>
    <s v="Talbiseh"/>
    <s v="SY040401"/>
    <m/>
    <m/>
    <x v="3"/>
    <s v="SY02"/>
    <s v="Al Bab"/>
    <s v="SY0202"/>
    <s v="Ar-Raee"/>
    <s v="SY020203"/>
    <s v="Tal Atieh"/>
    <x v="218"/>
    <n v="37"/>
  </r>
  <r>
    <s v="HNAP"/>
    <x v="0"/>
    <m/>
    <m/>
    <x v="10"/>
    <s v="SY04"/>
    <s v="Ar-Rastan"/>
    <s v="SY0404"/>
    <s v="Talbiseh"/>
    <s v="SY040401"/>
    <m/>
    <m/>
    <x v="3"/>
    <s v="SY02"/>
    <s v="Jebel Saman"/>
    <s v="SY0200"/>
    <s v="Atareb"/>
    <s v="SY020001"/>
    <s v="Jameyt Al-Arman"/>
    <x v="219"/>
    <n v="15"/>
  </r>
  <r>
    <s v="HNAP"/>
    <x v="0"/>
    <m/>
    <m/>
    <x v="10"/>
    <s v="SY04"/>
    <s v="Ar-Rastan"/>
    <s v="SY0404"/>
    <m/>
    <m/>
    <m/>
    <m/>
    <x v="3"/>
    <s v="SY02"/>
    <s v="Jebel Saman"/>
    <s v="SY0200"/>
    <s v="Jebel Saman"/>
    <s v="SY020000"/>
    <s v="Abu shu'aylam"/>
    <x v="220"/>
    <n v="60"/>
  </r>
  <r>
    <s v="HNAP"/>
    <x v="0"/>
    <m/>
    <m/>
    <x v="10"/>
    <s v="SY04"/>
    <s v="Ar-Rastan"/>
    <s v="SY0404"/>
    <m/>
    <m/>
    <m/>
    <m/>
    <x v="3"/>
    <s v="SY02"/>
    <s v="Jebel Saman"/>
    <s v="SY0200"/>
    <s v="Jebel Saman"/>
    <s v="SY020000"/>
    <s v="Kafr Dael"/>
    <x v="221"/>
    <n v="20"/>
  </r>
  <r>
    <s v="HNAP"/>
    <x v="0"/>
    <m/>
    <m/>
    <x v="10"/>
    <s v="SY04"/>
    <s v="Ar-Rastan"/>
    <s v="SY0404"/>
    <m/>
    <m/>
    <m/>
    <m/>
    <x v="3"/>
    <s v="SY02"/>
    <s v="Jebel Saman"/>
    <s v="SY0200"/>
    <s v="Jebel Saman"/>
    <s v="SY020000"/>
    <s v="Khan Al-Asal"/>
    <x v="222"/>
    <n v="40"/>
  </r>
  <r>
    <s v="HNAP"/>
    <x v="0"/>
    <m/>
    <m/>
    <x v="10"/>
    <s v="SY04"/>
    <s v="Homs"/>
    <s v="SY0401"/>
    <s v="Hasyaa"/>
    <s v="SY040108"/>
    <m/>
    <m/>
    <x v="8"/>
    <s v="SY04"/>
    <s v="Al-Qusayr"/>
    <s v="SY0402"/>
    <s v="Al-Qusayr"/>
    <s v="SY040200"/>
    <s v="Al-Qusayr"/>
    <x v="223"/>
    <n v="34"/>
  </r>
  <r>
    <s v="HNAP"/>
    <x v="0"/>
    <m/>
    <m/>
    <x v="10"/>
    <s v="SY04"/>
    <s v="Homs"/>
    <s v="SY0401"/>
    <s v="Hasyaa"/>
    <s v="SY040108"/>
    <m/>
    <m/>
    <x v="8"/>
    <s v="SY04"/>
    <s v="Al-Qusayr"/>
    <s v="SY0402"/>
    <s v="Al-Qusayr"/>
    <s v="SY040200"/>
    <s v="Hosh Elsayed Ali"/>
    <x v="224"/>
    <n v="24"/>
  </r>
  <r>
    <s v="HNAP"/>
    <x v="0"/>
    <m/>
    <m/>
    <x v="10"/>
    <s v="SY04"/>
    <s v="Homs"/>
    <s v="SY0401"/>
    <s v="Hasyaa"/>
    <s v="SY040108"/>
    <m/>
    <m/>
    <x v="8"/>
    <s v="SY04"/>
    <s v="Al-Qusayr"/>
    <s v="SY0402"/>
    <s v="Al-Qusayr"/>
    <s v="SY040200"/>
    <s v="Western Smaqiyat"/>
    <x v="225"/>
    <n v="27"/>
  </r>
  <r>
    <s v="HNAP"/>
    <x v="0"/>
    <m/>
    <m/>
    <x v="10"/>
    <s v="SY04"/>
    <s v="Homs"/>
    <s v="SY0401"/>
    <s v="Hasyaa"/>
    <s v="SY040108"/>
    <m/>
    <m/>
    <x v="8"/>
    <s v="SY04"/>
    <s v="Al-Qusayr"/>
    <s v="SY0402"/>
    <s v="Al-Qusayr"/>
    <s v="SY040200"/>
    <s v="Western Zeita"/>
    <x v="226"/>
    <n v="48"/>
  </r>
  <r>
    <s v="HNAP"/>
    <x v="0"/>
    <m/>
    <m/>
    <x v="10"/>
    <s v="SY04"/>
    <s v="Homs"/>
    <s v="SY0401"/>
    <s v="Homs"/>
    <s v="SY040100"/>
    <m/>
    <m/>
    <x v="3"/>
    <s v="SY02"/>
    <s v="Jarablus"/>
    <s v="SY0208"/>
    <s v="Jarablus"/>
    <s v="SY020800"/>
    <s v="Himar"/>
    <x v="227"/>
    <n v="7"/>
  </r>
  <r>
    <s v="HNAP"/>
    <x v="0"/>
    <m/>
    <m/>
    <x v="10"/>
    <s v="SY04"/>
    <s v="Homs"/>
    <s v="SY0401"/>
    <s v="Homs"/>
    <s v="SY040100"/>
    <m/>
    <m/>
    <x v="4"/>
    <s v="SY06"/>
    <s v="Lattakia"/>
    <s v="SY0600"/>
    <s v="Lattakia"/>
    <s v="SY060000"/>
    <s v="Lattakia"/>
    <x v="61"/>
    <n v="260"/>
  </r>
  <r>
    <s v="HNAP"/>
    <x v="0"/>
    <m/>
    <m/>
    <x v="10"/>
    <s v="SY04"/>
    <s v="Homs"/>
    <s v="SY0401"/>
    <s v="Homs"/>
    <s v="SY040100"/>
    <m/>
    <m/>
    <x v="6"/>
    <s v="SY10"/>
    <s v="Dreikish"/>
    <s v="SY1004"/>
    <s v="Dreikish"/>
    <s v="SY100400"/>
    <s v="Beit Shohar"/>
    <x v="228"/>
    <n v="15"/>
  </r>
  <r>
    <s v="HNAP"/>
    <x v="0"/>
    <m/>
    <m/>
    <x v="10"/>
    <s v="SY04"/>
    <s v="Homs"/>
    <s v="SY0401"/>
    <s v="Homs"/>
    <s v="SY040100"/>
    <m/>
    <m/>
    <x v="6"/>
    <s v="SY10"/>
    <s v="Qadmous"/>
    <s v="SY1006"/>
    <s v="Qadmous"/>
    <s v="SY100602"/>
    <s v="Kaf Eljaa"/>
    <x v="229"/>
    <n v="15"/>
  </r>
  <r>
    <s v="HNAP"/>
    <x v="0"/>
    <m/>
    <m/>
    <x v="10"/>
    <s v="SY04"/>
    <s v="Homs"/>
    <s v="SY0401"/>
    <s v="Homs"/>
    <s v="SY040100"/>
    <m/>
    <m/>
    <x v="6"/>
    <s v="SY10"/>
    <s v="Sheikh Badr"/>
    <s v="SY1005"/>
    <s v="Qumseyyeh"/>
    <s v="SY100502"/>
    <s v="Qamsiyeh"/>
    <x v="230"/>
    <n v="20"/>
  </r>
  <r>
    <s v="HNAP"/>
    <x v="0"/>
    <m/>
    <m/>
    <x v="10"/>
    <s v="SY04"/>
    <s v="Homs"/>
    <s v="SY0401"/>
    <s v="Homs"/>
    <s v="SY040100"/>
    <m/>
    <m/>
    <x v="6"/>
    <s v="SY10"/>
    <s v="Tartous"/>
    <s v="SY1000"/>
    <s v="Hameidiyyeh"/>
    <s v="SY100002"/>
    <s v="Nawras"/>
    <x v="231"/>
    <n v="15"/>
  </r>
  <r>
    <s v="HNAP"/>
    <x v="0"/>
    <m/>
    <m/>
    <x v="10"/>
    <s v="SY04"/>
    <s v="Homs"/>
    <s v="SY0401"/>
    <s v="Homs"/>
    <s v="SY040100"/>
    <m/>
    <m/>
    <x v="6"/>
    <s v="SY10"/>
    <s v="Tartous"/>
    <s v="SY1000"/>
    <s v="Kherbet Elmaaza"/>
    <s v="SY100003"/>
    <s v="Kherbet Elma'aza"/>
    <x v="232"/>
    <n v="25"/>
  </r>
  <r>
    <s v="HNAP"/>
    <x v="0"/>
    <m/>
    <m/>
    <x v="10"/>
    <s v="SY04"/>
    <s v="Homs"/>
    <s v="SY0401"/>
    <s v="Homs"/>
    <s v="SY040100"/>
    <m/>
    <m/>
    <x v="6"/>
    <s v="SY10"/>
    <s v="Tartous"/>
    <s v="SY1000"/>
    <s v="Soda Khawabi"/>
    <s v="SY100004"/>
    <s v="Bahnine"/>
    <x v="233"/>
    <n v="20"/>
  </r>
  <r>
    <s v="HNAP"/>
    <x v="0"/>
    <m/>
    <m/>
    <x v="10"/>
    <s v="SY04"/>
    <s v="Homs"/>
    <s v="SY0401"/>
    <s v="Raqama"/>
    <s v="SY040105"/>
    <m/>
    <m/>
    <x v="8"/>
    <s v="SY04"/>
    <s v="Homs"/>
    <s v="SY0401"/>
    <s v="Raqama"/>
    <s v="SY040105"/>
    <s v="Balha"/>
    <x v="234"/>
    <n v="52"/>
  </r>
  <r>
    <s v="HNAP"/>
    <x v="0"/>
    <m/>
    <m/>
    <x v="10"/>
    <s v="SY04"/>
    <s v="Homs"/>
    <s v="SY0401"/>
    <m/>
    <m/>
    <m/>
    <m/>
    <x v="3"/>
    <s v="SY02"/>
    <s v="Al Bab"/>
    <s v="SY0202"/>
    <s v="Ar-Raee"/>
    <s v="SY020203"/>
    <s v="Waqf"/>
    <x v="235"/>
    <n v="20"/>
  </r>
  <r>
    <s v="HNAP"/>
    <x v="0"/>
    <m/>
    <m/>
    <x v="10"/>
    <s v="SY04"/>
    <s v="Homs"/>
    <s v="SY0401"/>
    <m/>
    <m/>
    <m/>
    <m/>
    <x v="3"/>
    <s v="SY02"/>
    <s v="Jarablus"/>
    <s v="SY0208"/>
    <s v="Jarablus"/>
    <s v="SY020800"/>
    <s v="Dulaym"/>
    <x v="236"/>
    <n v="280"/>
  </r>
  <r>
    <s v="HNAP"/>
    <x v="0"/>
    <m/>
    <m/>
    <x v="10"/>
    <s v="SY04"/>
    <s v="Homs"/>
    <s v="SY0401"/>
    <m/>
    <m/>
    <m/>
    <m/>
    <x v="3"/>
    <s v="SY02"/>
    <s v="Jebel Saman"/>
    <s v="SY0200"/>
    <s v="Atareb"/>
    <s v="SY020001"/>
    <s v="Jamiyat al Rahal"/>
    <x v="237"/>
    <n v="20"/>
  </r>
  <r>
    <s v="HNAP"/>
    <x v="0"/>
    <m/>
    <m/>
    <x v="10"/>
    <s v="SY04"/>
    <s v="Homs"/>
    <s v="SY0401"/>
    <m/>
    <m/>
    <m/>
    <m/>
    <x v="3"/>
    <s v="SY02"/>
    <s v="Jebel Saman"/>
    <s v="SY0200"/>
    <s v="Daret Azza"/>
    <s v="SY020004"/>
    <s v="Anjara"/>
    <x v="238"/>
    <n v="70"/>
  </r>
  <r>
    <s v="HNAP"/>
    <x v="0"/>
    <m/>
    <m/>
    <x v="11"/>
    <s v="SY07"/>
    <s v="Al Ma'ra"/>
    <s v="SY0702"/>
    <s v="Heish"/>
    <s v="SY070205"/>
    <m/>
    <m/>
    <x v="1"/>
    <s v="SY07"/>
    <s v="Al Mara"/>
    <s v="SY0702"/>
    <s v="Heish"/>
    <s v="SY070205"/>
    <s v="Babuline"/>
    <x v="239"/>
    <n v="18"/>
  </r>
  <r>
    <s v="HNAP"/>
    <x v="0"/>
    <m/>
    <m/>
    <x v="11"/>
    <s v="SY07"/>
    <s v="Al Ma'ra"/>
    <s v="SY0702"/>
    <s v="Heish"/>
    <s v="SY070205"/>
    <m/>
    <m/>
    <x v="1"/>
    <s v="SY07"/>
    <s v="Al Mara"/>
    <s v="SY0702"/>
    <s v="Heish"/>
    <s v="SY070205"/>
    <s v="Maar Hattat"/>
    <x v="240"/>
    <n v="30"/>
  </r>
  <r>
    <s v="HNAP"/>
    <x v="0"/>
    <m/>
    <m/>
    <x v="11"/>
    <s v="SY07"/>
    <s v="Al Ma'ra"/>
    <s v="SY0702"/>
    <s v="Heish"/>
    <s v="SY070205"/>
    <m/>
    <m/>
    <x v="1"/>
    <s v="SY07"/>
    <s v="Al Mara"/>
    <s v="SY0702"/>
    <s v="Heish"/>
    <s v="SY070205"/>
    <s v="Madaya"/>
    <x v="241"/>
    <n v="98"/>
  </r>
  <r>
    <s v="HNAP"/>
    <x v="0"/>
    <m/>
    <m/>
    <x v="11"/>
    <s v="SY07"/>
    <s v="Al Ma'ra"/>
    <s v="SY0702"/>
    <s v="Heish"/>
    <s v="SY070205"/>
    <m/>
    <m/>
    <x v="1"/>
    <s v="SY07"/>
    <s v="Al Mara"/>
    <s v="SY0702"/>
    <s v="Heish"/>
    <s v="SY070205"/>
    <s v="Rakaya Sijneh"/>
    <x v="242"/>
    <n v="48"/>
  </r>
  <r>
    <s v="HNAP"/>
    <x v="0"/>
    <m/>
    <m/>
    <x v="11"/>
    <s v="SY07"/>
    <s v="Al Ma'ra"/>
    <s v="SY0702"/>
    <s v="Heish"/>
    <s v="SY070205"/>
    <m/>
    <m/>
    <x v="1"/>
    <s v="SY07"/>
    <s v="Al Mara"/>
    <s v="SY0702"/>
    <s v="Maarrat An Numan"/>
    <s v="SY070200"/>
    <s v="Kafruma"/>
    <x v="243"/>
    <n v="25"/>
  </r>
  <r>
    <s v="HNAP"/>
    <x v="0"/>
    <m/>
    <m/>
    <x v="11"/>
    <s v="SY07"/>
    <s v="Al Ma'ra"/>
    <s v="SY0702"/>
    <s v="Heish"/>
    <s v="SY070205"/>
    <m/>
    <m/>
    <x v="1"/>
    <s v="SY07"/>
    <s v="Ariha"/>
    <s v="SY0705"/>
    <s v="Ariha"/>
    <s v="SY070500"/>
    <s v="Banin"/>
    <x v="244"/>
    <n v="408"/>
  </r>
  <r>
    <s v="HNAP"/>
    <x v="0"/>
    <m/>
    <m/>
    <x v="11"/>
    <s v="SY07"/>
    <s v="Al Ma'ra"/>
    <s v="SY0702"/>
    <s v="Heish"/>
    <s v="SY070205"/>
    <m/>
    <m/>
    <x v="1"/>
    <s v="SY07"/>
    <s v="Ariha"/>
    <s v="SY0705"/>
    <s v="Ariha"/>
    <s v="SY070500"/>
    <s v="Sarja"/>
    <x v="11"/>
    <n v="90"/>
  </r>
  <r>
    <s v="HNAP"/>
    <x v="0"/>
    <m/>
    <m/>
    <x v="11"/>
    <s v="SY07"/>
    <s v="Al Ma'ra"/>
    <s v="SY0702"/>
    <s v="Heish"/>
    <s v="SY070205"/>
    <m/>
    <m/>
    <x v="1"/>
    <s v="SY07"/>
    <s v="Ariha"/>
    <s v="SY0705"/>
    <s v="Ehsem"/>
    <s v="SY070501"/>
    <s v="Bara"/>
    <x v="245"/>
    <n v="283"/>
  </r>
  <r>
    <s v="HNAP"/>
    <x v="0"/>
    <m/>
    <m/>
    <x v="11"/>
    <s v="SY07"/>
    <s v="Al Ma'ra"/>
    <s v="SY0702"/>
    <s v="Heish"/>
    <s v="SY070205"/>
    <m/>
    <m/>
    <x v="1"/>
    <s v="SY07"/>
    <s v="Ariha"/>
    <s v="SY0705"/>
    <s v="Ehsem"/>
    <s v="SY070501"/>
    <s v="Ein Laruz"/>
    <x v="246"/>
    <n v="41"/>
  </r>
  <r>
    <s v="HNAP"/>
    <x v="0"/>
    <m/>
    <m/>
    <x v="11"/>
    <s v="SY07"/>
    <s v="Al Ma'ra"/>
    <s v="SY0702"/>
    <s v="Heish"/>
    <s v="SY070205"/>
    <m/>
    <m/>
    <x v="1"/>
    <s v="SY07"/>
    <s v="Ariha"/>
    <s v="SY0705"/>
    <s v="Ehsem"/>
    <s v="SY070501"/>
    <s v="Maghara"/>
    <x v="247"/>
    <n v="6"/>
  </r>
  <r>
    <s v="HNAP"/>
    <x v="0"/>
    <m/>
    <m/>
    <x v="11"/>
    <s v="SY07"/>
    <s v="Al Ma'ra"/>
    <s v="SY0702"/>
    <s v="Heish"/>
    <s v="SY070205"/>
    <m/>
    <m/>
    <x v="1"/>
    <s v="SY07"/>
    <s v="Idleb"/>
    <s v="SY0700"/>
    <s v="Saraqab"/>
    <s v="SY070003"/>
    <s v="Jobas"/>
    <x v="248"/>
    <n v="18"/>
  </r>
  <r>
    <s v="HNAP"/>
    <x v="0"/>
    <m/>
    <m/>
    <x v="11"/>
    <s v="SY07"/>
    <s v="Al Ma'ra"/>
    <s v="SY0702"/>
    <s v="Kafr Nobol"/>
    <s v="SY070203"/>
    <m/>
    <m/>
    <x v="1"/>
    <s v="SY07"/>
    <s v="Al Mara"/>
    <s v="SY0702"/>
    <s v="Kafr Nobol"/>
    <s v="SY070203"/>
    <s v="Basqala"/>
    <x v="249"/>
    <n v="30"/>
  </r>
  <r>
    <s v="HNAP"/>
    <x v="0"/>
    <m/>
    <m/>
    <x v="11"/>
    <s v="SY07"/>
    <s v="Al Ma'ra"/>
    <s v="SY0702"/>
    <s v="Kafr Nobol"/>
    <s v="SY070203"/>
    <m/>
    <m/>
    <x v="1"/>
    <s v="SY07"/>
    <s v="Al Mara"/>
    <s v="SY0702"/>
    <s v="Kafr Nobol"/>
    <s v="SY070203"/>
    <s v="Sfuhen"/>
    <x v="250"/>
    <n v="36"/>
  </r>
  <r>
    <s v="HNAP"/>
    <x v="0"/>
    <m/>
    <m/>
    <x v="11"/>
    <s v="SY07"/>
    <s v="Al Ma'ra"/>
    <s v="SY0702"/>
    <s v="Khan Shaykun"/>
    <s v="SY070201"/>
    <m/>
    <m/>
    <x v="1"/>
    <s v="SY07"/>
    <s v="Harim"/>
    <s v="SY0703"/>
    <s v="Salqin"/>
    <s v="SY070302"/>
    <s v="Big Hir Jamus"/>
    <x v="251"/>
    <n v="64"/>
  </r>
  <r>
    <s v="HNAP"/>
    <x v="0"/>
    <m/>
    <m/>
    <x v="11"/>
    <s v="SY07"/>
    <s v="Al Ma'ra"/>
    <s v="SY0702"/>
    <s v="Khan Shaykun"/>
    <s v="SY070201"/>
    <m/>
    <m/>
    <x v="1"/>
    <s v="SY07"/>
    <s v="Harim"/>
    <s v="SY0703"/>
    <s v="Salqin"/>
    <s v="SY070302"/>
    <s v="Tlul"/>
    <x v="252"/>
    <n v="48"/>
  </r>
  <r>
    <s v="HNAP"/>
    <x v="0"/>
    <m/>
    <m/>
    <x v="11"/>
    <s v="SY07"/>
    <s v="Al Ma'ra"/>
    <s v="SY0702"/>
    <s v="Khan Shaykun"/>
    <s v="SY070201"/>
    <m/>
    <m/>
    <x v="1"/>
    <s v="SY07"/>
    <s v="Jisr-Ash-Shugur"/>
    <s v="SY0704"/>
    <s v="Jisr-Ash-Shugur"/>
    <s v="SY070400"/>
    <s v="Jisr-Ash-Shugur"/>
    <x v="253"/>
    <n v="33"/>
  </r>
  <r>
    <s v="HNAP"/>
    <x v="0"/>
    <m/>
    <m/>
    <x v="11"/>
    <s v="SY07"/>
    <s v="Al Ma'ra"/>
    <s v="SY0702"/>
    <s v="Ma'arrat An Nu'man"/>
    <s v="SY070200"/>
    <m/>
    <m/>
    <x v="12"/>
    <s v="SY05"/>
    <s v="Hama"/>
    <s v="SY0501"/>
    <s v="Suran - Hama"/>
    <s v="SY050101"/>
    <s v="Murak"/>
    <x v="254"/>
    <n v="300"/>
  </r>
  <r>
    <s v="HNAP"/>
    <x v="0"/>
    <m/>
    <m/>
    <x v="11"/>
    <s v="SY07"/>
    <s v="Al Ma'ra"/>
    <s v="SY0702"/>
    <s v="Ma'arrat An Nu'man"/>
    <s v="SY070200"/>
    <m/>
    <m/>
    <x v="1"/>
    <s v="SY07"/>
    <s v="Al Mara"/>
    <s v="SY0702"/>
    <s v="Maarrat An Numan"/>
    <s v="SY070200"/>
    <s v="Halbeh"/>
    <x v="255"/>
    <n v="66"/>
  </r>
  <r>
    <s v="HNAP"/>
    <x v="0"/>
    <m/>
    <m/>
    <x v="11"/>
    <s v="SY07"/>
    <s v="Al Ma'ra"/>
    <s v="SY0702"/>
    <s v="Ma'arrat An Nu'man"/>
    <s v="SY070200"/>
    <m/>
    <m/>
    <x v="1"/>
    <s v="SY07"/>
    <s v="Al Mara"/>
    <s v="SY0702"/>
    <s v="Maarrat An Numan"/>
    <s v="SY070200"/>
    <s v="Hazzan"/>
    <x v="256"/>
    <n v="88"/>
  </r>
  <r>
    <s v="HNAP"/>
    <x v="0"/>
    <m/>
    <m/>
    <x v="11"/>
    <s v="SY07"/>
    <s v="Al Ma'ra"/>
    <s v="SY0702"/>
    <s v="Ma'arrat An Nu'man"/>
    <s v="SY070200"/>
    <m/>
    <m/>
    <x v="1"/>
    <s v="SY07"/>
    <s v="Al Mara"/>
    <s v="SY0702"/>
    <s v="Maarrat An Numan"/>
    <s v="SY070200"/>
    <s v="Maasaran"/>
    <x v="257"/>
    <n v="352"/>
  </r>
  <r>
    <s v="HNAP"/>
    <x v="0"/>
    <m/>
    <m/>
    <x v="11"/>
    <s v="SY07"/>
    <s v="Al Ma'ra"/>
    <s v="SY0702"/>
    <s v="Ma'arrat An Nu'man"/>
    <s v="SY070200"/>
    <m/>
    <m/>
    <x v="1"/>
    <s v="SY07"/>
    <s v="Jisr-Ash-Shugur"/>
    <s v="SY0704"/>
    <s v="Janudiyeh"/>
    <s v="SY070403"/>
    <s v="Hassaniyeh - Hatya"/>
    <x v="258"/>
    <n v="6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Heish"/>
    <s v="SY070205"/>
    <s v="Al-Amriah"/>
    <x v="259"/>
    <n v="64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Abu Makki"/>
    <x v="260"/>
    <n v="889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Bsida"/>
    <x v="261"/>
    <n v="45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Eastern Deir"/>
    <x v="262"/>
    <n v="1408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Fa'lul"/>
    <x v="263"/>
    <n v="60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Hantutin"/>
    <x v="264"/>
    <n v="23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Hraki"/>
    <x v="265"/>
    <n v="484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Jarada"/>
    <x v="266"/>
    <n v="10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Jarjnaz"/>
    <x v="267"/>
    <n v="168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Maar Shamarin"/>
    <x v="268"/>
    <n v="660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Maar Shamsheh"/>
    <x v="269"/>
    <n v="374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Maarata"/>
    <x v="270"/>
    <n v="85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Sarman"/>
    <x v="271"/>
    <n v="880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Telamnas"/>
    <x v="272"/>
    <n v="400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Thahrat Talamnas"/>
    <x v="273"/>
    <n v="53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Tqana"/>
    <x v="274"/>
    <n v="65"/>
  </r>
  <r>
    <s v="HNAP"/>
    <x v="0"/>
    <m/>
    <m/>
    <x v="11"/>
    <s v="SY07"/>
    <s v="Al Ma'ra"/>
    <s v="SY0702"/>
    <s v="Tamanaah"/>
    <s v="SY070204"/>
    <m/>
    <m/>
    <x v="1"/>
    <s v="SY07"/>
    <s v="Al Mara"/>
    <s v="SY0702"/>
    <s v="Maarrat An Numan"/>
    <s v="SY070200"/>
    <s v="Western Deir"/>
    <x v="275"/>
    <n v="500"/>
  </r>
  <r>
    <s v="HNAP"/>
    <x v="0"/>
    <m/>
    <m/>
    <x v="11"/>
    <s v="SY07"/>
    <s v="Al Ma'ra"/>
    <s v="SY0702"/>
    <s v="Tamanaah"/>
    <s v="SY070204"/>
    <m/>
    <m/>
    <x v="1"/>
    <s v="SY07"/>
    <s v="Ariha"/>
    <s v="SY0705"/>
    <s v="Ariha"/>
    <s v="SY070500"/>
    <s v="Kafrlata"/>
    <x v="276"/>
    <n v="108"/>
  </r>
  <r>
    <s v="HNAP"/>
    <x v="0"/>
    <m/>
    <m/>
    <x v="11"/>
    <s v="SY07"/>
    <s v="Al Ma'ra"/>
    <s v="SY0702"/>
    <s v="Tamanaah"/>
    <s v="SY070204"/>
    <m/>
    <m/>
    <x v="1"/>
    <s v="SY07"/>
    <s v="Ariha"/>
    <s v="SY0705"/>
    <s v="Ariha"/>
    <s v="SY070500"/>
    <s v="Majdaliya"/>
    <x v="277"/>
    <n v="252"/>
  </r>
  <r>
    <s v="HNAP"/>
    <x v="0"/>
    <m/>
    <m/>
    <x v="11"/>
    <s v="SY07"/>
    <s v="Al Ma'ra"/>
    <s v="SY0702"/>
    <s v="Tamanaah"/>
    <s v="SY070204"/>
    <m/>
    <m/>
    <x v="1"/>
    <s v="SY07"/>
    <s v="Ariha"/>
    <s v="SY0705"/>
    <s v="Ariha"/>
    <s v="SY070500"/>
    <s v="Shinan"/>
    <x v="278"/>
    <n v="30"/>
  </r>
  <r>
    <s v="HNAP"/>
    <x v="0"/>
    <m/>
    <m/>
    <x v="11"/>
    <s v="SY07"/>
    <s v="Al Ma'ra"/>
    <s v="SY0702"/>
    <s v="Tamanaah"/>
    <s v="SY070204"/>
    <m/>
    <m/>
    <x v="1"/>
    <s v="SY07"/>
    <s v="Ariha"/>
    <s v="SY0705"/>
    <s v="Ehsem"/>
    <s v="SY070501"/>
    <s v="Arnaba"/>
    <x v="279"/>
    <n v="18"/>
  </r>
  <r>
    <s v="HNAP"/>
    <x v="0"/>
    <m/>
    <m/>
    <x v="11"/>
    <s v="SY07"/>
    <s v="Al Ma'ra"/>
    <s v="SY0702"/>
    <s v="Tamanaah"/>
    <s v="SY070204"/>
    <m/>
    <m/>
    <x v="1"/>
    <s v="SY07"/>
    <s v="Ariha"/>
    <s v="SY0705"/>
    <s v="Ehsem"/>
    <s v="SY070501"/>
    <s v="Deir Sunbul"/>
    <x v="280"/>
    <n v="50"/>
  </r>
  <r>
    <s v="HNAP"/>
    <x v="0"/>
    <m/>
    <m/>
    <x v="11"/>
    <s v="SY07"/>
    <s v="Al Ma'ra"/>
    <s v="SY0702"/>
    <s v="Tamanaah"/>
    <s v="SY070204"/>
    <m/>
    <m/>
    <x v="1"/>
    <s v="SY07"/>
    <s v="Ariha"/>
    <s v="SY0705"/>
    <s v="Ehsem"/>
    <s v="SY070501"/>
    <s v="Mozra"/>
    <x v="281"/>
    <n v="38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Dana"/>
    <s v="SY070301"/>
    <s v="Atma"/>
    <x v="282"/>
    <n v="720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Dana"/>
    <s v="SY070301"/>
    <s v="Bab El Hawa"/>
    <x v="283"/>
    <n v="360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Dana"/>
    <s v="SY070301"/>
    <s v="Dana"/>
    <x v="284"/>
    <n v="760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Dana"/>
    <s v="SY070301"/>
    <s v="Deir Hassan - Darhashan"/>
    <x v="285"/>
    <n v="390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Dana"/>
    <s v="SY070301"/>
    <s v="Kafr Kafaldin"/>
    <x v="286"/>
    <n v="900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Dana"/>
    <s v="SY070301"/>
    <s v="Qah"/>
    <x v="287"/>
    <n v="330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Dana"/>
    <s v="SY070301"/>
    <s v="Selwa"/>
    <x v="288"/>
    <n v="510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Qourqeena"/>
    <s v="SY070304"/>
    <s v="Barisha"/>
    <x v="289"/>
    <n v="52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Qourqeena"/>
    <s v="SY070304"/>
    <s v="Htan"/>
    <x v="290"/>
    <n v="45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Qourqeena"/>
    <s v="SY070304"/>
    <s v="Kafr Aruq"/>
    <x v="291"/>
    <n v="108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Qourqeena"/>
    <s v="SY070304"/>
    <s v="Meraf Elshalaf"/>
    <x v="292"/>
    <n v="69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Qourqeena"/>
    <s v="SY070304"/>
    <s v="Radwa"/>
    <x v="293"/>
    <n v="35"/>
  </r>
  <r>
    <s v="HNAP"/>
    <x v="0"/>
    <m/>
    <m/>
    <x v="11"/>
    <s v="SY07"/>
    <s v="Al Ma'ra"/>
    <s v="SY0702"/>
    <s v="Tamanaah"/>
    <s v="SY070204"/>
    <m/>
    <m/>
    <x v="1"/>
    <s v="SY07"/>
    <s v="Harim"/>
    <s v="SY0703"/>
    <s v="Qourqeena"/>
    <s v="SY070304"/>
    <s v="Ras Elhisn"/>
    <x v="294"/>
    <n v="49"/>
  </r>
  <r>
    <s v="HNAP"/>
    <x v="0"/>
    <m/>
    <m/>
    <x v="11"/>
    <s v="SY07"/>
    <s v="Ariha"/>
    <s v="SY0705"/>
    <s v="Ariha"/>
    <s v="SY070500"/>
    <m/>
    <m/>
    <x v="1"/>
    <s v="SY07"/>
    <s v="Ariha"/>
    <s v="SY0705"/>
    <s v="Ehsem"/>
    <s v="SY070501"/>
    <s v="Rami"/>
    <x v="295"/>
    <n v="25"/>
  </r>
  <r>
    <s v="HNAP"/>
    <x v="0"/>
    <m/>
    <m/>
    <x v="11"/>
    <s v="SY07"/>
    <s v="Ariha"/>
    <s v="SY0705"/>
    <s v="Ariha"/>
    <s v="SY070500"/>
    <m/>
    <m/>
    <x v="1"/>
    <s v="SY07"/>
    <s v="Idleb"/>
    <s v="SY0700"/>
    <s v="Idleb"/>
    <s v="SY070000"/>
    <s v="Qminas"/>
    <x v="296"/>
    <n v="20"/>
  </r>
  <r>
    <s v="HNAP"/>
    <x v="0"/>
    <m/>
    <m/>
    <x v="11"/>
    <s v="SY07"/>
    <s v="Ariha"/>
    <s v="SY0705"/>
    <s v="Ariha"/>
    <s v="SY070500"/>
    <m/>
    <m/>
    <x v="1"/>
    <s v="SY07"/>
    <s v="Jisr-Ash-Shugur"/>
    <s v="SY0704"/>
    <s v="Darkosh"/>
    <s v="SY070402"/>
    <s v="Darkosh"/>
    <x v="297"/>
    <n v="30"/>
  </r>
  <r>
    <s v="HNAP"/>
    <x v="0"/>
    <m/>
    <m/>
    <x v="11"/>
    <s v="SY07"/>
    <s v="Ariha"/>
    <s v="SY0705"/>
    <s v="Mhambal"/>
    <s v="SY070502"/>
    <m/>
    <m/>
    <x v="1"/>
    <s v="SY07"/>
    <s v="Ariha"/>
    <s v="SY0705"/>
    <s v="Mhambal"/>
    <s v="SY070502"/>
    <s v="Ora Qabli - Edwan"/>
    <x v="298"/>
    <n v="26"/>
  </r>
  <r>
    <s v="HNAP"/>
    <x v="0"/>
    <m/>
    <m/>
    <x v="11"/>
    <s v="SY07"/>
    <s v="Harim"/>
    <s v="SY07"/>
    <s v="Dana"/>
    <s v="SY0703"/>
    <m/>
    <m/>
    <x v="1"/>
    <s v="SY07"/>
    <s v="Harim"/>
    <s v="SY0703"/>
    <s v="Dana"/>
    <s v="SY070301"/>
    <s v="Hezreh - Hezri"/>
    <x v="299"/>
    <n v="54"/>
  </r>
  <r>
    <s v="HNAP"/>
    <x v="0"/>
    <m/>
    <m/>
    <x v="11"/>
    <s v="SY07"/>
    <s v="Harim"/>
    <s v="SY07"/>
    <s v="Dana"/>
    <s v="SY0703"/>
    <m/>
    <m/>
    <x v="1"/>
    <s v="SY07"/>
    <s v="Harim"/>
    <s v="SY0703"/>
    <s v="Dana"/>
    <s v="SY070301"/>
    <s v="Sarmada"/>
    <x v="13"/>
    <n v="60"/>
  </r>
  <r>
    <s v="HNAP"/>
    <x v="0"/>
    <m/>
    <m/>
    <x v="11"/>
    <s v="SY07"/>
    <s v="Harim"/>
    <s v="SY07"/>
    <s v="Dana"/>
    <s v="SY0703"/>
    <m/>
    <m/>
    <x v="1"/>
    <s v="SY07"/>
    <s v="Harim"/>
    <s v="SY0703"/>
    <s v="Dana"/>
    <s v="SY070301"/>
    <s v="Tal Elkaramej"/>
    <x v="300"/>
    <n v="252"/>
  </r>
  <r>
    <s v="HNAP"/>
    <x v="0"/>
    <m/>
    <m/>
    <x v="11"/>
    <s v="SY07"/>
    <s v="Harim"/>
    <s v="SY07"/>
    <s v="Dana"/>
    <s v="SY0703"/>
    <m/>
    <m/>
    <x v="1"/>
    <s v="SY07"/>
    <s v="Harim"/>
    <s v="SY0703"/>
    <s v="Dana"/>
    <s v="SY070301"/>
    <s v="Tilaada"/>
    <x v="301"/>
    <n v="36"/>
  </r>
  <r>
    <s v="HNAP"/>
    <x v="0"/>
    <m/>
    <m/>
    <x v="11"/>
    <s v="SY07"/>
    <s v="Harim"/>
    <s v="SY0703"/>
    <s v="Armanaz"/>
    <s v="SY070305"/>
    <m/>
    <m/>
    <x v="1"/>
    <s v="SY07"/>
    <s v="Harim"/>
    <s v="SY0703"/>
    <s v="Armanaz"/>
    <s v="SY070305"/>
    <s v="al-Baali'ah"/>
    <x v="302"/>
    <n v="10"/>
  </r>
  <r>
    <s v="HNAP"/>
    <x v="0"/>
    <m/>
    <m/>
    <x v="11"/>
    <s v="SY07"/>
    <s v="Harim"/>
    <s v="SY0703"/>
    <s v="Armanaz"/>
    <s v="SY070305"/>
    <m/>
    <m/>
    <x v="1"/>
    <s v="SY07"/>
    <s v="Jisr-Ash-Shugur"/>
    <s v="SY0704"/>
    <s v="Darkosh"/>
    <s v="SY070402"/>
    <s v="Sadiyeh - Bsentiya"/>
    <x v="303"/>
    <n v="25"/>
  </r>
  <r>
    <s v="HNAP"/>
    <x v="0"/>
    <m/>
    <m/>
    <x v="11"/>
    <s v="SY07"/>
    <s v="Harim"/>
    <s v="SY0703"/>
    <s v="Dana"/>
    <s v="SY070301"/>
    <m/>
    <m/>
    <x v="12"/>
    <s v="SY05"/>
    <s v="As-Suqaylabiyah"/>
    <s v="SY0502"/>
    <s v="Madiq Castle"/>
    <s v="SY050204"/>
    <s v="Hurriyeh"/>
    <x v="304"/>
    <n v="40"/>
  </r>
  <r>
    <s v="HNAP"/>
    <x v="0"/>
    <m/>
    <m/>
    <x v="11"/>
    <s v="SY07"/>
    <s v="Harim"/>
    <s v="SY0703"/>
    <s v="Dana"/>
    <s v="SY070301"/>
    <m/>
    <m/>
    <x v="1"/>
    <s v="SY07"/>
    <s v="Al Mara"/>
    <s v="SY0702"/>
    <s v="Maarrat An Numan"/>
    <s v="SY070200"/>
    <s v="Maar Shurin"/>
    <x v="305"/>
    <n v="97"/>
  </r>
  <r>
    <s v="HNAP"/>
    <x v="0"/>
    <m/>
    <m/>
    <x v="11"/>
    <s v="SY07"/>
    <s v="Harim"/>
    <s v="SY0703"/>
    <s v="Dana"/>
    <s v="SY070301"/>
    <m/>
    <m/>
    <x v="1"/>
    <s v="SY07"/>
    <s v="Ariha"/>
    <s v="SY0705"/>
    <s v="Ariha"/>
    <s v="SY070500"/>
    <s v="Moataf"/>
    <x v="306"/>
    <n v="6"/>
  </r>
  <r>
    <s v="HNAP"/>
    <x v="0"/>
    <m/>
    <m/>
    <x v="11"/>
    <s v="SY07"/>
    <s v="Harim"/>
    <s v="SY0703"/>
    <s v="Dana"/>
    <s v="SY070301"/>
    <m/>
    <m/>
    <x v="1"/>
    <s v="SY07"/>
    <s v="Harim"/>
    <s v="SY0703"/>
    <s v="Harim"/>
    <s v="SY070300"/>
    <s v="Harim"/>
    <x v="307"/>
    <n v="264"/>
  </r>
  <r>
    <s v="HNAP"/>
    <x v="0"/>
    <m/>
    <m/>
    <x v="11"/>
    <s v="SY07"/>
    <s v="Harim"/>
    <s v="SY0703"/>
    <s v="Dana"/>
    <s v="SY070301"/>
    <m/>
    <m/>
    <x v="1"/>
    <s v="SY07"/>
    <s v="Harim"/>
    <s v="SY0703"/>
    <s v="Kafr Takharim"/>
    <s v="SY070303"/>
    <s v="Jadeen"/>
    <x v="308"/>
    <n v="9"/>
  </r>
  <r>
    <s v="HNAP"/>
    <x v="0"/>
    <m/>
    <m/>
    <x v="11"/>
    <s v="SY07"/>
    <s v="Harim"/>
    <s v="SY0703"/>
    <s v="Dana"/>
    <s v="SY070301"/>
    <m/>
    <m/>
    <x v="1"/>
    <s v="SY07"/>
    <s v="Harim"/>
    <s v="SY0703"/>
    <s v="Qourqeena"/>
    <s v="SY070304"/>
    <s v="Rabeeta"/>
    <x v="309"/>
    <n v="45"/>
  </r>
  <r>
    <s v="HNAP"/>
    <x v="0"/>
    <m/>
    <m/>
    <x v="11"/>
    <s v="SY07"/>
    <s v="Harim"/>
    <s v="SY0703"/>
    <s v="Dana"/>
    <s v="SY070301"/>
    <m/>
    <m/>
    <x v="1"/>
    <s v="SY07"/>
    <s v="Idleb"/>
    <s v="SY0700"/>
    <s v="Abul Thohur"/>
    <s v="SY070001"/>
    <s v="Tal Tufan"/>
    <x v="310"/>
    <n v="60"/>
  </r>
  <r>
    <s v="HNAP"/>
    <x v="0"/>
    <m/>
    <m/>
    <x v="11"/>
    <s v="SY07"/>
    <s v="Harim"/>
    <s v="SY0703"/>
    <s v="Dana"/>
    <s v="SY070301"/>
    <m/>
    <m/>
    <x v="1"/>
    <s v="SY07"/>
    <s v="Idleb"/>
    <s v="SY0700"/>
    <s v="Saraqab"/>
    <s v="SY070003"/>
    <s v="Anqrati"/>
    <x v="311"/>
    <n v="13"/>
  </r>
  <r>
    <s v="HNAP"/>
    <x v="0"/>
    <m/>
    <m/>
    <x v="11"/>
    <s v="SY07"/>
    <s v="Harim"/>
    <s v="SY0703"/>
    <s v="Dana"/>
    <s v="SY070301"/>
    <m/>
    <m/>
    <x v="1"/>
    <s v="SY07"/>
    <s v="Idleb"/>
    <s v="SY0700"/>
    <s v="Sarmin"/>
    <s v="SY070006"/>
    <s v="Sarmin"/>
    <x v="312"/>
    <n v="588"/>
  </r>
  <r>
    <s v="HNAP"/>
    <x v="0"/>
    <m/>
    <m/>
    <x v="11"/>
    <s v="SY07"/>
    <s v="Harim"/>
    <s v="SY0703"/>
    <s v="Dana"/>
    <s v="SY070301"/>
    <m/>
    <m/>
    <x v="1"/>
    <s v="SY07"/>
    <s v="Jisr-Ash-Shugur"/>
    <s v="SY0704"/>
    <s v="Darkosh"/>
    <s v="SY070402"/>
    <s v="Dorriyeh"/>
    <x v="313"/>
    <n v="55"/>
  </r>
  <r>
    <s v="HNAP"/>
    <x v="0"/>
    <m/>
    <m/>
    <x v="11"/>
    <s v="SY07"/>
    <s v="Harim"/>
    <s v="SY0703"/>
    <s v="Harim"/>
    <s v="SY070300"/>
    <m/>
    <m/>
    <x v="3"/>
    <s v="SY02"/>
    <s v="Jebel Saman"/>
    <s v="SY0200"/>
    <s v="Zarbah"/>
    <s v="SY020005"/>
    <s v="Zarbah"/>
    <x v="314"/>
    <n v="125"/>
  </r>
  <r>
    <s v="HNAP"/>
    <x v="0"/>
    <m/>
    <m/>
    <x v="11"/>
    <s v="SY07"/>
    <s v="Harim"/>
    <s v="SY0703"/>
    <s v="Harim"/>
    <s v="SY070300"/>
    <m/>
    <m/>
    <x v="1"/>
    <s v="SY07"/>
    <s v="Harim"/>
    <s v="SY0703"/>
    <s v="Qourqeena"/>
    <s v="SY070304"/>
    <s v="Ma'arat Manaya"/>
    <x v="315"/>
    <n v="18"/>
  </r>
  <r>
    <s v="HNAP"/>
    <x v="0"/>
    <m/>
    <m/>
    <x v="11"/>
    <s v="SY07"/>
    <s v="Harim"/>
    <s v="SY0703"/>
    <s v="Salqin"/>
    <s v="SY070302"/>
    <m/>
    <m/>
    <x v="1"/>
    <s v="SY07"/>
    <s v="Harim"/>
    <s v="SY0703"/>
    <s v="Salqin"/>
    <s v="SY070302"/>
    <s v="Sayed Khalil"/>
    <x v="316"/>
    <n v="24"/>
  </r>
  <r>
    <s v="HNAP"/>
    <x v="0"/>
    <m/>
    <m/>
    <x v="11"/>
    <s v="SY07"/>
    <s v="Idleb"/>
    <s v="SY0700"/>
    <s v="Bennsh"/>
    <s v="SY070002"/>
    <m/>
    <m/>
    <x v="3"/>
    <s v="SY02"/>
    <s v="Jebel Saman"/>
    <s v="SY0200"/>
    <s v="Jebel Saman"/>
    <s v="SY020000"/>
    <s v="Aleppo"/>
    <x v="48"/>
    <n v="793"/>
  </r>
  <r>
    <s v="HNAP"/>
    <x v="0"/>
    <m/>
    <m/>
    <x v="11"/>
    <s v="SY07"/>
    <s v="Idleb"/>
    <s v="SY0700"/>
    <s v="Bennsh"/>
    <s v="SY070002"/>
    <m/>
    <m/>
    <x v="8"/>
    <s v="SY04"/>
    <s v="Homs"/>
    <s v="SY0401"/>
    <s v="Taldu"/>
    <s v="SY040101"/>
    <s v="Western Ghor - Ghor Samaalil"/>
    <x v="317"/>
    <n v="65"/>
  </r>
  <r>
    <s v="HNAP"/>
    <x v="0"/>
    <m/>
    <m/>
    <x v="11"/>
    <s v="SY07"/>
    <s v="Idleb"/>
    <s v="SY0700"/>
    <s v="Idleb"/>
    <s v="SY070000"/>
    <m/>
    <m/>
    <x v="3"/>
    <s v="SY02"/>
    <s v="Afrin"/>
    <s v="SY0203"/>
    <s v="Afrin"/>
    <s v="SY020300"/>
    <s v="Afrin"/>
    <x v="318"/>
    <n v="350"/>
  </r>
  <r>
    <s v="HNAP"/>
    <x v="0"/>
    <m/>
    <m/>
    <x v="11"/>
    <s v="SY07"/>
    <s v="Idleb"/>
    <s v="SY0700"/>
    <s v="Idleb"/>
    <s v="SY070000"/>
    <m/>
    <m/>
    <x v="3"/>
    <s v="SY02"/>
    <s v="Afrin"/>
    <s v="SY0203"/>
    <s v="Sharan"/>
    <s v="SY020304"/>
    <s v="Bafelyun"/>
    <x v="319"/>
    <n v="77"/>
  </r>
  <r>
    <s v="HNAP"/>
    <x v="0"/>
    <m/>
    <m/>
    <x v="11"/>
    <s v="SY07"/>
    <s v="Idleb"/>
    <s v="SY0700"/>
    <s v="Idleb"/>
    <s v="SY070000"/>
    <m/>
    <m/>
    <x v="3"/>
    <s v="SY02"/>
    <s v="Afrin"/>
    <s v="SY0203"/>
    <s v="Sharan"/>
    <s v="SY020304"/>
    <s v="Maydan Afrin"/>
    <x v="320"/>
    <n v="117"/>
  </r>
  <r>
    <s v="HNAP"/>
    <x v="0"/>
    <m/>
    <m/>
    <x v="11"/>
    <s v="SY07"/>
    <s v="Idleb"/>
    <s v="SY0700"/>
    <s v="Idleb"/>
    <s v="SY070000"/>
    <m/>
    <m/>
    <x v="3"/>
    <s v="SY02"/>
    <s v="Afrin"/>
    <s v="SY0203"/>
    <s v="Sharan"/>
    <s v="SY020304"/>
    <s v="Mhabbaba - Naz Oshaghi"/>
    <x v="321"/>
    <n v="43"/>
  </r>
  <r>
    <s v="HNAP"/>
    <x v="0"/>
    <m/>
    <m/>
    <x v="11"/>
    <s v="SY07"/>
    <s v="Idleb"/>
    <s v="SY0700"/>
    <s v="Idleb"/>
    <s v="SY070000"/>
    <m/>
    <m/>
    <x v="3"/>
    <s v="SY02"/>
    <s v="Azaz"/>
    <s v="SY0204"/>
    <s v="Aghtrin"/>
    <s v="SY020401"/>
    <s v="Dabeq"/>
    <x v="322"/>
    <n v="15"/>
  </r>
  <r>
    <s v="HNAP"/>
    <x v="0"/>
    <m/>
    <m/>
    <x v="11"/>
    <s v="SY07"/>
    <s v="Idleb"/>
    <s v="SY0700"/>
    <s v="Idleb"/>
    <s v="SY070000"/>
    <m/>
    <m/>
    <x v="1"/>
    <s v="SY07"/>
    <s v="Harim"/>
    <s v="SY0703"/>
    <s v="Salqin"/>
    <s v="SY070302"/>
    <s v="Eskat"/>
    <x v="323"/>
    <n v="36"/>
  </r>
  <r>
    <s v="HNAP"/>
    <x v="0"/>
    <m/>
    <m/>
    <x v="11"/>
    <s v="SY07"/>
    <s v="Idleb"/>
    <s v="SY0700"/>
    <s v="Idleb"/>
    <s v="SY070000"/>
    <m/>
    <m/>
    <x v="1"/>
    <s v="SY07"/>
    <s v="Harim"/>
    <s v="SY0703"/>
    <s v="Salqin"/>
    <s v="SY070302"/>
    <s v="Salqin"/>
    <x v="324"/>
    <n v="88"/>
  </r>
  <r>
    <s v="HNAP"/>
    <x v="0"/>
    <m/>
    <m/>
    <x v="11"/>
    <s v="SY07"/>
    <s v="Idleb"/>
    <s v="SY0700"/>
    <s v="Idleb"/>
    <s v="SY070000"/>
    <m/>
    <m/>
    <x v="1"/>
    <s v="SY07"/>
    <s v="Idleb"/>
    <s v="SY0700"/>
    <s v="Bennsh"/>
    <s v="SY070002"/>
    <s v="Foah"/>
    <x v="325"/>
    <n v="2100"/>
  </r>
  <r>
    <s v="HNAP"/>
    <x v="0"/>
    <m/>
    <m/>
    <x v="11"/>
    <s v="SY07"/>
    <s v="Idleb"/>
    <s v="SY0700"/>
    <s v="Idleb"/>
    <s v="SY070000"/>
    <m/>
    <m/>
    <x v="1"/>
    <s v="SY07"/>
    <s v="Jisr-Ash-Shugur"/>
    <s v="SY0704"/>
    <s v="Janudiyeh"/>
    <s v="SY070403"/>
    <s v="Nasra"/>
    <x v="326"/>
    <n v="15"/>
  </r>
  <r>
    <s v="HNAP"/>
    <x v="0"/>
    <m/>
    <m/>
    <x v="11"/>
    <s v="SY07"/>
    <s v="Idleb"/>
    <s v="SY0700"/>
    <s v="Idleb"/>
    <s v="SY070000"/>
    <m/>
    <m/>
    <x v="4"/>
    <s v="SY06"/>
    <s v="Al-Haffa"/>
    <s v="SY0603"/>
    <s v="Ein Et-teeneh"/>
    <s v="SY060302"/>
    <s v="Ein Et-Teeneh"/>
    <x v="327"/>
    <n v="20"/>
  </r>
  <r>
    <s v="HNAP"/>
    <x v="0"/>
    <m/>
    <m/>
    <x v="11"/>
    <s v="SY07"/>
    <s v="Idleb"/>
    <s v="SY0700"/>
    <s v="Maaret Tamsrin"/>
    <s v="SY070005"/>
    <m/>
    <m/>
    <x v="1"/>
    <s v="SY07"/>
    <s v="Al Mara"/>
    <s v="SY0702"/>
    <s v="Kafr Nobol"/>
    <s v="SY070203"/>
    <s v="Has"/>
    <x v="328"/>
    <n v="45"/>
  </r>
  <r>
    <s v="HNAP"/>
    <x v="0"/>
    <m/>
    <m/>
    <x v="11"/>
    <s v="SY07"/>
    <s v="Idleb"/>
    <s v="SY0700"/>
    <s v="Maaret Tamsrin"/>
    <s v="SY070005"/>
    <m/>
    <m/>
    <x v="1"/>
    <s v="SY07"/>
    <s v="Al Mara"/>
    <s v="SY0702"/>
    <s v="Kafr Nobol"/>
    <s v="SY070203"/>
    <s v="Hazarin"/>
    <x v="329"/>
    <n v="25"/>
  </r>
  <r>
    <s v="HNAP"/>
    <x v="0"/>
    <m/>
    <m/>
    <x v="11"/>
    <s v="SY07"/>
    <s v="Idleb"/>
    <s v="SY0700"/>
    <s v="Maaret Tamsrin"/>
    <s v="SY070005"/>
    <m/>
    <m/>
    <x v="1"/>
    <s v="SY07"/>
    <s v="Ariha"/>
    <s v="SY0705"/>
    <s v="Ehsem"/>
    <s v="SY070501"/>
    <s v="Ablin"/>
    <x v="330"/>
    <n v="19"/>
  </r>
  <r>
    <s v="HNAP"/>
    <x v="0"/>
    <m/>
    <m/>
    <x v="11"/>
    <s v="SY07"/>
    <s v="Idleb"/>
    <s v="SY0700"/>
    <s v="Maaret Tamsrin"/>
    <s v="SY070005"/>
    <m/>
    <m/>
    <x v="1"/>
    <s v="SY07"/>
    <s v="Ariha"/>
    <s v="SY0705"/>
    <s v="Ehsem"/>
    <s v="SY070501"/>
    <s v="Bsames"/>
    <x v="331"/>
    <n v="22"/>
  </r>
  <r>
    <s v="HNAP"/>
    <x v="0"/>
    <m/>
    <m/>
    <x v="11"/>
    <s v="SY07"/>
    <s v="Idleb"/>
    <s v="SY0700"/>
    <s v="Maaret Tamsrin"/>
    <s v="SY070005"/>
    <m/>
    <m/>
    <x v="1"/>
    <s v="SY07"/>
    <s v="Ariha"/>
    <s v="SY0705"/>
    <s v="Ehsem"/>
    <s v="SY070501"/>
    <s v="Ehsem"/>
    <x v="332"/>
    <n v="18"/>
  </r>
  <r>
    <s v="HNAP"/>
    <x v="0"/>
    <m/>
    <m/>
    <x v="11"/>
    <s v="SY07"/>
    <s v="Idleb"/>
    <s v="SY0700"/>
    <s v="Maaret Tamsrin"/>
    <s v="SY070005"/>
    <m/>
    <m/>
    <x v="1"/>
    <s v="SY07"/>
    <s v="Ariha"/>
    <s v="SY0705"/>
    <s v="Ehsem"/>
    <s v="SY070501"/>
    <s v="Joseph"/>
    <x v="333"/>
    <n v="14"/>
  </r>
  <r>
    <s v="HNAP"/>
    <x v="0"/>
    <m/>
    <m/>
    <x v="11"/>
    <s v="SY07"/>
    <s v="Idleb"/>
    <s v="SY0700"/>
    <s v="Maaret Tamsrin"/>
    <s v="SY070005"/>
    <m/>
    <m/>
    <x v="1"/>
    <s v="SY07"/>
    <s v="Ariha"/>
    <s v="SY0705"/>
    <s v="Mhambal"/>
    <s v="SY070502"/>
    <s v="Kniseh"/>
    <x v="334"/>
    <n v="18"/>
  </r>
  <r>
    <s v="HNAP"/>
    <x v="0"/>
    <m/>
    <m/>
    <x v="11"/>
    <s v="SY07"/>
    <s v="Idleb"/>
    <s v="SY0700"/>
    <s v="Maaret Tamsrin"/>
    <s v="SY070005"/>
    <m/>
    <m/>
    <x v="1"/>
    <s v="SY07"/>
    <s v="Ariha"/>
    <s v="SY0705"/>
    <s v="Mhambal"/>
    <s v="SY070502"/>
    <s v="Northern Laj"/>
    <x v="30"/>
    <n v="18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Bennsh"/>
    <s v="SY070002"/>
    <s v="Bennsh"/>
    <x v="31"/>
    <n v="114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Idleb"/>
    <s v="SY070000"/>
    <s v="Idleb"/>
    <x v="14"/>
    <n v="484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Idleb"/>
    <s v="SY070000"/>
    <s v="Kreiz"/>
    <x v="335"/>
    <n v="17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Maaret Tamsrin"/>
    <s v="SY070005"/>
    <s v="Haranbush"/>
    <x v="20"/>
    <n v="78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Maaret Tamsrin"/>
    <s v="SY070005"/>
    <s v="HazaNo"/>
    <x v="32"/>
    <n v="35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Maaret Tamsrin"/>
    <s v="SY070005"/>
    <s v="Kafr - Kafrehmul"/>
    <x v="21"/>
    <n v="69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Maaret Tamsrin"/>
    <s v="SY070005"/>
    <s v="Kafraya"/>
    <x v="336"/>
    <n v="1386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Maaret Tamsrin"/>
    <s v="SY070005"/>
    <s v="Kaftin"/>
    <x v="337"/>
    <n v="52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Maaret Tamsrin"/>
    <s v="SY070005"/>
    <s v="Ma'arrat Tamasrin"/>
    <x v="22"/>
    <n v="78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Maaret Tamsrin"/>
    <s v="SY070005"/>
    <s v="Shekh Bahr"/>
    <x v="23"/>
    <n v="35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Saraqab"/>
    <s v="SY070003"/>
    <s v="Saraqab"/>
    <x v="338"/>
    <n v="40"/>
  </r>
  <r>
    <s v="HNAP"/>
    <x v="0"/>
    <m/>
    <m/>
    <x v="11"/>
    <s v="SY07"/>
    <s v="Idleb"/>
    <s v="SY0700"/>
    <s v="Maaret Tamsrin"/>
    <s v="SY070005"/>
    <m/>
    <m/>
    <x v="1"/>
    <s v="SY07"/>
    <s v="Idleb"/>
    <s v="SY0700"/>
    <s v="Saraqab"/>
    <s v="SY070003"/>
    <s v="Tromba"/>
    <x v="339"/>
    <n v="18"/>
  </r>
  <r>
    <s v="HNAP"/>
    <x v="0"/>
    <m/>
    <m/>
    <x v="11"/>
    <s v="SY07"/>
    <s v="Idleb"/>
    <s v="SY0700"/>
    <s v="Saraqab"/>
    <s v="SY070003"/>
    <m/>
    <m/>
    <x v="1"/>
    <s v="SY07"/>
    <s v="Harim"/>
    <s v="SY0703"/>
    <s v="Salqin"/>
    <s v="SY070302"/>
    <s v="Allani"/>
    <x v="340"/>
    <n v="24"/>
  </r>
  <r>
    <s v="HNAP"/>
    <x v="0"/>
    <m/>
    <m/>
    <x v="11"/>
    <s v="SY07"/>
    <s v="Idleb"/>
    <s v="SY0700"/>
    <s v="Saraqab"/>
    <s v="SY070003"/>
    <m/>
    <m/>
    <x v="1"/>
    <s v="SY07"/>
    <s v="Idleb"/>
    <s v="SY0700"/>
    <s v="Saraqab"/>
    <s v="SY070003"/>
    <s v="Tal Tabariz"/>
    <x v="341"/>
    <n v="35"/>
  </r>
  <r>
    <s v="HNAP"/>
    <x v="0"/>
    <m/>
    <m/>
    <x v="11"/>
    <s v="SY07"/>
    <s v="Idleb"/>
    <s v="SY0700"/>
    <s v="Teftnaz"/>
    <s v="SY070004"/>
    <m/>
    <m/>
    <x v="1"/>
    <s v="SY07"/>
    <s v="Idleb"/>
    <s v="SY0700"/>
    <s v="Saraqab"/>
    <s v="SY070003"/>
    <s v="Mardikh"/>
    <x v="342"/>
    <n v="10"/>
  </r>
  <r>
    <s v="HNAP"/>
    <x v="0"/>
    <m/>
    <m/>
    <x v="11"/>
    <s v="SY07"/>
    <s v="Idleb"/>
    <s v="SY0700"/>
    <m/>
    <m/>
    <m/>
    <m/>
    <x v="3"/>
    <s v="SY02"/>
    <s v="Afrin"/>
    <s v="SY0203"/>
    <s v="Sharan"/>
    <s v="SY020304"/>
    <s v="Kafr Janna"/>
    <x v="343"/>
    <n v="28"/>
  </r>
  <r>
    <s v="HNAP"/>
    <x v="0"/>
    <m/>
    <m/>
    <x v="11"/>
    <s v="SY07"/>
    <s v="Idleb"/>
    <s v="SY0700"/>
    <m/>
    <m/>
    <m/>
    <m/>
    <x v="3"/>
    <s v="SY02"/>
    <s v="Afrin"/>
    <s v="SY0203"/>
    <s v="Sharan"/>
    <s v="SY020304"/>
    <s v="Qatireh"/>
    <x v="344"/>
    <n v="117"/>
  </r>
  <r>
    <s v="HNAP"/>
    <x v="0"/>
    <m/>
    <m/>
    <x v="11"/>
    <s v="SY07"/>
    <s v="Idleb"/>
    <s v="SY0700"/>
    <m/>
    <m/>
    <m/>
    <m/>
    <x v="3"/>
    <s v="SY02"/>
    <s v="Afrin"/>
    <s v="SY0203"/>
    <s v="Sharan"/>
    <s v="SY020304"/>
    <s v="Sharan"/>
    <x v="345"/>
    <n v="153"/>
  </r>
  <r>
    <s v="HNAP"/>
    <x v="0"/>
    <m/>
    <m/>
    <x v="11"/>
    <s v="SY07"/>
    <s v="Idleb"/>
    <s v="SY0700"/>
    <m/>
    <m/>
    <m/>
    <m/>
    <x v="3"/>
    <s v="SY02"/>
    <s v="Afrin"/>
    <s v="SY0203"/>
    <s v="Sheikh El-Hadid"/>
    <s v="SY020305"/>
    <s v="Sahuljuk"/>
    <x v="346"/>
    <n v="26"/>
  </r>
  <r>
    <s v="HNAP"/>
    <x v="0"/>
    <m/>
    <m/>
    <x v="11"/>
    <s v="SY07"/>
    <s v="Idleb"/>
    <s v="SY0700"/>
    <m/>
    <m/>
    <m/>
    <m/>
    <x v="3"/>
    <s v="SY02"/>
    <s v="Afrin"/>
    <s v="SY0203"/>
    <s v="Sheikh El-Hadid"/>
    <s v="SY020305"/>
    <s v="Sheikh El-Hadid"/>
    <x v="347"/>
    <n v="30"/>
  </r>
  <r>
    <s v="HNAP"/>
    <x v="0"/>
    <m/>
    <m/>
    <x v="11"/>
    <s v="SY07"/>
    <s v="Jisr-Ash-Shugur"/>
    <s v="SY0704"/>
    <s v="Badama"/>
    <s v="SY070401"/>
    <m/>
    <m/>
    <x v="1"/>
    <s v="SY07"/>
    <s v="Jisr-Ash-Shugur"/>
    <s v="SY0704"/>
    <s v="Badama"/>
    <s v="SY070401"/>
    <s v="Ein El-Bayda"/>
    <x v="348"/>
    <n v="10"/>
  </r>
  <r>
    <s v="HNAP"/>
    <x v="0"/>
    <m/>
    <m/>
    <x v="11"/>
    <s v="SY07"/>
    <s v="Jisr-Ash-Shugur"/>
    <s v="SY0704"/>
    <s v="Badama"/>
    <s v="SY070401"/>
    <m/>
    <m/>
    <x v="1"/>
    <s v="SY07"/>
    <s v="Jisr-Ash-Shugur"/>
    <s v="SY0704"/>
    <s v="Jisr-Ash-Shugur"/>
    <s v="SY070400"/>
    <s v="Ghassaniyeh"/>
    <x v="349"/>
    <n v="6"/>
  </r>
  <r>
    <s v="HNAP"/>
    <x v="0"/>
    <m/>
    <m/>
    <x v="11"/>
    <s v="SY07"/>
    <s v="Jisr-Ash-Shugur"/>
    <s v="SY0704"/>
    <s v="Badama"/>
    <s v="SY070401"/>
    <m/>
    <m/>
    <x v="1"/>
    <s v="SY07"/>
    <s v="Jisr-Ash-Shugur"/>
    <s v="SY0704"/>
    <s v="Jisr-Ash-Shugur"/>
    <s v="SY070400"/>
    <s v="Um Elgar"/>
    <x v="350"/>
    <n v="6"/>
  </r>
  <r>
    <s v="HNAP"/>
    <x v="0"/>
    <m/>
    <m/>
    <x v="11"/>
    <s v="SY07"/>
    <s v="Jisr-Ash-Shugur"/>
    <s v="SY0704"/>
    <s v="Darkosh"/>
    <s v="SY070402"/>
    <m/>
    <m/>
    <x v="1"/>
    <s v="SY07"/>
    <s v="Jisr-Ash-Shugur"/>
    <s v="SY0704"/>
    <s v="Janudiyeh"/>
    <s v="SY070403"/>
    <s v="Janudiyeh"/>
    <x v="351"/>
    <n v="90"/>
  </r>
  <r>
    <s v="HNAP"/>
    <x v="0"/>
    <m/>
    <m/>
    <x v="11"/>
    <s v="SY07"/>
    <s v="Jisr-Ash-Shugur"/>
    <s v="SY0704"/>
    <s v="Janudiyeh"/>
    <s v="SY070403"/>
    <m/>
    <m/>
    <x v="1"/>
    <s v="SY07"/>
    <s v="Idleb"/>
    <s v="SY0700"/>
    <s v="Abul Thohur"/>
    <s v="SY070001"/>
    <s v="Ras El Ein"/>
    <x v="352"/>
    <n v="150"/>
  </r>
  <r>
    <s v="HNAP"/>
    <x v="0"/>
    <m/>
    <m/>
    <x v="11"/>
    <s v="SY07"/>
    <s v="Jisr-Ash-Shugur"/>
    <s v="SY0704"/>
    <s v="Jisr-Ash-Shugur"/>
    <s v="SY070400"/>
    <m/>
    <m/>
    <x v="1"/>
    <s v="SY07"/>
    <s v="Harim"/>
    <s v="SY0703"/>
    <s v="Salqin"/>
    <s v="SY070302"/>
    <s v="Tellemar"/>
    <x v="353"/>
    <n v="48"/>
  </r>
  <r>
    <s v="HNAP"/>
    <x v="0"/>
    <m/>
    <m/>
    <x v="11"/>
    <s v="SY07"/>
    <s v="Jisr-Ash-Shugur"/>
    <s v="SY0704"/>
    <s v="Jisr-Ash-Shugur"/>
    <s v="SY070400"/>
    <m/>
    <m/>
    <x v="1"/>
    <s v="SY07"/>
    <s v="Jisr-Ash-Shugur"/>
    <s v="SY0704"/>
    <s v="Darkosh"/>
    <s v="SY070402"/>
    <s v="Jamiliya"/>
    <x v="354"/>
    <n v="40"/>
  </r>
  <r>
    <s v="HNAP"/>
    <x v="0"/>
    <m/>
    <m/>
    <x v="11"/>
    <s v="SY07"/>
    <s v="Jisr-Ash-Shugur"/>
    <s v="SY0704"/>
    <s v="Jisr-Ash-Shugur"/>
    <s v="SY070400"/>
    <m/>
    <m/>
    <x v="1"/>
    <s v="SY07"/>
    <s v="Jisr-Ash-Shugur"/>
    <s v="SY0704"/>
    <s v="Darkosh"/>
    <s v="SY070402"/>
    <s v="Mreimin"/>
    <x v="355"/>
    <n v="97"/>
  </r>
  <r>
    <s v="HNAP"/>
    <x v="0"/>
    <m/>
    <m/>
    <x v="11"/>
    <s v="SY07"/>
    <s v="Jisr-Ash-Shugur"/>
    <s v="SY0704"/>
    <s v="Jisr-Ash-Shugur"/>
    <s v="SY070400"/>
    <m/>
    <m/>
    <x v="1"/>
    <s v="SY07"/>
    <s v="Jisr-Ash-Shugur"/>
    <s v="SY0704"/>
    <s v="Darkosh"/>
    <s v="SY070402"/>
    <s v="Sheikh Issa Elashury"/>
    <x v="356"/>
    <n v="18"/>
  </r>
  <r>
    <s v="HNAP"/>
    <x v="0"/>
    <m/>
    <m/>
    <x v="11"/>
    <s v="SY07"/>
    <s v="Jisr-Ash-Shugur"/>
    <s v="SY0704"/>
    <s v="Jisr-Ash-Shugur"/>
    <s v="SY070400"/>
    <m/>
    <m/>
    <x v="1"/>
    <s v="SY07"/>
    <s v="Jisr-Ash-Shugur"/>
    <s v="SY0704"/>
    <s v="Jisr-Ash-Shugur"/>
    <s v="SY070400"/>
    <s v="Al Areen - Kastanah Fawqan"/>
    <x v="357"/>
    <n v="26"/>
  </r>
  <r>
    <s v="HNAP"/>
    <x v="0"/>
    <m/>
    <m/>
    <x v="11"/>
    <s v="SY07"/>
    <s v="Jisr-Ash-Shugur"/>
    <s v="SY0704"/>
    <s v="Jisr-Ash-Shugur"/>
    <s v="SY070400"/>
    <m/>
    <m/>
    <x v="1"/>
    <s v="SY07"/>
    <s v="Jisr-Ash-Shugur"/>
    <s v="SY0704"/>
    <s v="Jisr-Ash-Shugur"/>
    <s v="SY070400"/>
    <s v="Jeb Alsafa"/>
    <x v="358"/>
    <n v="26"/>
  </r>
  <r>
    <s v="HNAP"/>
    <x v="0"/>
    <m/>
    <m/>
    <x v="11"/>
    <s v="SY07"/>
    <s v="Jisr-Ash-Shugur"/>
    <s v="SY0704"/>
    <s v="Jisr-Ash-Shugur"/>
    <s v="SY070400"/>
    <m/>
    <m/>
    <x v="1"/>
    <s v="SY07"/>
    <s v="Jisr-Ash-Shugur"/>
    <s v="SY0704"/>
    <s v="Jisr-Ash-Shugur"/>
    <s v="SY070400"/>
    <s v="Muntar Tahtani"/>
    <x v="359"/>
    <n v="13"/>
  </r>
  <r>
    <s v="HNAP"/>
    <x v="0"/>
    <m/>
    <m/>
    <x v="11"/>
    <s v="SY07"/>
    <s v="Jisr-Ash-Shugur"/>
    <s v="SY0704"/>
    <s v="Jisr-Ash-Shugur"/>
    <s v="SY070400"/>
    <m/>
    <m/>
    <x v="1"/>
    <s v="SY07"/>
    <s v="Jisr-Ash-Shugur"/>
    <s v="SY0704"/>
    <s v="Jisr-Ash-Shugur"/>
    <s v="SY070400"/>
    <s v="Tal Hamki"/>
    <x v="360"/>
    <n v="6"/>
  </r>
  <r>
    <s v="HNAP"/>
    <x v="0"/>
    <m/>
    <m/>
    <x v="12"/>
    <s v="SY06"/>
    <s v="Al-Haffa"/>
    <s v="SY0603"/>
    <s v="Salanfa"/>
    <s v="SY060301"/>
    <m/>
    <m/>
    <x v="6"/>
    <s v="SY10"/>
    <s v="Dreikish"/>
    <s v="SY1004"/>
    <s v="Jneinet Raslan"/>
    <s v="SY100401"/>
    <s v="Hir Barfa"/>
    <x v="361"/>
    <n v="15"/>
  </r>
  <r>
    <s v="HNAP"/>
    <x v="0"/>
    <m/>
    <m/>
    <x v="12"/>
    <s v="SY06"/>
    <s v="Al-Qardaha"/>
    <s v="SY0604"/>
    <s v="Al-Qardaha"/>
    <s v="SY060400"/>
    <m/>
    <m/>
    <x v="6"/>
    <s v="SY10"/>
    <s v="Sheikh Badr"/>
    <s v="SY1005"/>
    <s v="Sheikh Badr"/>
    <s v="SY100500"/>
    <s v="Sheikh Badr"/>
    <x v="362"/>
    <n v="20"/>
  </r>
  <r>
    <s v="HNAP"/>
    <x v="0"/>
    <m/>
    <m/>
    <x v="12"/>
    <s v="SY06"/>
    <s v="Al-Qardaha"/>
    <s v="SY0604"/>
    <s v="Fakhura"/>
    <s v="SY060402"/>
    <m/>
    <m/>
    <x v="4"/>
    <s v="SY06"/>
    <s v="Al-Qardaha"/>
    <s v="SY0604"/>
    <s v="Fakhura"/>
    <s v="SY060402"/>
    <s v="Qalmun"/>
    <x v="363"/>
    <n v="15"/>
  </r>
  <r>
    <s v="HNAP"/>
    <x v="0"/>
    <m/>
    <m/>
    <x v="12"/>
    <s v="SY06"/>
    <s v="Jablah"/>
    <s v="SY0602"/>
    <s v="Ein Elshaqiyeh"/>
    <s v="SY060201"/>
    <m/>
    <m/>
    <x v="4"/>
    <s v="SY06"/>
    <s v="Jablah"/>
    <s v="SY0602"/>
    <s v="Beit Yashout"/>
    <s v="SY060205"/>
    <s v="Jofin"/>
    <x v="364"/>
    <n v="15"/>
  </r>
  <r>
    <s v="HNAP"/>
    <x v="0"/>
    <m/>
    <m/>
    <x v="12"/>
    <s v="SY06"/>
    <s v="Jablah"/>
    <s v="SY0602"/>
    <s v="Jablah"/>
    <s v="SY060200"/>
    <m/>
    <m/>
    <x v="4"/>
    <s v="SY06"/>
    <s v="Jablah"/>
    <s v="SY0602"/>
    <s v="Qteilbiyyeh"/>
    <s v="SY060202"/>
    <s v="Qteilbiyyeh"/>
    <x v="365"/>
    <n v="25"/>
  </r>
  <r>
    <s v="HNAP"/>
    <x v="0"/>
    <m/>
    <m/>
    <x v="12"/>
    <s v="SY06"/>
    <s v="Jablah"/>
    <s v="SY0602"/>
    <s v="Jablah"/>
    <s v="SY060200"/>
    <m/>
    <m/>
    <x v="4"/>
    <s v="SY06"/>
    <s v="Lattakia"/>
    <s v="SY0600"/>
    <s v="Lattakia"/>
    <s v="SY060000"/>
    <s v="Qanjara"/>
    <x v="366"/>
    <n v="15"/>
  </r>
  <r>
    <s v="HNAP"/>
    <x v="0"/>
    <m/>
    <m/>
    <x v="12"/>
    <s v="SY06"/>
    <s v="Jablah"/>
    <s v="SY0602"/>
    <s v="Jablah"/>
    <s v="SY060200"/>
    <m/>
    <m/>
    <x v="6"/>
    <s v="SY10"/>
    <s v="Safita"/>
    <s v="SY1003"/>
    <s v="Safita"/>
    <s v="SY100300"/>
    <s v="Safita"/>
    <x v="367"/>
    <n v="30"/>
  </r>
  <r>
    <s v="HNAP"/>
    <x v="0"/>
    <m/>
    <m/>
    <x v="12"/>
    <s v="SY06"/>
    <s v="Lattakia"/>
    <s v="SY0600"/>
    <s v="Bahlawaniyeh"/>
    <s v="SY060001"/>
    <m/>
    <m/>
    <x v="4"/>
    <s v="SY06"/>
    <s v="Lattakia"/>
    <s v="SY0600"/>
    <s v="Hanadi"/>
    <s v="SY060006"/>
    <s v="SNobar"/>
    <x v="368"/>
    <n v="15"/>
  </r>
  <r>
    <s v="HNAP"/>
    <x v="0"/>
    <m/>
    <m/>
    <x v="12"/>
    <s v="SY06"/>
    <s v="Lattakia"/>
    <s v="SY0600"/>
    <s v="Hanadi"/>
    <s v="SY060006"/>
    <m/>
    <m/>
    <x v="4"/>
    <s v="SY06"/>
    <s v="Al-Haffa"/>
    <s v="SY0603"/>
    <s v="Mzaira"/>
    <s v="SY060304"/>
    <s v="Msheirfet Elhiffeh"/>
    <x v="369"/>
    <n v="15"/>
  </r>
  <r>
    <s v="HNAP"/>
    <x v="0"/>
    <m/>
    <m/>
    <x v="12"/>
    <s v="SY06"/>
    <s v="Lattakia"/>
    <s v="SY0600"/>
    <s v="Lattakia"/>
    <s v="SY060000"/>
    <m/>
    <m/>
    <x v="4"/>
    <s v="SY06"/>
    <s v="Al-Haffa"/>
    <s v="SY0603"/>
    <s v="Al-Haffa"/>
    <s v="SY060300"/>
    <s v="Manjila"/>
    <x v="370"/>
    <n v="15"/>
  </r>
  <r>
    <s v="HNAP"/>
    <x v="0"/>
    <m/>
    <m/>
    <x v="12"/>
    <s v="SY06"/>
    <s v="Lattakia"/>
    <s v="SY0600"/>
    <s v="Lattakia"/>
    <s v="SY060000"/>
    <m/>
    <m/>
    <x v="4"/>
    <s v="SY06"/>
    <s v="Al-Haffa"/>
    <s v="SY0603"/>
    <s v="Ein Et-teeneh"/>
    <s v="SY060302"/>
    <s v="Nabe Elkhandaq"/>
    <x v="371"/>
    <n v="10"/>
  </r>
  <r>
    <s v="HNAP"/>
    <x v="0"/>
    <m/>
    <m/>
    <x v="12"/>
    <s v="SY06"/>
    <s v="Lattakia"/>
    <s v="SY0600"/>
    <s v="Lattakia"/>
    <s v="SY060000"/>
    <m/>
    <m/>
    <x v="4"/>
    <s v="SY06"/>
    <s v="Al-Haffa"/>
    <s v="SY0603"/>
    <s v="Mzaira"/>
    <s v="SY060304"/>
    <s v="Mzair'a"/>
    <x v="372"/>
    <n v="20"/>
  </r>
  <r>
    <s v="HNAP"/>
    <x v="0"/>
    <m/>
    <m/>
    <x v="12"/>
    <s v="SY06"/>
    <s v="Lattakia"/>
    <s v="SY0600"/>
    <s v="Lattakia"/>
    <s v="SY060000"/>
    <m/>
    <m/>
    <x v="4"/>
    <s v="SY06"/>
    <s v="Al-Haffa"/>
    <s v="SY0603"/>
    <s v="Salanfa"/>
    <s v="SY060301"/>
    <s v="Salanfa"/>
    <x v="373"/>
    <n v="15"/>
  </r>
  <r>
    <s v="HNAP"/>
    <x v="0"/>
    <m/>
    <m/>
    <x v="12"/>
    <s v="SY06"/>
    <s v="Lattakia"/>
    <s v="SY0600"/>
    <s v="Lattakia"/>
    <s v="SY060000"/>
    <m/>
    <m/>
    <x v="4"/>
    <s v="SY06"/>
    <s v="Al-Qardaha"/>
    <s v="SY0604"/>
    <s v="Al-Qardaha"/>
    <s v="SY060400"/>
    <s v="Qamu Kafr Debeil"/>
    <x v="374"/>
    <n v="10"/>
  </r>
  <r>
    <s v="HNAP"/>
    <x v="0"/>
    <m/>
    <m/>
    <x v="12"/>
    <s v="SY06"/>
    <s v="Lattakia"/>
    <s v="SY0600"/>
    <s v="Lattakia"/>
    <s v="SY060000"/>
    <m/>
    <m/>
    <x v="4"/>
    <s v="SY06"/>
    <s v="Al-Qardaha"/>
    <s v="SY0604"/>
    <s v="Harf Elmseitra"/>
    <s v="SY060401"/>
    <s v="Amud"/>
    <x v="375"/>
    <n v="10"/>
  </r>
  <r>
    <s v="HNAP"/>
    <x v="0"/>
    <m/>
    <m/>
    <x v="12"/>
    <s v="SY06"/>
    <s v="Lattakia"/>
    <s v="SY0600"/>
    <s v="Lattakia"/>
    <s v="SY060000"/>
    <m/>
    <m/>
    <x v="4"/>
    <s v="SY06"/>
    <s v="Al-Qardaha"/>
    <s v="SY0604"/>
    <s v="Jobet Berghal"/>
    <s v="SY060403"/>
    <s v="Jobet Berghal"/>
    <x v="376"/>
    <n v="20"/>
  </r>
  <r>
    <s v="HNAP"/>
    <x v="0"/>
    <m/>
    <m/>
    <x v="12"/>
    <s v="SY06"/>
    <s v="Lattakia"/>
    <s v="SY0600"/>
    <s v="Lattakia"/>
    <s v="SY060000"/>
    <m/>
    <m/>
    <x v="4"/>
    <s v="SY06"/>
    <s v="Jablah"/>
    <s v="SY0602"/>
    <s v="Dalyeh"/>
    <s v="SY060204"/>
    <s v="Dalyeh"/>
    <x v="377"/>
    <n v="25"/>
  </r>
  <r>
    <s v="HNAP"/>
    <x v="0"/>
    <m/>
    <m/>
    <x v="12"/>
    <s v="SY06"/>
    <s v="Lattakia"/>
    <s v="SY0600"/>
    <s v="Lattakia"/>
    <s v="SY060000"/>
    <m/>
    <m/>
    <x v="4"/>
    <s v="SY06"/>
    <s v="Jablah"/>
    <s v="SY0602"/>
    <s v="Ein Elsharqiyeh"/>
    <s v="SY060201"/>
    <s v="Ein Elsharqiyeh"/>
    <x v="378"/>
    <n v="30"/>
  </r>
  <r>
    <s v="HNAP"/>
    <x v="0"/>
    <m/>
    <m/>
    <x v="12"/>
    <s v="SY06"/>
    <s v="Lattakia"/>
    <s v="SY0600"/>
    <s v="Lattakia"/>
    <s v="SY060000"/>
    <m/>
    <m/>
    <x v="4"/>
    <s v="SY06"/>
    <s v="Jablah"/>
    <s v="SY0602"/>
    <s v="Ein Elsharqiyeh"/>
    <s v="SY060201"/>
    <s v="Rihanet Matur"/>
    <x v="379"/>
    <n v="15"/>
  </r>
  <r>
    <s v="HNAP"/>
    <x v="0"/>
    <m/>
    <m/>
    <x v="12"/>
    <s v="SY06"/>
    <s v="Lattakia"/>
    <s v="SY0600"/>
    <s v="Lattakia"/>
    <s v="SY060000"/>
    <m/>
    <m/>
    <x v="4"/>
    <s v="SY06"/>
    <s v="Jablah"/>
    <s v="SY0602"/>
    <s v="Jablah"/>
    <s v="SY060200"/>
    <s v="Jablah"/>
    <x v="380"/>
    <n v="70"/>
  </r>
  <r>
    <s v="HNAP"/>
    <x v="0"/>
    <m/>
    <m/>
    <x v="12"/>
    <s v="SY06"/>
    <s v="Lattakia"/>
    <s v="SY0600"/>
    <s v="Lattakia"/>
    <s v="SY060000"/>
    <m/>
    <m/>
    <x v="4"/>
    <s v="SY06"/>
    <s v="Jablah"/>
    <s v="SY0602"/>
    <s v="Qteilbiyyeh"/>
    <s v="SY060202"/>
    <s v="Baabda"/>
    <x v="381"/>
    <n v="20"/>
  </r>
  <r>
    <s v="HNAP"/>
    <x v="0"/>
    <m/>
    <m/>
    <x v="12"/>
    <s v="SY06"/>
    <s v="Lattakia"/>
    <s v="SY0600"/>
    <s v="Lattakia"/>
    <s v="SY060000"/>
    <m/>
    <m/>
    <x v="4"/>
    <s v="SY06"/>
    <s v="Lattakia"/>
    <s v="SY0600"/>
    <s v="Bahlolieh"/>
    <s v="SY060001"/>
    <s v="Bahloliyeh"/>
    <x v="382"/>
    <n v="25"/>
  </r>
  <r>
    <s v="HNAP"/>
    <x v="0"/>
    <m/>
    <m/>
    <x v="12"/>
    <s v="SY06"/>
    <s v="Lattakia"/>
    <s v="SY0600"/>
    <s v="Lattakia"/>
    <s v="SY060000"/>
    <m/>
    <m/>
    <x v="4"/>
    <s v="SY06"/>
    <s v="Lattakia"/>
    <s v="SY0600"/>
    <s v="Bahlolieh"/>
    <s v="SY060001"/>
    <s v="Ein Ellaban"/>
    <x v="383"/>
    <n v="15"/>
  </r>
  <r>
    <s v="HNAP"/>
    <x v="0"/>
    <m/>
    <m/>
    <x v="12"/>
    <s v="SY06"/>
    <s v="Lattakia"/>
    <s v="SY0600"/>
    <s v="Lattakia"/>
    <s v="SY060000"/>
    <m/>
    <m/>
    <x v="4"/>
    <s v="SY06"/>
    <s v="Lattakia"/>
    <s v="SY0600"/>
    <s v="Ein El-Bayda"/>
    <s v="SY060003"/>
    <s v="Burj Islam"/>
    <x v="384"/>
    <n v="20"/>
  </r>
  <r>
    <s v="HNAP"/>
    <x v="0"/>
    <m/>
    <m/>
    <x v="12"/>
    <s v="SY06"/>
    <s v="Lattakia"/>
    <s v="SY0600"/>
    <s v="Lattakia"/>
    <s v="SY060000"/>
    <m/>
    <m/>
    <x v="4"/>
    <s v="SY06"/>
    <s v="Lattakia"/>
    <s v="SY0600"/>
    <s v="Hanadi"/>
    <s v="SY060006"/>
    <s v="Hanadi"/>
    <x v="385"/>
    <n v="20"/>
  </r>
  <r>
    <s v="HNAP"/>
    <x v="0"/>
    <m/>
    <m/>
    <x v="12"/>
    <s v="SY06"/>
    <s v="Lattakia"/>
    <s v="SY0600"/>
    <s v="Lattakia"/>
    <s v="SY060000"/>
    <m/>
    <m/>
    <x v="4"/>
    <s v="SY06"/>
    <s v="Lattakia"/>
    <s v="SY0600"/>
    <s v="Kasab"/>
    <s v="SY060005"/>
    <s v="Kasab"/>
    <x v="386"/>
    <n v="25"/>
  </r>
  <r>
    <s v="HNAP"/>
    <x v="0"/>
    <m/>
    <m/>
    <x v="12"/>
    <s v="SY06"/>
    <s v="Lattakia"/>
    <s v="SY0600"/>
    <s v="Lattakia"/>
    <s v="SY060000"/>
    <m/>
    <m/>
    <x v="4"/>
    <s v="SY06"/>
    <s v="Lattakia"/>
    <s v="SY0600"/>
    <s v="Lattakia"/>
    <s v="SY060000"/>
    <s v="Karsana"/>
    <x v="387"/>
    <n v="15"/>
  </r>
  <r>
    <s v="HNAP"/>
    <x v="0"/>
    <m/>
    <m/>
    <x v="12"/>
    <s v="SY06"/>
    <s v="Lattakia"/>
    <s v="SY0600"/>
    <s v="Lattakia"/>
    <s v="SY060000"/>
    <m/>
    <m/>
    <x v="4"/>
    <s v="SY06"/>
    <s v="Lattakia"/>
    <s v="SY0600"/>
    <s v="Lattakia"/>
    <s v="SY060000"/>
    <s v="Lattakia"/>
    <x v="61"/>
    <n v="390"/>
  </r>
  <r>
    <s v="HNAP"/>
    <x v="0"/>
    <m/>
    <m/>
    <x v="12"/>
    <s v="SY06"/>
    <s v="Lattakia"/>
    <s v="SY0600"/>
    <s v="Lattakia"/>
    <s v="SY060000"/>
    <m/>
    <m/>
    <x v="4"/>
    <s v="SY06"/>
    <s v="Lattakia"/>
    <s v="SY0600"/>
    <s v="Qastal Maaf"/>
    <s v="SY060004"/>
    <s v="Badrosiyeh"/>
    <x v="388"/>
    <n v="30"/>
  </r>
  <r>
    <s v="HNAP"/>
    <x v="0"/>
    <m/>
    <m/>
    <x v="12"/>
    <s v="SY06"/>
    <s v="Lattakia"/>
    <s v="SY0600"/>
    <s v="Lattakia"/>
    <s v="SY060000"/>
    <m/>
    <m/>
    <x v="4"/>
    <s v="SY06"/>
    <s v="Lattakia"/>
    <s v="SY0600"/>
    <s v="Qastal Maaf"/>
    <s v="SY060004"/>
    <s v="Um Eltoyur - Taranja"/>
    <x v="389"/>
    <n v="20"/>
  </r>
  <r>
    <s v="HNAP"/>
    <x v="0"/>
    <m/>
    <m/>
    <x v="12"/>
    <s v="SY06"/>
    <s v="Lattakia"/>
    <s v="SY0600"/>
    <s v="Lattakia"/>
    <s v="SY060000"/>
    <m/>
    <m/>
    <x v="6"/>
    <s v="SY10"/>
    <s v="Safita"/>
    <s v="SY1003"/>
    <s v="Mashta Elhiu"/>
    <s v="SY100301"/>
    <s v="Basira"/>
    <x v="390"/>
    <n v="15"/>
  </r>
  <r>
    <s v="HNAP"/>
    <x v="0"/>
    <m/>
    <m/>
    <x v="12"/>
    <s v="SY06"/>
    <s v="Lattakia"/>
    <s v="SY0600"/>
    <s v="Lattakia"/>
    <s v="SY060000"/>
    <m/>
    <m/>
    <x v="6"/>
    <s v="SY10"/>
    <s v="Sheikh Badr"/>
    <s v="SY1005"/>
    <s v="Qumseyyeh"/>
    <s v="SY100502"/>
    <s v="Traq"/>
    <x v="391"/>
    <n v="15"/>
  </r>
  <r>
    <s v="HNAP"/>
    <x v="0"/>
    <m/>
    <m/>
    <x v="12"/>
    <s v="SY06"/>
    <s v="Lattakia"/>
    <s v="SY0600"/>
    <s v="Lattakia"/>
    <s v="SY060000"/>
    <m/>
    <m/>
    <x v="6"/>
    <s v="SY10"/>
    <s v="Tartous"/>
    <s v="SY1000"/>
    <s v="Tartous"/>
    <s v="SY100000"/>
    <s v="Tartous"/>
    <x v="69"/>
    <n v="75"/>
  </r>
  <r>
    <s v="HNAP"/>
    <x v="0"/>
    <m/>
    <m/>
    <x v="4"/>
    <s v="SY14"/>
    <s v="Quneitra"/>
    <s v="SY1400"/>
    <s v="Khan Arnaba"/>
    <s v="SY140001"/>
    <m/>
    <m/>
    <x v="1"/>
    <s v="SY07"/>
    <s v="Ariha"/>
    <s v="SY0705"/>
    <s v="Ariha"/>
    <s v="SY070500"/>
    <s v="Ebneh"/>
    <x v="392"/>
    <n v="18"/>
  </r>
  <r>
    <s v="HNAP"/>
    <x v="0"/>
    <m/>
    <m/>
    <x v="4"/>
    <s v="SY14"/>
    <s v="Quneitra"/>
    <s v="SY1400"/>
    <s v="Quneitra"/>
    <s v="SY140000"/>
    <m/>
    <m/>
    <x v="1"/>
    <s v="SY07"/>
    <s v="Ariha"/>
    <s v="SY0705"/>
    <s v="Ariha"/>
    <s v="SY070500"/>
    <s v="Kafr Najd"/>
    <x v="393"/>
    <n v="174"/>
  </r>
  <r>
    <s v="HNAP"/>
    <x v="0"/>
    <m/>
    <m/>
    <x v="4"/>
    <s v="SY14"/>
    <s v="Quneitra"/>
    <s v="SY1400"/>
    <s v="Quneitra"/>
    <s v="SY140000"/>
    <m/>
    <m/>
    <x v="1"/>
    <s v="SY07"/>
    <s v="Ariha"/>
    <s v="SY0705"/>
    <s v="Ariha"/>
    <s v="SY070500"/>
    <s v="Korin"/>
    <x v="394"/>
    <n v="15"/>
  </r>
  <r>
    <s v="HNAP"/>
    <x v="0"/>
    <m/>
    <m/>
    <x v="4"/>
    <s v="SY14"/>
    <s v="Quneitra"/>
    <s v="SY1400"/>
    <s v="Quneitra"/>
    <s v="SY140000"/>
    <m/>
    <m/>
    <x v="1"/>
    <s v="SY07"/>
    <s v="Harim"/>
    <s v="SY0703"/>
    <s v="Qourqeena"/>
    <s v="SY070304"/>
    <s v="Qourqeena"/>
    <x v="395"/>
    <n v="68"/>
  </r>
  <r>
    <s v="HNAP"/>
    <x v="0"/>
    <m/>
    <m/>
    <x v="4"/>
    <s v="SY14"/>
    <s v="Quneitra"/>
    <s v="SY1400"/>
    <s v="Quneitra"/>
    <s v="SY140000"/>
    <m/>
    <m/>
    <x v="1"/>
    <s v="SY07"/>
    <s v="Idleb"/>
    <s v="SY0700"/>
    <s v="Idleb"/>
    <s v="SY070000"/>
    <s v="Idleb"/>
    <x v="14"/>
    <n v="432"/>
  </r>
  <r>
    <s v="HNAP"/>
    <x v="0"/>
    <m/>
    <m/>
    <x v="4"/>
    <s v="SY14"/>
    <m/>
    <m/>
    <m/>
    <m/>
    <m/>
    <m/>
    <x v="3"/>
    <s v="SY02"/>
    <s v="Jebel Saman"/>
    <s v="SY0200"/>
    <s v="Haritan"/>
    <s v="SY020003"/>
    <s v="Kafr Hamra"/>
    <x v="396"/>
    <n v="80"/>
  </r>
  <r>
    <s v="HNAP"/>
    <x v="0"/>
    <m/>
    <m/>
    <x v="13"/>
    <s v="SY03"/>
    <s v="Al Qutayfah"/>
    <s v="SY0303"/>
    <s v="Al Qutayfah"/>
    <s v="SY030300"/>
    <m/>
    <m/>
    <x v="6"/>
    <s v="SY10"/>
    <s v="Tartous"/>
    <s v="SY1000"/>
    <s v="Kareemeh"/>
    <s v="SY100005"/>
    <s v="Kareemeh"/>
    <x v="397"/>
    <n v="15"/>
  </r>
  <r>
    <s v="HNAP"/>
    <x v="0"/>
    <m/>
    <m/>
    <x v="13"/>
    <s v="SY03"/>
    <s v="Al Qutayfah"/>
    <s v="SY0303"/>
    <s v="Al Qutayfah"/>
    <s v="SY030300"/>
    <m/>
    <m/>
    <x v="6"/>
    <s v="SY10"/>
    <s v="Tartous"/>
    <s v="SY1000"/>
    <s v="Tartous"/>
    <s v="SY100000"/>
    <s v="Oweineh"/>
    <x v="398"/>
    <n v="10"/>
  </r>
  <r>
    <s v="HNAP"/>
    <x v="0"/>
    <m/>
    <m/>
    <x v="13"/>
    <s v="SY03"/>
    <s v="An Nabk"/>
    <s v="SY0306"/>
    <s v="An Nabk"/>
    <s v="SY030600"/>
    <m/>
    <m/>
    <x v="4"/>
    <s v="SY06"/>
    <s v="Lattakia"/>
    <s v="SY0600"/>
    <s v="Ein El-Bayda"/>
    <s v="SY060003"/>
    <s v="Ein El-Bayda"/>
    <x v="399"/>
    <n v="15"/>
  </r>
  <r>
    <s v="HNAP"/>
    <x v="0"/>
    <m/>
    <m/>
    <x v="13"/>
    <s v="SY03"/>
    <s v="At Tall"/>
    <s v="SY0304"/>
    <s v="At Tall"/>
    <s v="SY030400"/>
    <m/>
    <m/>
    <x v="7"/>
    <s v="SY01"/>
    <s v="Damascus"/>
    <s v="SY0100"/>
    <s v="Damascus"/>
    <s v="SY010000"/>
    <s v="Damascus"/>
    <x v="74"/>
    <n v="35"/>
  </r>
  <r>
    <s v="HNAP"/>
    <x v="0"/>
    <m/>
    <m/>
    <x v="13"/>
    <s v="SY03"/>
    <s v="Duma"/>
    <s v="SY0302"/>
    <s v="Duma"/>
    <s v="SY030200"/>
    <m/>
    <m/>
    <x v="3"/>
    <s v="SY02"/>
    <s v="Jebel Saman"/>
    <s v="SY0200"/>
    <s v="Atareb"/>
    <s v="SY020001"/>
    <s v="Oweijel"/>
    <x v="400"/>
    <n v="40"/>
  </r>
  <r>
    <s v="HNAP"/>
    <x v="0"/>
    <m/>
    <m/>
    <x v="13"/>
    <s v="SY03"/>
    <s v="Duma"/>
    <s v="SY0302"/>
    <s v="Duma"/>
    <s v="SY030200"/>
    <m/>
    <m/>
    <x v="3"/>
    <s v="SY02"/>
    <s v="Jebel Saman"/>
    <s v="SY0200"/>
    <s v="Atareb"/>
    <s v="SY020001"/>
    <s v="Sahara"/>
    <x v="401"/>
    <n v="20"/>
  </r>
  <r>
    <s v="HNAP"/>
    <x v="0"/>
    <m/>
    <m/>
    <x v="13"/>
    <s v="SY03"/>
    <s v="Duma"/>
    <s v="SY0302"/>
    <s v="Harasta"/>
    <s v="SY030201"/>
    <m/>
    <m/>
    <x v="4"/>
    <s v="SY06"/>
    <s v="Lattakia"/>
    <s v="SY0600"/>
    <s v="Lattakia"/>
    <s v="SY060000"/>
    <s v="Lattakia"/>
    <x v="61"/>
    <n v="100"/>
  </r>
  <r>
    <s v="HNAP"/>
    <x v="0"/>
    <m/>
    <m/>
    <x v="13"/>
    <s v="SY03"/>
    <s v="Qatana"/>
    <s v="SY0308"/>
    <s v="Qatana"/>
    <s v="SY030800"/>
    <m/>
    <m/>
    <x v="6"/>
    <s v="SY10"/>
    <s v="Banyas"/>
    <s v="SY1002"/>
    <s v="Banyas"/>
    <s v="SY100200"/>
    <s v="Deir Elbishel"/>
    <x v="402"/>
    <n v="15"/>
  </r>
  <r>
    <s v="HNAP"/>
    <x v="0"/>
    <m/>
    <m/>
    <x v="13"/>
    <s v="SY03"/>
    <s v="Qatana"/>
    <s v="SY0308"/>
    <s v="Qatana"/>
    <s v="SY030800"/>
    <m/>
    <m/>
    <x v="6"/>
    <s v="SY10"/>
    <s v="Dreikish"/>
    <s v="SY1004"/>
    <s v="Hamin"/>
    <s v="SY100402"/>
    <s v="Milaja"/>
    <x v="403"/>
    <n v="10"/>
  </r>
  <r>
    <s v="HNAP"/>
    <x v="0"/>
    <m/>
    <m/>
    <x v="13"/>
    <s v="SY03"/>
    <s v="Rural Damascus"/>
    <s v="SY0301"/>
    <s v="Babella"/>
    <s v="SY030102"/>
    <m/>
    <m/>
    <x v="7"/>
    <s v="SY01"/>
    <s v="Damascus"/>
    <s v="SY0100"/>
    <s v="Damascus"/>
    <s v="SY010000"/>
    <s v="Damascus"/>
    <x v="74"/>
    <n v="102"/>
  </r>
  <r>
    <s v="HNAP"/>
    <x v="0"/>
    <m/>
    <m/>
    <x v="13"/>
    <s v="SY03"/>
    <s v="Rural Damascus"/>
    <s v="SY0301"/>
    <s v="Babella"/>
    <s v="SY030102"/>
    <m/>
    <m/>
    <x v="5"/>
    <s v="SY03"/>
    <s v="Rural Damascus"/>
    <s v="SY0301"/>
    <s v="Babella"/>
    <s v="SY030102"/>
    <s v="Hosh Sahya"/>
    <x v="404"/>
    <n v="20"/>
  </r>
  <r>
    <s v="HNAP"/>
    <x v="0"/>
    <m/>
    <m/>
    <x v="13"/>
    <s v="SY03"/>
    <s v="Rural Damascus"/>
    <s v="SY0301"/>
    <s v="Babella"/>
    <s v="SY030102"/>
    <m/>
    <m/>
    <x v="5"/>
    <s v="SY03"/>
    <s v="Rural Damascus"/>
    <s v="SY0301"/>
    <s v="Jaramana"/>
    <s v="SY030103"/>
    <s v="Jaramana"/>
    <x v="405"/>
    <n v="20"/>
  </r>
  <r>
    <s v="HNAP"/>
    <x v="0"/>
    <m/>
    <m/>
    <x v="13"/>
    <s v="SY03"/>
    <s v="Rural Damascus"/>
    <s v="SY0301"/>
    <s v="Jaramana"/>
    <s v="SY030103"/>
    <m/>
    <m/>
    <x v="7"/>
    <s v="SY01"/>
    <s v="Damascus"/>
    <s v="SY0100"/>
    <s v="Damascus"/>
    <s v="SY010000"/>
    <s v="Damascus"/>
    <x v="74"/>
    <n v="6"/>
  </r>
  <r>
    <s v="HNAP"/>
    <x v="0"/>
    <m/>
    <m/>
    <x v="13"/>
    <s v="SY03"/>
    <s v="Rural Damascus"/>
    <s v="SY0301"/>
    <s v="Kafr Batna"/>
    <s v="SY030105"/>
    <m/>
    <m/>
    <x v="3"/>
    <s v="SY02"/>
    <s v="Al Bab"/>
    <s v="SY0202"/>
    <s v="Al Bab"/>
    <s v="SY020200"/>
    <s v="Olan"/>
    <x v="406"/>
    <n v="25"/>
  </r>
  <r>
    <s v="HNAP"/>
    <x v="0"/>
    <m/>
    <m/>
    <x v="13"/>
    <s v="SY03"/>
    <s v="Rural Damascus"/>
    <s v="SY0301"/>
    <s v="Kisweh"/>
    <s v="SY030101"/>
    <m/>
    <m/>
    <x v="4"/>
    <s v="SY06"/>
    <s v="Al-Haffa"/>
    <s v="SY0603"/>
    <s v="Al-Haffa"/>
    <s v="SY060300"/>
    <s v="Al-Haffa"/>
    <x v="407"/>
    <n v="35"/>
  </r>
  <r>
    <s v="HNAP"/>
    <x v="0"/>
    <m/>
    <m/>
    <x v="13"/>
    <s v="SY03"/>
    <s v="Rural Damascus"/>
    <s v="SY0301"/>
    <s v="Kisweh"/>
    <s v="SY030101"/>
    <m/>
    <m/>
    <x v="4"/>
    <s v="SY06"/>
    <s v="Lattakia"/>
    <s v="SY0600"/>
    <s v="Lattakia"/>
    <s v="SY060000"/>
    <s v="Lattakia"/>
    <x v="61"/>
    <n v="45"/>
  </r>
  <r>
    <s v="HNAP"/>
    <x v="0"/>
    <m/>
    <m/>
    <x v="13"/>
    <s v="SY03"/>
    <s v="Rural Damascus"/>
    <s v="SY0301"/>
    <s v="Kisweh"/>
    <s v="SY030101"/>
    <m/>
    <m/>
    <x v="5"/>
    <s v="SY03"/>
    <s v="Qatana"/>
    <s v="SY0308"/>
    <s v="Qatana"/>
    <s v="SY030800"/>
    <s v="Khan Elshih"/>
    <x v="408"/>
    <n v="103"/>
  </r>
  <r>
    <s v="HNAP"/>
    <x v="0"/>
    <m/>
    <m/>
    <x v="13"/>
    <s v="SY03"/>
    <s v="Rural Damascus"/>
    <s v="SY0301"/>
    <s v="Kisweh"/>
    <s v="SY030101"/>
    <m/>
    <m/>
    <x v="5"/>
    <s v="SY03"/>
    <s v="Qatana"/>
    <s v="SY0308"/>
    <s v="Qatana"/>
    <s v="SY030800"/>
    <s v="Qatana"/>
    <x v="409"/>
    <n v="61"/>
  </r>
  <r>
    <s v="HNAP"/>
    <x v="0"/>
    <m/>
    <m/>
    <x v="13"/>
    <s v="SY03"/>
    <s v="Rural Damascus"/>
    <s v="SY0301"/>
    <s v="Kisweh"/>
    <s v="SY030101"/>
    <m/>
    <m/>
    <x v="5"/>
    <s v="SY03"/>
    <s v="Qatana"/>
    <s v="SY0308"/>
    <s v="Sasa"/>
    <s v="SY030802"/>
    <s v="Kanaker"/>
    <x v="410"/>
    <n v="54"/>
  </r>
  <r>
    <s v="HNAP"/>
    <x v="0"/>
    <m/>
    <m/>
    <x v="13"/>
    <s v="SY03"/>
    <s v="Rural Damascus"/>
    <s v="SY0301"/>
    <s v="Kisweh"/>
    <s v="SY030101"/>
    <m/>
    <m/>
    <x v="5"/>
    <s v="SY03"/>
    <s v="Qatana"/>
    <s v="SY0308"/>
    <s v="Sasa"/>
    <s v="SY030802"/>
    <s v="Sa'sa'"/>
    <x v="411"/>
    <n v="50"/>
  </r>
  <r>
    <s v="HNAP"/>
    <x v="0"/>
    <m/>
    <m/>
    <x v="13"/>
    <s v="SY03"/>
    <s v="Rural Damascus"/>
    <s v="SY0301"/>
    <s v="Kisweh"/>
    <s v="SY030101"/>
    <m/>
    <m/>
    <x v="5"/>
    <s v="SY03"/>
    <s v="Rural Damascus"/>
    <s v="SY0301"/>
    <s v="Kisweh"/>
    <s v="SY030101"/>
    <s v="Kawkab"/>
    <x v="412"/>
    <n v="31"/>
  </r>
  <r>
    <s v="HNAP"/>
    <x v="0"/>
    <m/>
    <m/>
    <x v="13"/>
    <s v="SY03"/>
    <s v="Rural Damascus"/>
    <s v="SY0301"/>
    <s v="Kisweh"/>
    <s v="SY030101"/>
    <m/>
    <m/>
    <x v="5"/>
    <s v="SY03"/>
    <s v="Rural Damascus"/>
    <s v="SY0301"/>
    <s v="Kisweh"/>
    <s v="SY030101"/>
    <s v="Kisweh"/>
    <x v="413"/>
    <n v="150"/>
  </r>
  <r>
    <s v="HNAP"/>
    <x v="0"/>
    <m/>
    <m/>
    <x v="13"/>
    <s v="SY03"/>
    <s v="Rural Damascus"/>
    <s v="SY0301"/>
    <s v="Kisweh"/>
    <s v="SY030101"/>
    <m/>
    <m/>
    <x v="5"/>
    <s v="SY03"/>
    <s v="Rural Damascus"/>
    <s v="SY0301"/>
    <s v="Kisweh"/>
    <s v="SY030101"/>
    <s v="Tiba"/>
    <x v="414"/>
    <n v="36"/>
  </r>
  <r>
    <s v="HNAP"/>
    <x v="0"/>
    <m/>
    <m/>
    <x v="13"/>
    <s v="SY03"/>
    <s v="Rural Damascus"/>
    <s v="SY0301"/>
    <s v="Kisweh"/>
    <s v="SY030101"/>
    <m/>
    <m/>
    <x v="5"/>
    <s v="SY03"/>
    <s v="Rural Damascus"/>
    <s v="SY0301"/>
    <s v="Kisweh"/>
    <s v="SY030101"/>
    <s v="Zakyeh"/>
    <x v="415"/>
    <n v="210"/>
  </r>
  <r>
    <s v="HNAP"/>
    <x v="0"/>
    <m/>
    <m/>
    <x v="13"/>
    <s v="SY03"/>
    <s v="Rural Damascus"/>
    <s v="SY0301"/>
    <s v="Kisweh"/>
    <s v="SY030101"/>
    <m/>
    <m/>
    <x v="6"/>
    <s v="SY10"/>
    <s v="Tartous"/>
    <s v="SY1000"/>
    <s v="Safsafa"/>
    <s v="SY100006"/>
    <s v="Kafrfu"/>
    <x v="416"/>
    <n v="20"/>
  </r>
  <r>
    <s v="HNAP"/>
    <x v="0"/>
    <m/>
    <m/>
    <x v="13"/>
    <s v="SY03"/>
    <s v="Rural Damascus"/>
    <s v="SY0301"/>
    <s v="Qudsiya"/>
    <s v="SY030107"/>
    <m/>
    <m/>
    <x v="7"/>
    <s v="SY01"/>
    <s v="Damascus"/>
    <s v="SY0100"/>
    <s v="Damascus"/>
    <s v="SY010000"/>
    <s v="Damascus"/>
    <x v="74"/>
    <n v="67"/>
  </r>
  <r>
    <s v="HNAP"/>
    <x v="0"/>
    <m/>
    <m/>
    <x v="13"/>
    <s v="SY03"/>
    <s v="Rural Damascus"/>
    <s v="SY0301"/>
    <m/>
    <m/>
    <m/>
    <m/>
    <x v="3"/>
    <s v="SY02"/>
    <s v="Al Bab"/>
    <s v="SY0202"/>
    <s v="Al Bab"/>
    <s v="SY020200"/>
    <s v="Hadath"/>
    <x v="417"/>
    <n v="12"/>
  </r>
  <r>
    <s v="HNAP"/>
    <x v="0"/>
    <m/>
    <m/>
    <x v="13"/>
    <s v="SY03"/>
    <s v="Rural Damascus"/>
    <s v="SY0301"/>
    <m/>
    <m/>
    <m/>
    <m/>
    <x v="3"/>
    <s v="SY02"/>
    <s v="Jebel Saman"/>
    <s v="SY0200"/>
    <s v="Atareb"/>
    <s v="SY020001"/>
    <s v="Maaret Atarib"/>
    <x v="418"/>
    <n v="50"/>
  </r>
  <r>
    <s v="HNAP"/>
    <x v="0"/>
    <m/>
    <m/>
    <x v="13"/>
    <s v="SY03"/>
    <s v="Rural Damascus"/>
    <s v="SY0301"/>
    <m/>
    <m/>
    <m/>
    <m/>
    <x v="3"/>
    <s v="SY02"/>
    <s v="Jebel Saman"/>
    <s v="SY0200"/>
    <s v="Jebel Saman"/>
    <s v="SY020000"/>
    <s v="Al Rahsidin"/>
    <x v="419"/>
    <n v="60"/>
  </r>
  <r>
    <s v="HNAP"/>
    <x v="0"/>
    <m/>
    <m/>
    <x v="13"/>
    <s v="SY03"/>
    <s v="Rural Damascus"/>
    <s v="SY0301"/>
    <m/>
    <m/>
    <m/>
    <m/>
    <x v="3"/>
    <s v="SY02"/>
    <s v="Jebel Saman"/>
    <s v="SY0200"/>
    <s v="Jebel Saman"/>
    <s v="SY020000"/>
    <s v="Zuhrat Madain"/>
    <x v="420"/>
    <n v="250"/>
  </r>
  <r>
    <s v="HNAP"/>
    <x v="0"/>
    <m/>
    <m/>
    <x v="14"/>
    <s v="SY10"/>
    <s v="Banyas"/>
    <s v="SY1002"/>
    <s v="Banyas"/>
    <s v="SY100200"/>
    <m/>
    <m/>
    <x v="6"/>
    <s v="SY10"/>
    <s v="Safita"/>
    <s v="SY1003"/>
    <s v="Safita"/>
    <s v="SY100300"/>
    <s v="Naasat"/>
    <x v="421"/>
    <n v="15"/>
  </r>
  <r>
    <s v="HNAP"/>
    <x v="0"/>
    <m/>
    <m/>
    <x v="14"/>
    <s v="SY10"/>
    <s v="Dreikish"/>
    <s v="SY1004"/>
    <s v="Dreikish"/>
    <s v="SY100400"/>
    <m/>
    <m/>
    <x v="6"/>
    <s v="SY10"/>
    <s v="Tartous"/>
    <s v="SY1000"/>
    <s v="Tartous"/>
    <s v="SY100000"/>
    <s v="Tartous"/>
    <x v="69"/>
    <n v="50"/>
  </r>
  <r>
    <s v="HNAP"/>
    <x v="0"/>
    <m/>
    <m/>
    <x v="14"/>
    <s v="SY10"/>
    <s v="Safita"/>
    <s v="SY1003"/>
    <s v="Safita"/>
    <s v="SY100300"/>
    <m/>
    <m/>
    <x v="6"/>
    <s v="SY10"/>
    <s v="Banyas"/>
    <s v="SY1002"/>
    <s v="Banyas"/>
    <s v="SY100200"/>
    <s v="Jweibat"/>
    <x v="422"/>
    <n v="10"/>
  </r>
  <r>
    <s v="HNAP"/>
    <x v="0"/>
    <m/>
    <m/>
    <x v="14"/>
    <s v="SY10"/>
    <s v="Safita"/>
    <s v="SY1003"/>
    <s v="Sisniyyeh"/>
    <s v="SY100304"/>
    <m/>
    <m/>
    <x v="6"/>
    <s v="SY10"/>
    <s v="Tartous"/>
    <s v="SY1000"/>
    <s v="Tartous"/>
    <s v="SY100000"/>
    <s v="Sheikh Saed"/>
    <x v="423"/>
    <n v="25"/>
  </r>
  <r>
    <s v="HNAP"/>
    <x v="0"/>
    <m/>
    <m/>
    <x v="14"/>
    <s v="SY10"/>
    <s v="Sheikh Badr"/>
    <s v="SY1005"/>
    <s v="Sheikh Badr"/>
    <s v="SY100500"/>
    <m/>
    <m/>
    <x v="6"/>
    <s v="SY10"/>
    <s v="Dreikish"/>
    <s v="SY1004"/>
    <s v="Dreikish"/>
    <s v="SY100400"/>
    <s v="Dreikish"/>
    <x v="424"/>
    <n v="35"/>
  </r>
  <r>
    <s v="HNAP"/>
    <x v="0"/>
    <m/>
    <m/>
    <x v="14"/>
    <s v="SY10"/>
    <s v="Tartous"/>
    <s v="SY1000"/>
    <s v="Soda Khawabi"/>
    <s v="SY100004"/>
    <m/>
    <m/>
    <x v="6"/>
    <s v="SY10"/>
    <s v="Tartous"/>
    <s v="SY1000"/>
    <s v="Tartous"/>
    <s v="SY100000"/>
    <s v="Tartous"/>
    <x v="69"/>
    <n v="45"/>
  </r>
  <r>
    <s v="HNAP"/>
    <x v="0"/>
    <m/>
    <m/>
    <x v="14"/>
    <s v="SY10"/>
    <s v="Tartous"/>
    <s v="SY1000"/>
    <s v="Tartous"/>
    <s v="SY100000"/>
    <m/>
    <m/>
    <x v="4"/>
    <s v="SY06"/>
    <s v="Lattakia"/>
    <s v="SY0600"/>
    <s v="Lattakia"/>
    <s v="SY060000"/>
    <s v="Lattakia"/>
    <x v="61"/>
    <n v="190"/>
  </r>
  <r>
    <s v="HNAP"/>
    <x v="0"/>
    <m/>
    <m/>
    <x v="14"/>
    <s v="SY10"/>
    <s v="Tartous"/>
    <s v="SY1000"/>
    <s v="Tartous"/>
    <s v="SY100000"/>
    <m/>
    <m/>
    <x v="6"/>
    <s v="SY10"/>
    <s v="Safita"/>
    <s v="SY1003"/>
    <s v="Sisniyyeh"/>
    <s v="SY100304"/>
    <s v="Sisniyyeh"/>
    <x v="425"/>
    <n v="25"/>
  </r>
  <r>
    <s v="HNAP"/>
    <x v="0"/>
    <m/>
    <m/>
    <x v="14"/>
    <s v="SY10"/>
    <m/>
    <s v="SY1006"/>
    <m/>
    <s v="SY100601"/>
    <m/>
    <m/>
    <x v="6"/>
    <s v="SY10"/>
    <s v="Safita"/>
    <s v="SY1003"/>
    <s v="Safita"/>
    <s v="SY100300"/>
    <s v="Somaah"/>
    <x v="426"/>
    <n v="20"/>
  </r>
  <r>
    <s v="HNAP"/>
    <x v="0"/>
    <m/>
    <m/>
    <x v="14"/>
    <s v="SY10"/>
    <m/>
    <s v="SY1006"/>
    <m/>
    <s v="SY100602"/>
    <m/>
    <m/>
    <x v="6"/>
    <s v="SY10"/>
    <s v="Dreikish"/>
    <s v="SY1004"/>
    <s v="Jneinet Raslan"/>
    <s v="SY100401"/>
    <s v="Jneinet Raslan"/>
    <x v="427"/>
    <n v="25"/>
  </r>
  <r>
    <s v="CCCM"/>
    <x v="0"/>
    <m/>
    <m/>
    <x v="2"/>
    <s v="SY02"/>
    <s v="Afrin"/>
    <s v="SY0203"/>
    <s v="Afrin"/>
    <s v="SY020300"/>
    <m/>
    <s v=""/>
    <x v="3"/>
    <s v="SY02"/>
    <s v="Jarablus"/>
    <s v="SY0208"/>
    <s v="Ghandorah"/>
    <s v="SY020801"/>
    <s v="Ghandorah"/>
    <x v="428"/>
    <n v="11"/>
  </r>
  <r>
    <s v="CCCM"/>
    <x v="0"/>
    <m/>
    <m/>
    <x v="2"/>
    <s v="SY02"/>
    <s v="Afrin"/>
    <s v="SY0203"/>
    <s v="Afrin"/>
    <s v="SY020300"/>
    <s v="Abin - Efrin"/>
    <s v="C1353"/>
    <x v="3"/>
    <s v="SY02"/>
    <s v="Jarablus"/>
    <s v="SY0208"/>
    <s v="Jarablus"/>
    <s v="SY020800"/>
    <s v="Himar"/>
    <x v="227"/>
    <n v="23"/>
  </r>
  <r>
    <s v="CCCM"/>
    <x v="0"/>
    <m/>
    <m/>
    <x v="2"/>
    <s v="SY02"/>
    <s v="Afrin"/>
    <s v="SY0203"/>
    <s v="Afrin"/>
    <s v="SY020300"/>
    <s v="Afrin"/>
    <s v="C1366"/>
    <x v="3"/>
    <s v="SY02"/>
    <s v="Jarablus"/>
    <s v="SY0208"/>
    <s v="Jarablus"/>
    <s v="SY020800"/>
    <s v="Jamel"/>
    <x v="429"/>
    <n v="6"/>
  </r>
  <r>
    <s v="CCCM"/>
    <x v="0"/>
    <m/>
    <m/>
    <x v="2"/>
    <s v="SY02"/>
    <s v="Afrin"/>
    <s v="SY0203"/>
    <s v="Jandairis"/>
    <s v="SY020302"/>
    <s v="Jalaq"/>
    <s v="C1425"/>
    <x v="3"/>
    <s v="SY02"/>
    <s v="Jarablus"/>
    <s v="SY0208"/>
    <s v="Jarablus"/>
    <s v="SY020800"/>
    <s v="Jarablus"/>
    <x v="210"/>
    <n v="17"/>
  </r>
  <r>
    <s v="CCCM"/>
    <x v="0"/>
    <m/>
    <m/>
    <x v="2"/>
    <s v="SY02"/>
    <s v="Afrin"/>
    <s v="SY0203"/>
    <s v="Jandairis"/>
    <s v="SY020302"/>
    <s v="Jandairis"/>
    <s v="C1426"/>
    <x v="3"/>
    <s v="SY02"/>
    <s v="Afrin"/>
    <s v="SY0203"/>
    <s v="Afrin"/>
    <s v="SY020300"/>
    <s v="Afrin"/>
    <x v="318"/>
    <n v="74"/>
  </r>
  <r>
    <s v="CCCM"/>
    <x v="0"/>
    <m/>
    <m/>
    <x v="2"/>
    <s v="SY02"/>
    <s v="Afrin"/>
    <s v="SY0203"/>
    <s v="Jandairis"/>
    <s v="SY020302"/>
    <s v="Jandairis"/>
    <s v="C1426"/>
    <x v="3"/>
    <s v="SY02"/>
    <s v="Jarablus"/>
    <s v="SY0208"/>
    <s v="Jarablus"/>
    <s v="SY020800"/>
    <s v="Jarablus"/>
    <x v="210"/>
    <n v="90"/>
  </r>
  <r>
    <s v="CCCM"/>
    <x v="0"/>
    <m/>
    <m/>
    <x v="2"/>
    <s v="SY02"/>
    <s v="Afrin"/>
    <s v="SY0203"/>
    <s v="Jandairis"/>
    <s v="SY020302"/>
    <s v="Jandairis"/>
    <s v="C1426"/>
    <x v="3"/>
    <s v="SY02"/>
    <s v="Jarablus"/>
    <s v="SY0208"/>
    <s v="Jarablus"/>
    <s v="SY020800"/>
    <s v="Lower Jrables"/>
    <x v="215"/>
    <n v="22"/>
  </r>
  <r>
    <s v="CCCM"/>
    <x v="0"/>
    <m/>
    <m/>
    <x v="2"/>
    <s v="SY02"/>
    <s v="Afrin"/>
    <s v="SY0203"/>
    <s v="Jandairis"/>
    <s v="SY020302"/>
    <s v="Jandairis"/>
    <s v="C1426"/>
    <x v="1"/>
    <s v="SY07"/>
    <s v="Ariha"/>
    <s v="SY0705"/>
    <s v="Ariha"/>
    <s v="SY070500"/>
    <s v="Ariha"/>
    <x v="9"/>
    <n v="120"/>
  </r>
  <r>
    <s v="CCCM"/>
    <x v="0"/>
    <m/>
    <m/>
    <x v="2"/>
    <s v="SY02"/>
    <s v="Afrin"/>
    <s v="SY0203"/>
    <s v="Sheikh El-Hadid"/>
    <s v="SY020305"/>
    <s v="Sheikh El-Hadid"/>
    <s v="C1525"/>
    <x v="3"/>
    <s v="SY02"/>
    <s v="Jarablus"/>
    <s v="SY0208"/>
    <s v="Jarablus"/>
    <s v="SY020800"/>
    <s v="Jarablus"/>
    <x v="210"/>
    <n v="23"/>
  </r>
  <r>
    <s v="CCCM"/>
    <x v="0"/>
    <m/>
    <m/>
    <x v="2"/>
    <s v="SY02"/>
    <s v="Afrin"/>
    <s v="SY0203"/>
    <s v="Sheikh El-Hadid"/>
    <s v="SY020305"/>
    <s v="Sheikh El-Hadid"/>
    <s v="C1525"/>
    <x v="1"/>
    <s v="SY07"/>
    <s v="Ariha"/>
    <s v="SY0705"/>
    <s v="Ariha"/>
    <s v="SY070500"/>
    <s v="Ariha"/>
    <x v="9"/>
    <n v="371"/>
  </r>
  <r>
    <s v="CCCM"/>
    <x v="0"/>
    <m/>
    <m/>
    <x v="2"/>
    <s v="SY02"/>
    <s v="Afrin"/>
    <s v="SY0203"/>
    <m/>
    <s v=""/>
    <m/>
    <s v=""/>
    <x v="1"/>
    <s v="SY07"/>
    <s v="Ariha"/>
    <s v="SY0705"/>
    <s v="Ariha"/>
    <s v="SY070500"/>
    <s v="Ariha"/>
    <x v="9"/>
    <n v="325"/>
  </r>
  <r>
    <s v="CCCM"/>
    <x v="0"/>
    <m/>
    <m/>
    <x v="2"/>
    <s v="SY02"/>
    <s v="Al Bab"/>
    <s v="SY0202"/>
    <s v="Al Bab"/>
    <s v="SY020200"/>
    <m/>
    <s v=""/>
    <x v="3"/>
    <s v="SY02"/>
    <s v="Al Bab"/>
    <s v="SY0202"/>
    <s v="Al Bab"/>
    <s v="SY020200"/>
    <s v="Al Bab"/>
    <x v="430"/>
    <n v="23"/>
  </r>
  <r>
    <s v="CCCM"/>
    <x v="0"/>
    <m/>
    <m/>
    <x v="2"/>
    <s v="SY02"/>
    <s v="Al Bab"/>
    <s v="SY0202"/>
    <s v="Al Bab"/>
    <s v="SY020200"/>
    <m/>
    <m/>
    <x v="3"/>
    <s v="SY02"/>
    <s v="Al Bab"/>
    <s v="SY0202"/>
    <s v="Al Bab"/>
    <s v="SY020200"/>
    <s v="Qabasin"/>
    <x v="431"/>
    <n v="11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Big Nabgha"/>
    <x v="432"/>
    <n v="51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Forsan - Sabahiler"/>
    <x v="433"/>
    <n v="11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Ghandorah"/>
    <x v="428"/>
    <n v="131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Hmeireh - Ashkaji"/>
    <x v="434"/>
    <n v="17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Kuliyeh"/>
    <x v="435"/>
    <n v="17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Lilawa"/>
    <x v="436"/>
    <n v="11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Qadi Jrables"/>
    <x v="437"/>
    <n v="6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Sabuniyeh"/>
    <x v="438"/>
    <n v="17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Sheineh"/>
    <x v="439"/>
    <n v="6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Tal Aghbar - Tal Elagher"/>
    <x v="440"/>
    <n v="40"/>
  </r>
  <r>
    <s v="CCCM"/>
    <x v="0"/>
    <m/>
    <m/>
    <x v="2"/>
    <s v="SY02"/>
    <s v="Al Bab"/>
    <s v="SY0202"/>
    <s v="Al Bab"/>
    <s v="SY020200"/>
    <m/>
    <m/>
    <x v="3"/>
    <s v="SY02"/>
    <s v="Jarablus"/>
    <s v="SY0208"/>
    <s v="Ghandorah"/>
    <s v="SY020801"/>
    <s v="Tal Elhajar - Tal Elahamar"/>
    <x v="441"/>
    <n v="29"/>
  </r>
  <r>
    <s v="CCCM"/>
    <x v="0"/>
    <m/>
    <m/>
    <x v="2"/>
    <s v="SY02"/>
    <s v="Al Bab"/>
    <s v="SY0202"/>
    <s v="Al Bab"/>
    <s v="SY020200"/>
    <m/>
    <m/>
    <x v="1"/>
    <s v="SY07"/>
    <s v="Idleb"/>
    <s v="SY0700"/>
    <s v="Abul Thohur"/>
    <s v="SY070001"/>
    <s v="Ballisa"/>
    <x v="442"/>
    <n v="17"/>
  </r>
  <r>
    <s v="CCCM"/>
    <x v="0"/>
    <m/>
    <m/>
    <x v="2"/>
    <s v="SY02"/>
    <s v="Al Bab"/>
    <s v="SY0202"/>
    <s v="Al Bab"/>
    <s v="SY020200"/>
    <s v="Al Bab"/>
    <s v="C1202"/>
    <x v="3"/>
    <s v="SY02"/>
    <s v="Al Bab"/>
    <s v="SY0202"/>
    <s v="Al Bab"/>
    <s v="SY020200"/>
    <s v="Al Bab"/>
    <x v="430"/>
    <n v="97"/>
  </r>
  <r>
    <s v="CCCM"/>
    <x v="0"/>
    <m/>
    <m/>
    <x v="2"/>
    <s v="SY02"/>
    <s v="Al Bab"/>
    <s v="SY0202"/>
    <s v="Al Bab"/>
    <s v="SY020200"/>
    <s v="Al Bab"/>
    <s v="C1202"/>
    <x v="3"/>
    <s v="SY02"/>
    <s v="Al Bab"/>
    <s v="SY0202"/>
    <s v="Al Bab"/>
    <s v="SY020200"/>
    <s v="Bazagha"/>
    <x v="443"/>
    <n v="39"/>
  </r>
  <r>
    <s v="CCCM"/>
    <x v="0"/>
    <m/>
    <m/>
    <x v="2"/>
    <s v="SY02"/>
    <s v="Al Bab"/>
    <s v="SY0202"/>
    <s v="Al Bab"/>
    <s v="SY020200"/>
    <s v="Al Bab"/>
    <s v="C1202"/>
    <x v="3"/>
    <s v="SY02"/>
    <s v="Al Bab"/>
    <s v="SY0202"/>
    <s v="Al Bab"/>
    <s v="SY020200"/>
    <s v="Hazwan"/>
    <x v="444"/>
    <n v="12"/>
  </r>
  <r>
    <s v="CCCM"/>
    <x v="0"/>
    <m/>
    <m/>
    <x v="2"/>
    <s v="SY02"/>
    <s v="Al Bab"/>
    <s v="SY0202"/>
    <s v="Al Bab"/>
    <s v="SY020200"/>
    <s v="Al Bab"/>
    <s v="C1202"/>
    <x v="3"/>
    <s v="SY02"/>
    <s v="Al Bab"/>
    <s v="SY0202"/>
    <s v="Al Bab"/>
    <s v="SY020200"/>
    <s v="Qabasin"/>
    <x v="431"/>
    <n v="34"/>
  </r>
  <r>
    <s v="CCCM"/>
    <x v="0"/>
    <m/>
    <m/>
    <x v="2"/>
    <s v="SY02"/>
    <s v="Al Bab"/>
    <s v="SY0202"/>
    <s v="Al Bab"/>
    <s v="SY020200"/>
    <s v="Al Bab"/>
    <s v="C1202"/>
    <x v="3"/>
    <s v="SY02"/>
    <s v="Al Bab"/>
    <s v="SY0202"/>
    <s v="Al Bab"/>
    <s v="SY020200"/>
    <s v="Su Sinbat"/>
    <x v="445"/>
    <n v="6"/>
  </r>
  <r>
    <s v="CCCM"/>
    <x v="0"/>
    <m/>
    <m/>
    <x v="2"/>
    <s v="SY02"/>
    <s v="Al Bab"/>
    <s v="SY0202"/>
    <s v="Al Bab"/>
    <s v="SY020200"/>
    <s v="Al Bab"/>
    <s v="C1202"/>
    <x v="3"/>
    <s v="SY02"/>
    <s v="A'zaz"/>
    <s v="SY0204"/>
    <s v="A'zaz"/>
    <s v="SY020400"/>
    <s v="Azaz"/>
    <x v="446"/>
    <n v="5"/>
  </r>
  <r>
    <s v="CCCM"/>
    <x v="0"/>
    <m/>
    <m/>
    <x v="2"/>
    <s v="SY02"/>
    <s v="Al Bab"/>
    <s v="SY0202"/>
    <s v="Al Bab"/>
    <s v="SY020200"/>
    <s v="Al Bab"/>
    <s v="C1202"/>
    <x v="3"/>
    <s v="SY02"/>
    <s v="Jarablus"/>
    <s v="SY0208"/>
    <s v="Jarablus"/>
    <s v="SY020800"/>
    <s v="Hjeileh - Jrables"/>
    <x v="192"/>
    <n v="23"/>
  </r>
  <r>
    <s v="CCCM"/>
    <x v="0"/>
    <m/>
    <m/>
    <x v="2"/>
    <s v="SY02"/>
    <s v="Al Bab"/>
    <s v="SY0202"/>
    <s v="Al Bab"/>
    <s v="SY020200"/>
    <s v="Al Bab"/>
    <s v="C1202"/>
    <x v="3"/>
    <s v="SY02"/>
    <s v="Jarablus"/>
    <s v="SY0208"/>
    <s v="Jarablus"/>
    <s v="SY020800"/>
    <s v="Jarablus"/>
    <x v="210"/>
    <n v="79"/>
  </r>
  <r>
    <s v="CCCM"/>
    <x v="0"/>
    <m/>
    <m/>
    <x v="2"/>
    <s v="SY02"/>
    <s v="Al Bab"/>
    <s v="SY0202"/>
    <s v="Al Bab"/>
    <s v="SY020200"/>
    <s v="Al Bab"/>
    <s v="C1202"/>
    <x v="3"/>
    <s v="SY02"/>
    <s v="Jarablus"/>
    <s v="SY0208"/>
    <s v="Jarablus"/>
    <s v="SY020800"/>
    <s v="Tal Elamara"/>
    <x v="447"/>
    <n v="23"/>
  </r>
  <r>
    <s v="CCCM"/>
    <x v="0"/>
    <m/>
    <m/>
    <x v="2"/>
    <s v="SY02"/>
    <s v="Al Bab"/>
    <s v="SY0202"/>
    <s v="Al Bab"/>
    <s v="SY020200"/>
    <s v="Al Bab"/>
    <s v="C1202"/>
    <x v="3"/>
    <s v="SY02"/>
    <s v="Jarablus"/>
    <s v="SY0208"/>
    <s v="Jarablus"/>
    <s v="SY020800"/>
    <s v="Zoghra"/>
    <x v="448"/>
    <n v="23"/>
  </r>
  <r>
    <s v="CCCM"/>
    <x v="0"/>
    <m/>
    <m/>
    <x v="2"/>
    <s v="SY02"/>
    <s v="Al Bab"/>
    <s v="SY0202"/>
    <s v="Al Bab"/>
    <s v="SY020200"/>
    <s v="Bazagha"/>
    <s v="C1188"/>
    <x v="3"/>
    <s v="SY02"/>
    <s v="Al Bab"/>
    <s v="SY0202"/>
    <s v="Al Bab"/>
    <s v="SY020200"/>
    <s v="Bazagha"/>
    <x v="443"/>
    <n v="33"/>
  </r>
  <r>
    <s v="CCCM"/>
    <x v="0"/>
    <m/>
    <m/>
    <x v="2"/>
    <s v="SY02"/>
    <s v="Al Bab"/>
    <s v="SY0202"/>
    <s v="Al Bab"/>
    <s v="SY020200"/>
    <s v="Bazagha"/>
    <s v="C1188"/>
    <x v="3"/>
    <s v="SY02"/>
    <s v="Jarablus"/>
    <s v="SY0208"/>
    <s v="Jarablus"/>
    <s v="SY020800"/>
    <s v="Jarablus"/>
    <x v="210"/>
    <n v="6"/>
  </r>
  <r>
    <s v="CCCM"/>
    <x v="0"/>
    <m/>
    <m/>
    <x v="2"/>
    <s v="SY02"/>
    <s v="Al Bab"/>
    <s v="SY0202"/>
    <s v="Al Bab"/>
    <s v="SY020200"/>
    <s v="Bazagha"/>
    <s v="C1188"/>
    <x v="3"/>
    <s v="SY02"/>
    <s v="Jarablus"/>
    <s v="SY0208"/>
    <s v="Jarablus"/>
    <s v="SY020800"/>
    <s v="Lower Jrables"/>
    <x v="215"/>
    <n v="11"/>
  </r>
  <r>
    <s v="CCCM"/>
    <x v="0"/>
    <m/>
    <m/>
    <x v="2"/>
    <s v="SY02"/>
    <s v="Al Bab"/>
    <s v="SY0202"/>
    <s v="Al Bab"/>
    <s v="SY020200"/>
    <s v="Bazagha"/>
    <s v="C1188"/>
    <x v="3"/>
    <s v="SY02"/>
    <s v="Jarablus"/>
    <s v="SY0208"/>
    <s v="Jarablus"/>
    <s v="SY020800"/>
    <s v="Zoghra"/>
    <x v="448"/>
    <n v="11"/>
  </r>
  <r>
    <s v="CCCM"/>
    <x v="0"/>
    <m/>
    <m/>
    <x v="2"/>
    <s v="SY02"/>
    <s v="Al Bab"/>
    <s v="SY0202"/>
    <s v="Al Bab"/>
    <s v="SY020200"/>
    <s v="Hadath"/>
    <s v="C1198"/>
    <x v="3"/>
    <s v="SY02"/>
    <s v="Al Bab"/>
    <s v="SY0202"/>
    <s v="Al Bab"/>
    <s v="SY020200"/>
    <s v="Al Bab"/>
    <x v="430"/>
    <n v="22"/>
  </r>
  <r>
    <s v="CCCM"/>
    <x v="0"/>
    <m/>
    <m/>
    <x v="2"/>
    <s v="SY02"/>
    <s v="Al Bab"/>
    <s v="SY0202"/>
    <s v="Al Bab"/>
    <s v="SY020200"/>
    <s v="Hadath"/>
    <s v="C1198"/>
    <x v="3"/>
    <s v="SY02"/>
    <s v="Al Bab"/>
    <s v="SY0202"/>
    <s v="Al Bab"/>
    <s v="SY020200"/>
    <s v="Hazwan"/>
    <x v="444"/>
    <n v="11"/>
  </r>
  <r>
    <s v="CCCM"/>
    <x v="0"/>
    <m/>
    <m/>
    <x v="2"/>
    <s v="SY02"/>
    <s v="Al Bab"/>
    <s v="SY0202"/>
    <s v="Al Bab"/>
    <s v="SY020200"/>
    <s v="Hadath"/>
    <s v="C1198"/>
    <x v="3"/>
    <s v="SY02"/>
    <s v="Al Bab"/>
    <s v="SY0202"/>
    <s v="Al Bab"/>
    <s v="SY020200"/>
    <s v="Qabasin"/>
    <x v="431"/>
    <n v="6"/>
  </r>
  <r>
    <s v="CCCM"/>
    <x v="0"/>
    <m/>
    <m/>
    <x v="2"/>
    <s v="SY02"/>
    <s v="Al Bab"/>
    <s v="SY0202"/>
    <s v="Al Bab"/>
    <s v="SY020200"/>
    <s v="Hadath"/>
    <s v="C1198"/>
    <x v="3"/>
    <s v="SY02"/>
    <s v="Al Bab"/>
    <s v="SY0202"/>
    <s v="Al Bab"/>
    <s v="SY020200"/>
    <s v="Sosyan"/>
    <x v="449"/>
    <n v="6"/>
  </r>
  <r>
    <s v="CCCM"/>
    <x v="0"/>
    <m/>
    <m/>
    <x v="2"/>
    <s v="SY02"/>
    <s v="Al Bab"/>
    <s v="SY0202"/>
    <s v="Al Bab"/>
    <s v="SY020200"/>
    <s v="Hazwan"/>
    <s v="C1191"/>
    <x v="3"/>
    <s v="SY02"/>
    <s v="Al Bab"/>
    <s v="SY0202"/>
    <s v="Al Bab"/>
    <s v="SY020200"/>
    <s v="Sosyan"/>
    <x v="449"/>
    <n v="11"/>
  </r>
  <r>
    <s v="CCCM"/>
    <x v="0"/>
    <m/>
    <m/>
    <x v="2"/>
    <s v="SY02"/>
    <s v="Al Bab"/>
    <s v="SY0202"/>
    <s v="Al Bab"/>
    <s v="SY020200"/>
    <s v="Maqri"/>
    <s v="C1193"/>
    <x v="3"/>
    <s v="SY02"/>
    <s v="Al Bab"/>
    <s v="SY0202"/>
    <s v="Al Bab"/>
    <s v="SY020200"/>
    <s v="Bazagha"/>
    <x v="443"/>
    <n v="11"/>
  </r>
  <r>
    <s v="CCCM"/>
    <x v="0"/>
    <m/>
    <m/>
    <x v="2"/>
    <s v="SY02"/>
    <s v="Al Bab"/>
    <s v="SY0202"/>
    <s v="Al Bab"/>
    <s v="SY020200"/>
    <s v="Noman"/>
    <s v="C1213"/>
    <x v="3"/>
    <s v="SY02"/>
    <s v="Al Bab"/>
    <s v="SY0202"/>
    <s v="Al Bab"/>
    <s v="SY020200"/>
    <s v="Hazwan"/>
    <x v="444"/>
    <n v="17"/>
  </r>
  <r>
    <s v="CCCM"/>
    <x v="0"/>
    <m/>
    <m/>
    <x v="2"/>
    <s v="SY02"/>
    <s v="Al Bab"/>
    <s v="SY0202"/>
    <s v="Al Bab"/>
    <s v="SY020200"/>
    <s v="Noman"/>
    <s v="C1213"/>
    <x v="3"/>
    <s v="SY02"/>
    <s v="Al Bab"/>
    <s v="SY0202"/>
    <s v="Al Bab"/>
    <s v="SY020200"/>
    <s v="Sosyan"/>
    <x v="449"/>
    <n v="17"/>
  </r>
  <r>
    <s v="CCCM"/>
    <x v="0"/>
    <m/>
    <m/>
    <x v="2"/>
    <s v="SY02"/>
    <s v="Al Bab"/>
    <s v="SY0202"/>
    <s v="Al Bab"/>
    <s v="SY020200"/>
    <s v="Noman"/>
    <s v="C1213"/>
    <x v="3"/>
    <s v="SY02"/>
    <s v="Al Bab"/>
    <s v="SY0202"/>
    <s v="Al Bab"/>
    <s v="SY020200"/>
    <s v="Su Sinbat"/>
    <x v="445"/>
    <n v="11"/>
  </r>
  <r>
    <s v="CCCM"/>
    <x v="0"/>
    <m/>
    <m/>
    <x v="2"/>
    <s v="SY02"/>
    <s v="Al Bab"/>
    <s v="SY0202"/>
    <s v="Al Bab"/>
    <s v="SY020200"/>
    <s v="Olan"/>
    <s v="C1204"/>
    <x v="3"/>
    <s v="SY02"/>
    <s v="Al Bab"/>
    <s v="SY0202"/>
    <s v="Al Bab"/>
    <s v="SY020200"/>
    <s v="Al Bab"/>
    <x v="430"/>
    <n v="28"/>
  </r>
  <r>
    <s v="CCCM"/>
    <x v="0"/>
    <m/>
    <m/>
    <x v="2"/>
    <s v="SY02"/>
    <s v="Al Bab"/>
    <s v="SY0202"/>
    <s v="Al Bab"/>
    <s v="SY020200"/>
    <s v="Olan"/>
    <s v="C1204"/>
    <x v="3"/>
    <s v="SY02"/>
    <s v="Al Bab"/>
    <s v="SY0202"/>
    <s v="Al Bab"/>
    <s v="SY020200"/>
    <s v="Hazwan"/>
    <x v="444"/>
    <n v="6"/>
  </r>
  <r>
    <s v="CCCM"/>
    <x v="0"/>
    <m/>
    <m/>
    <x v="2"/>
    <s v="SY02"/>
    <s v="Al Bab"/>
    <s v="SY0202"/>
    <s v="Al Bab"/>
    <s v="SY020200"/>
    <s v="Qabasin"/>
    <s v="C1209"/>
    <x v="3"/>
    <s v="SY02"/>
    <s v="Al Bab"/>
    <s v="SY0202"/>
    <s v="Al Bab"/>
    <s v="SY020200"/>
    <s v="Al Bab"/>
    <x v="430"/>
    <n v="28"/>
  </r>
  <r>
    <s v="CCCM"/>
    <x v="0"/>
    <m/>
    <m/>
    <x v="2"/>
    <s v="SY02"/>
    <s v="Al Bab"/>
    <s v="SY0202"/>
    <s v="Al Bab"/>
    <s v="SY020200"/>
    <s v="Qabasin"/>
    <s v="C1209"/>
    <x v="3"/>
    <s v="SY02"/>
    <s v="Al Bab"/>
    <s v="SY0202"/>
    <s v="Al Bab"/>
    <s v="SY020200"/>
    <s v="Hazwan"/>
    <x v="444"/>
    <n v="23"/>
  </r>
  <r>
    <s v="CCCM"/>
    <x v="0"/>
    <m/>
    <m/>
    <x v="2"/>
    <s v="SY02"/>
    <s v="Al Bab"/>
    <s v="SY0202"/>
    <s v="Al Bab"/>
    <s v="SY020200"/>
    <s v="Qabasin"/>
    <s v="C1209"/>
    <x v="3"/>
    <s v="SY02"/>
    <s v="Al Bab"/>
    <s v="SY0202"/>
    <s v="Al Bab"/>
    <s v="SY020200"/>
    <s v="Qabasin"/>
    <x v="431"/>
    <n v="56"/>
  </r>
  <r>
    <s v="CCCM"/>
    <x v="0"/>
    <m/>
    <m/>
    <x v="2"/>
    <s v="SY02"/>
    <s v="Al Bab"/>
    <s v="SY0202"/>
    <s v="Al Bab"/>
    <s v="SY020200"/>
    <s v="Qabasin"/>
    <s v="C1209"/>
    <x v="3"/>
    <s v="SY02"/>
    <s v="Jarablus"/>
    <s v="SY0208"/>
    <s v="Jarablus"/>
    <s v="SY020800"/>
    <s v="Jarablus"/>
    <x v="210"/>
    <n v="17"/>
  </r>
  <r>
    <s v="CCCM"/>
    <x v="0"/>
    <m/>
    <m/>
    <x v="2"/>
    <s v="SY02"/>
    <s v="Al Bab"/>
    <s v="SY0202"/>
    <s v="Al Bab"/>
    <s v="SY020200"/>
    <s v="Qubbet Elsheikh"/>
    <s v="C1214"/>
    <x v="3"/>
    <s v="SY02"/>
    <s v="Al Bab"/>
    <s v="SY0202"/>
    <s v="Al Bab"/>
    <s v="SY020200"/>
    <s v="Qabasin"/>
    <x v="431"/>
    <n v="17"/>
  </r>
  <r>
    <s v="CCCM"/>
    <x v="0"/>
    <m/>
    <m/>
    <x v="2"/>
    <s v="SY02"/>
    <s v="Al Bab"/>
    <s v="SY0202"/>
    <s v="Al Bab"/>
    <s v="SY020200"/>
    <s v="Saflaniyeh"/>
    <s v="C1200"/>
    <x v="3"/>
    <s v="SY02"/>
    <s v="Al Bab"/>
    <s v="SY0202"/>
    <s v="Al Bab"/>
    <s v="SY020200"/>
    <s v="Qabasin"/>
    <x v="431"/>
    <n v="6"/>
  </r>
  <r>
    <s v="CCCM"/>
    <x v="0"/>
    <m/>
    <m/>
    <x v="2"/>
    <s v="SY02"/>
    <s v="Al Bab"/>
    <s v="SY0202"/>
    <s v="Al Bab"/>
    <s v="SY020200"/>
    <s v="Shbiran"/>
    <s v="C8196"/>
    <x v="3"/>
    <s v="SY02"/>
    <s v="Jarablus"/>
    <s v="SY0208"/>
    <s v="Jarablus"/>
    <s v="SY020800"/>
    <s v="Jamel"/>
    <x v="429"/>
    <n v="11"/>
  </r>
  <r>
    <s v="CCCM"/>
    <x v="0"/>
    <m/>
    <m/>
    <x v="2"/>
    <s v="SY02"/>
    <s v="Al Bab"/>
    <s v="SY0202"/>
    <s v="Al Bab"/>
    <s v="SY020200"/>
    <s v="Shbiran"/>
    <s v="C8196"/>
    <x v="3"/>
    <s v="SY02"/>
    <s v="Jarablus"/>
    <s v="SY0208"/>
    <s v="Jarablus"/>
    <s v="SY020800"/>
    <s v="Jarablus"/>
    <x v="210"/>
    <n v="17"/>
  </r>
  <r>
    <s v="CCCM"/>
    <x v="0"/>
    <m/>
    <m/>
    <x v="2"/>
    <s v="SY02"/>
    <s v="Al Bab"/>
    <s v="SY0202"/>
    <s v="Al Bab"/>
    <s v="SY020200"/>
    <s v="Shbiran"/>
    <s v="C8196"/>
    <x v="3"/>
    <s v="SY02"/>
    <s v="Jarablus"/>
    <s v="SY0208"/>
    <s v="Jarablus"/>
    <s v="SY020800"/>
    <s v="Lower Jrables"/>
    <x v="215"/>
    <n v="17"/>
  </r>
  <r>
    <s v="CCCM"/>
    <x v="0"/>
    <m/>
    <m/>
    <x v="2"/>
    <s v="SY02"/>
    <s v="Al Bab"/>
    <s v="SY0202"/>
    <s v="Al Bab"/>
    <s v="SY020200"/>
    <s v="Shbiran"/>
    <s v="C8196"/>
    <x v="3"/>
    <s v="SY02"/>
    <s v="Jarablus"/>
    <s v="SY0208"/>
    <s v="Jarablus"/>
    <s v="SY020800"/>
    <s v="Zoghra"/>
    <x v="448"/>
    <n v="46"/>
  </r>
  <r>
    <s v="CCCM"/>
    <x v="0"/>
    <m/>
    <m/>
    <x v="2"/>
    <s v="SY02"/>
    <s v="Al Bab"/>
    <s v="SY0202"/>
    <s v="Al Bab"/>
    <s v="SY020200"/>
    <s v="Sheikh Kif"/>
    <s v="C1207"/>
    <x v="3"/>
    <s v="SY02"/>
    <s v="Al Bab"/>
    <s v="SY0202"/>
    <s v="Al Bab"/>
    <s v="SY020200"/>
    <s v="Al Bab"/>
    <x v="430"/>
    <n v="23"/>
  </r>
  <r>
    <s v="CCCM"/>
    <x v="0"/>
    <m/>
    <m/>
    <x v="2"/>
    <s v="SY02"/>
    <s v="Al Bab"/>
    <s v="SY0202"/>
    <s v="Al Bab"/>
    <s v="SY020200"/>
    <s v="Su Sinbat"/>
    <s v="C1190"/>
    <x v="3"/>
    <s v="SY02"/>
    <s v="Al Bab"/>
    <s v="SY0202"/>
    <s v="Al Bab"/>
    <s v="SY020200"/>
    <s v="Al Bab"/>
    <x v="430"/>
    <n v="22"/>
  </r>
  <r>
    <s v="CCCM"/>
    <x v="0"/>
    <m/>
    <m/>
    <x v="2"/>
    <s v="SY02"/>
    <s v="Al Bab"/>
    <s v="SY0202"/>
    <s v="Al Bab"/>
    <s v="SY020200"/>
    <s v="Su Sinbat"/>
    <s v="C1190"/>
    <x v="3"/>
    <s v="SY02"/>
    <s v="Al Bab"/>
    <s v="SY0202"/>
    <s v="Al Bab"/>
    <s v="SY020200"/>
    <s v="Sosyan"/>
    <x v="449"/>
    <n v="17"/>
  </r>
  <r>
    <s v="CCCM"/>
    <x v="0"/>
    <m/>
    <m/>
    <x v="2"/>
    <s v="SY02"/>
    <s v="Al Bab"/>
    <s v="SY0202"/>
    <s v="Al Bab"/>
    <s v="SY020200"/>
    <s v="Zarzur"/>
    <s v="C8157"/>
    <x v="3"/>
    <s v="SY02"/>
    <s v="Al Bab"/>
    <s v="SY0202"/>
    <s v="Al Bab"/>
    <s v="SY020200"/>
    <s v="Bazagha"/>
    <x v="443"/>
    <n v="17"/>
  </r>
  <r>
    <s v="CCCM"/>
    <x v="0"/>
    <m/>
    <m/>
    <x v="2"/>
    <s v="SY02"/>
    <s v="Al Bab"/>
    <s v="SY0202"/>
    <s v="Ar-Ra'ee"/>
    <s v="SY020203"/>
    <m/>
    <s v=""/>
    <x v="3"/>
    <s v="SY02"/>
    <s v="Al Bab"/>
    <s v="SY0202"/>
    <s v="Al Bab"/>
    <s v="SY020200"/>
    <s v="Al Bab"/>
    <x v="430"/>
    <n v="29"/>
  </r>
  <r>
    <s v="CCCM"/>
    <x v="0"/>
    <m/>
    <m/>
    <x v="2"/>
    <s v="SY02"/>
    <s v="Al Bab"/>
    <s v="SY0202"/>
    <s v="Ar-Ra'ee"/>
    <s v="SY020203"/>
    <m/>
    <m/>
    <x v="3"/>
    <s v="SY02"/>
    <s v="Al Bab"/>
    <s v="SY0202"/>
    <s v="Al Bab"/>
    <s v="SY020200"/>
    <s v="Bazagha"/>
    <x v="443"/>
    <n v="34"/>
  </r>
  <r>
    <s v="CCCM"/>
    <x v="0"/>
    <m/>
    <m/>
    <x v="2"/>
    <s v="SY02"/>
    <s v="Al Bab"/>
    <s v="SY0202"/>
    <s v="Ar-Ra'ee"/>
    <s v="SY020203"/>
    <m/>
    <m/>
    <x v="3"/>
    <s v="SY02"/>
    <s v="Al Bab"/>
    <s v="SY0202"/>
    <s v="Al Bab"/>
    <s v="SY020200"/>
    <s v="Sosyan"/>
    <x v="449"/>
    <n v="11"/>
  </r>
  <r>
    <s v="CCCM"/>
    <x v="0"/>
    <m/>
    <m/>
    <x v="2"/>
    <s v="SY02"/>
    <s v="Al Bab"/>
    <s v="SY0202"/>
    <s v="Ar-Ra'ee"/>
    <s v="SY020203"/>
    <m/>
    <m/>
    <x v="3"/>
    <s v="SY02"/>
    <s v="Jarablus"/>
    <s v="SY0208"/>
    <s v="Ghandorah"/>
    <s v="SY020801"/>
    <s v="Qadi Jrables"/>
    <x v="437"/>
    <n v="51"/>
  </r>
  <r>
    <s v="CCCM"/>
    <x v="0"/>
    <m/>
    <m/>
    <x v="2"/>
    <s v="SY02"/>
    <s v="Al Bab"/>
    <s v="SY0202"/>
    <s v="Ar-Ra'ee"/>
    <s v="SY020203"/>
    <m/>
    <m/>
    <x v="3"/>
    <s v="SY02"/>
    <s v="Jarablus"/>
    <s v="SY0208"/>
    <s v="Ghandorah"/>
    <s v="SY020801"/>
    <s v="Sheineh"/>
    <x v="439"/>
    <n v="17"/>
  </r>
  <r>
    <s v="CCCM"/>
    <x v="0"/>
    <m/>
    <m/>
    <x v="2"/>
    <s v="SY02"/>
    <s v="Al Bab"/>
    <s v="SY0202"/>
    <s v="Ar-Ra'ee"/>
    <s v="SY020203"/>
    <m/>
    <m/>
    <x v="3"/>
    <s v="SY02"/>
    <s v="Jarablus"/>
    <s v="SY0208"/>
    <s v="Ghandorah"/>
    <s v="SY020801"/>
    <s v="Tal Aghbar - Tal Elagher"/>
    <x v="440"/>
    <n v="80"/>
  </r>
  <r>
    <s v="CCCM"/>
    <x v="0"/>
    <m/>
    <m/>
    <x v="2"/>
    <s v="SY02"/>
    <s v="Al Bab"/>
    <s v="SY0202"/>
    <s v="Ar-Ra'ee"/>
    <s v="SY020203"/>
    <s v="Sandi"/>
    <s v="C1248"/>
    <x v="3"/>
    <s v="SY02"/>
    <s v="Jarablus"/>
    <s v="SY0208"/>
    <s v="Jarablus"/>
    <s v="SY020800"/>
    <s v="Jarablus"/>
    <x v="210"/>
    <n v="11"/>
  </r>
  <r>
    <s v="CCCM"/>
    <x v="0"/>
    <m/>
    <m/>
    <x v="2"/>
    <s v="SY02"/>
    <s v="Al Bab"/>
    <s v="SY0202"/>
    <m/>
    <s v=""/>
    <m/>
    <s v=""/>
    <x v="3"/>
    <s v="SY02"/>
    <s v="Al Bab"/>
    <s v="SY0202"/>
    <s v="Al Bab"/>
    <s v="SY020200"/>
    <s v="Qabasin"/>
    <x v="431"/>
    <n v="17"/>
  </r>
  <r>
    <s v="CCCM"/>
    <x v="0"/>
    <m/>
    <m/>
    <x v="2"/>
    <s v="SY02"/>
    <s v="As-Safira"/>
    <s v="SY0207"/>
    <s v="As-Safira"/>
    <s v="SY020700"/>
    <s v="As-Safira"/>
    <s v="C2154"/>
    <x v="3"/>
    <s v="SY02"/>
    <s v="A'zaz"/>
    <s v="SY0204"/>
    <s v="A'zaz"/>
    <s v="SY020400"/>
    <s v="Azaz"/>
    <x v="446"/>
    <n v="2"/>
  </r>
  <r>
    <s v="CCCM"/>
    <x v="0"/>
    <m/>
    <m/>
    <x v="2"/>
    <s v="SY02"/>
    <s v="As-Safira"/>
    <s v="SY0207"/>
    <s v="As-Safira"/>
    <s v="SY020700"/>
    <s v="Tal Hasel"/>
    <s v="C2125"/>
    <x v="3"/>
    <s v="SY02"/>
    <s v="A'zaz"/>
    <s v="SY0204"/>
    <s v="A'zaz"/>
    <s v="SY020400"/>
    <s v="Azaz"/>
    <x v="446"/>
    <n v="10"/>
  </r>
  <r>
    <s v="CCCM"/>
    <x v="0"/>
    <m/>
    <m/>
    <x v="2"/>
    <s v="SY02"/>
    <s v="A'zaz"/>
    <s v="SY0204"/>
    <s v="A'zaz"/>
    <s v="SY020400"/>
    <m/>
    <s v=""/>
    <x v="3"/>
    <s v="SY02"/>
    <s v="Jarablus"/>
    <s v="SY0208"/>
    <s v="Ghandorah"/>
    <s v="SY020801"/>
    <s v="Big Nabgha"/>
    <x v="432"/>
    <n v="69"/>
  </r>
  <r>
    <s v="CCCM"/>
    <x v="0"/>
    <m/>
    <m/>
    <x v="2"/>
    <s v="SY02"/>
    <s v="A'zaz"/>
    <s v="SY0204"/>
    <s v="A'zaz"/>
    <s v="SY020400"/>
    <m/>
    <m/>
    <x v="3"/>
    <s v="SY02"/>
    <s v="Jarablus"/>
    <s v="SY0208"/>
    <s v="Ghandorah"/>
    <s v="SY020801"/>
    <s v="Forsan - Sabahiler"/>
    <x v="433"/>
    <n v="29"/>
  </r>
  <r>
    <s v="CCCM"/>
    <x v="0"/>
    <m/>
    <m/>
    <x v="2"/>
    <s v="SY02"/>
    <s v="A'zaz"/>
    <s v="SY0204"/>
    <s v="A'zaz"/>
    <s v="SY020400"/>
    <m/>
    <m/>
    <x v="3"/>
    <s v="SY02"/>
    <s v="Jarablus"/>
    <s v="SY0208"/>
    <s v="Ghandorah"/>
    <s v="SY020801"/>
    <s v="Little Arab Hasan"/>
    <x v="43"/>
    <n v="57"/>
  </r>
  <r>
    <s v="CCCM"/>
    <x v="0"/>
    <m/>
    <m/>
    <x v="2"/>
    <s v="SY02"/>
    <s v="A'zaz"/>
    <s v="SY0204"/>
    <s v="A'zaz"/>
    <s v="SY020400"/>
    <m/>
    <m/>
    <x v="3"/>
    <s v="SY02"/>
    <s v="Jarablus"/>
    <s v="SY0208"/>
    <s v="Ghandorah"/>
    <s v="SY020801"/>
    <s v="Qadi Jrables"/>
    <x v="437"/>
    <n v="51"/>
  </r>
  <r>
    <s v="CCCM"/>
    <x v="0"/>
    <m/>
    <m/>
    <x v="2"/>
    <s v="SY02"/>
    <s v="A'zaz"/>
    <s v="SY0204"/>
    <s v="A'zaz"/>
    <s v="SY020400"/>
    <m/>
    <m/>
    <x v="3"/>
    <s v="SY02"/>
    <s v="Jarablus"/>
    <s v="SY0208"/>
    <s v="Ghandorah"/>
    <s v="SY020801"/>
    <s v="Qubbet Elturkman"/>
    <x v="194"/>
    <n v="6"/>
  </r>
  <r>
    <s v="CCCM"/>
    <x v="0"/>
    <m/>
    <m/>
    <x v="2"/>
    <s v="SY02"/>
    <s v="A'zaz"/>
    <s v="SY0204"/>
    <s v="A'zaz"/>
    <s v="SY020400"/>
    <m/>
    <m/>
    <x v="3"/>
    <s v="SY02"/>
    <s v="Jarablus"/>
    <s v="SY0208"/>
    <s v="Ghandorah"/>
    <s v="SY020801"/>
    <s v="Sweida - Qorret Tashli"/>
    <x v="450"/>
    <n v="11"/>
  </r>
  <r>
    <s v="CCCM"/>
    <x v="0"/>
    <m/>
    <m/>
    <x v="2"/>
    <s v="SY02"/>
    <s v="A'zaz"/>
    <s v="SY0204"/>
    <s v="A'zaz"/>
    <s v="SY020400"/>
    <m/>
    <m/>
    <x v="3"/>
    <s v="SY02"/>
    <s v="Jarablus"/>
    <s v="SY0208"/>
    <s v="Ghandorah"/>
    <s v="SY020801"/>
    <s v="Thaheriya Jrables"/>
    <x v="451"/>
    <n v="11"/>
  </r>
  <r>
    <s v="CCCM"/>
    <x v="0"/>
    <m/>
    <m/>
    <x v="2"/>
    <s v="SY02"/>
    <s v="A'zaz"/>
    <s v="SY0204"/>
    <s v="A'zaz"/>
    <s v="SY020400"/>
    <s v="Azaz"/>
    <s v="C1564"/>
    <x v="3"/>
    <s v="SY02"/>
    <s v="Jarablus"/>
    <s v="SY0208"/>
    <s v="Jarablus"/>
    <s v="SY020800"/>
    <s v="Jarablus"/>
    <x v="210"/>
    <n v="85"/>
  </r>
  <r>
    <s v="CCCM"/>
    <x v="0"/>
    <m/>
    <m/>
    <x v="2"/>
    <s v="SY02"/>
    <s v="A'zaz"/>
    <s v="SY0204"/>
    <s v="A'zaz"/>
    <s v="SY020400"/>
    <s v="Azaz"/>
    <s v="C1564"/>
    <x v="3"/>
    <s v="SY02"/>
    <s v="Jarablus"/>
    <s v="SY0208"/>
    <s v="Jarablus"/>
    <s v="SY020800"/>
    <s v="Marma Elhajar"/>
    <x v="452"/>
    <n v="17"/>
  </r>
  <r>
    <s v="CCCM"/>
    <x v="0"/>
    <m/>
    <m/>
    <x v="2"/>
    <s v="SY02"/>
    <s v="A'zaz"/>
    <s v="SY0204"/>
    <s v="A'zaz"/>
    <s v="SY020400"/>
    <s v="Salama"/>
    <s v="C1561"/>
    <x v="3"/>
    <s v="SY02"/>
    <s v="A'zaz"/>
    <s v="SY0204"/>
    <s v="A'zaz"/>
    <s v="SY020400"/>
    <s v="Azaz"/>
    <x v="446"/>
    <n v="6"/>
  </r>
  <r>
    <s v="CCCM"/>
    <x v="0"/>
    <m/>
    <m/>
    <x v="2"/>
    <s v="SY02"/>
    <s v="A'zaz"/>
    <s v="SY0204"/>
    <s v="A'zaz"/>
    <s v="SY020400"/>
    <s v="Salama"/>
    <s v="C1561"/>
    <x v="3"/>
    <s v="SY02"/>
    <s v="Jarablus"/>
    <s v="SY0208"/>
    <s v="Jarablus"/>
    <s v="SY020800"/>
    <s v="Jarablus"/>
    <x v="210"/>
    <n v="17"/>
  </r>
  <r>
    <s v="CCCM"/>
    <x v="0"/>
    <m/>
    <m/>
    <x v="2"/>
    <s v="SY02"/>
    <s v="A'zaz"/>
    <s v="SY0204"/>
    <s v="A'zaz"/>
    <s v="SY020400"/>
    <s v="Salama"/>
    <s v="C1561"/>
    <x v="3"/>
    <s v="SY02"/>
    <s v="Jarablus"/>
    <s v="SY0208"/>
    <s v="Jarablus"/>
    <s v="SY020800"/>
    <s v="Zoghra"/>
    <x v="448"/>
    <n v="11"/>
  </r>
  <r>
    <s v="CCCM"/>
    <x v="0"/>
    <m/>
    <m/>
    <x v="2"/>
    <s v="SY02"/>
    <s v="A'zaz"/>
    <s v="SY0204"/>
    <s v="A'zaz"/>
    <s v="SY020400"/>
    <s v="Shamarin"/>
    <s v="C1566"/>
    <x v="3"/>
    <s v="SY02"/>
    <s v="Jarablus"/>
    <s v="SY0208"/>
    <s v="Jarablus"/>
    <s v="SY020800"/>
    <s v="Jarablus"/>
    <x v="210"/>
    <n v="46"/>
  </r>
  <r>
    <s v="CCCM"/>
    <x v="0"/>
    <m/>
    <m/>
    <x v="2"/>
    <s v="SY02"/>
    <s v="A'zaz"/>
    <s v="SY0204"/>
    <s v="A'zaz"/>
    <s v="SY020400"/>
    <s v="Shamarin"/>
    <s v="C1566"/>
    <x v="3"/>
    <s v="SY02"/>
    <s v="Jarablus"/>
    <s v="SY0208"/>
    <s v="Jarablus"/>
    <s v="SY020800"/>
    <s v="Tal Elamara"/>
    <x v="447"/>
    <n v="23"/>
  </r>
  <r>
    <s v="CCCM"/>
    <x v="0"/>
    <m/>
    <m/>
    <x v="2"/>
    <s v="SY02"/>
    <s v="Jarablus"/>
    <s v="SY0208"/>
    <s v="Ghandorah"/>
    <s v="SY020801"/>
    <m/>
    <s v=""/>
    <x v="3"/>
    <s v="SY02"/>
    <s v="Al Bab"/>
    <s v="SY0202"/>
    <s v="Al Bab"/>
    <s v="SY020200"/>
    <s v="Al Bab"/>
    <x v="430"/>
    <n v="41"/>
  </r>
  <r>
    <s v="CCCM"/>
    <x v="0"/>
    <m/>
    <m/>
    <x v="2"/>
    <s v="SY02"/>
    <s v="Jarablus"/>
    <s v="SY0208"/>
    <s v="Ghandorah"/>
    <s v="SY020801"/>
    <m/>
    <m/>
    <x v="3"/>
    <s v="SY02"/>
    <s v="Al Bab"/>
    <s v="SY0202"/>
    <s v="Al Bab"/>
    <s v="SY020200"/>
    <s v="Bazagha"/>
    <x v="443"/>
    <n v="34"/>
  </r>
  <r>
    <s v="CCCM"/>
    <x v="0"/>
    <m/>
    <m/>
    <x v="2"/>
    <s v="SY02"/>
    <s v="Jarablus"/>
    <s v="SY0208"/>
    <s v="Ghandorah"/>
    <s v="SY020801"/>
    <m/>
    <m/>
    <x v="3"/>
    <s v="SY02"/>
    <s v="Al Bab"/>
    <s v="SY0202"/>
    <s v="Al Bab"/>
    <s v="SY020200"/>
    <s v="Qabasin"/>
    <x v="431"/>
    <n v="11"/>
  </r>
  <r>
    <s v="CCCM"/>
    <x v="0"/>
    <m/>
    <m/>
    <x v="2"/>
    <s v="SY02"/>
    <s v="Jarablus"/>
    <s v="SY0208"/>
    <s v="Ghandorah"/>
    <s v="SY020801"/>
    <s v="Big Mortafaa"/>
    <s v="C2265"/>
    <x v="3"/>
    <s v="SY02"/>
    <s v="Jarablus"/>
    <s v="SY0208"/>
    <s v="Ghandorah"/>
    <s v="SY020801"/>
    <s v="Big Nabgha"/>
    <x v="432"/>
    <n v="29"/>
  </r>
  <r>
    <s v="CCCM"/>
    <x v="0"/>
    <m/>
    <m/>
    <x v="2"/>
    <s v="SY02"/>
    <s v="Jarablus"/>
    <s v="SY0208"/>
    <s v="Ghandorah"/>
    <s v="SY020801"/>
    <s v="Big Nabgha"/>
    <s v="C2264"/>
    <x v="3"/>
    <s v="SY02"/>
    <s v="Jarablus"/>
    <s v="SY0208"/>
    <s v="Ghandorah"/>
    <s v="SY020801"/>
    <s v="Ghanameh"/>
    <x v="453"/>
    <n v="6"/>
  </r>
  <r>
    <s v="CCCM"/>
    <x v="0"/>
    <m/>
    <m/>
    <x v="2"/>
    <s v="SY02"/>
    <s v="Jarablus"/>
    <s v="SY0208"/>
    <s v="Ghandorah"/>
    <s v="SY020801"/>
    <s v="Ghandorah"/>
    <s v="C2250"/>
    <x v="3"/>
    <s v="SY02"/>
    <s v="A'zaz"/>
    <s v="SY0204"/>
    <s v="A'zaz"/>
    <s v="SY020400"/>
    <s v="Azaz"/>
    <x v="446"/>
    <n v="1"/>
  </r>
  <r>
    <s v="CCCM"/>
    <x v="0"/>
    <m/>
    <m/>
    <x v="2"/>
    <s v="SY02"/>
    <s v="Jarablus"/>
    <s v="SY0208"/>
    <s v="Ghandorah"/>
    <s v="SY020801"/>
    <s v="Ghandorah"/>
    <s v="C2250"/>
    <x v="3"/>
    <s v="SY02"/>
    <s v="Jarablus"/>
    <s v="SY0208"/>
    <s v="Ghandorah"/>
    <s v="SY020801"/>
    <s v="Big Nabgha"/>
    <x v="432"/>
    <n v="11"/>
  </r>
  <r>
    <s v="CCCM"/>
    <x v="0"/>
    <m/>
    <m/>
    <x v="2"/>
    <s v="SY02"/>
    <s v="Jarablus"/>
    <s v="SY0208"/>
    <s v="Ghandorah"/>
    <s v="SY020801"/>
    <s v="Ghandorah"/>
    <s v="C2250"/>
    <x v="3"/>
    <s v="SY02"/>
    <s v="Jarablus"/>
    <s v="SY0208"/>
    <s v="Ghandorah"/>
    <s v="SY020801"/>
    <s v="Ghassaniyeh - Jrables"/>
    <x v="454"/>
    <n v="23"/>
  </r>
  <r>
    <s v="CCCM"/>
    <x v="0"/>
    <m/>
    <m/>
    <x v="2"/>
    <s v="SY02"/>
    <s v="Jarablus"/>
    <s v="SY0208"/>
    <s v="Ghandorah"/>
    <s v="SY020801"/>
    <s v="Ghandorah"/>
    <s v="C2250"/>
    <x v="3"/>
    <s v="SY02"/>
    <s v="Jarablus"/>
    <s v="SY0208"/>
    <s v="Ghandorah"/>
    <s v="SY020801"/>
    <s v="Sweida - Qorret Tashli"/>
    <x v="450"/>
    <n v="23"/>
  </r>
  <r>
    <s v="CCCM"/>
    <x v="0"/>
    <m/>
    <m/>
    <x v="2"/>
    <s v="SY02"/>
    <s v="Jarablus"/>
    <s v="SY0208"/>
    <s v="Ghandorah"/>
    <s v="SY020801"/>
    <s v="Ghandorah"/>
    <s v="C2250"/>
    <x v="3"/>
    <s v="SY02"/>
    <s v="Jarablus"/>
    <s v="SY0208"/>
    <s v="Jarablus"/>
    <s v="SY020800"/>
    <s v="Tall Shair"/>
    <x v="455"/>
    <n v="11"/>
  </r>
  <r>
    <s v="CCCM"/>
    <x v="0"/>
    <m/>
    <m/>
    <x v="2"/>
    <s v="SY02"/>
    <s v="Jarablus"/>
    <s v="SY0208"/>
    <s v="Ghandorah"/>
    <s v="SY020801"/>
    <s v="Kuliyeh"/>
    <s v="C2247"/>
    <x v="3"/>
    <s v="SY02"/>
    <s v="Jarablus"/>
    <s v="SY0208"/>
    <s v="Jarablus"/>
    <s v="SY020800"/>
    <s v="Halawanji"/>
    <x v="456"/>
    <n v="17"/>
  </r>
  <r>
    <s v="CCCM"/>
    <x v="0"/>
    <m/>
    <m/>
    <x v="2"/>
    <s v="SY02"/>
    <s v="Jarablus"/>
    <s v="SY0208"/>
    <s v="Ghandorah"/>
    <s v="SY020801"/>
    <s v="Kuliyeh"/>
    <s v="C2247"/>
    <x v="3"/>
    <s v="SY02"/>
    <s v="Jarablus"/>
    <s v="SY0208"/>
    <s v="Jarablus"/>
    <s v="SY020800"/>
    <s v="Tall Shair"/>
    <x v="455"/>
    <n v="17"/>
  </r>
  <r>
    <s v="CCCM"/>
    <x v="0"/>
    <m/>
    <m/>
    <x v="2"/>
    <s v="SY02"/>
    <s v="Jarablus"/>
    <s v="SY0208"/>
    <s v="Ghandorah"/>
    <s v="SY020801"/>
    <s v="Qadi Jrables"/>
    <s v="C2254"/>
    <x v="3"/>
    <s v="SY02"/>
    <s v="Jarablus"/>
    <s v="SY0208"/>
    <s v="Ghandorah"/>
    <s v="SY020801"/>
    <s v="Qadi Jrables"/>
    <x v="437"/>
    <n v="23"/>
  </r>
  <r>
    <s v="CCCM"/>
    <x v="0"/>
    <m/>
    <m/>
    <x v="2"/>
    <s v="SY02"/>
    <s v="Jarablus"/>
    <s v="SY0208"/>
    <s v="Ghandorah"/>
    <s v="SY020801"/>
    <s v="Qadi Jrables"/>
    <s v="C2254"/>
    <x v="3"/>
    <s v="SY02"/>
    <s v="Jarablus"/>
    <s v="SY0208"/>
    <s v="Ghandorah"/>
    <s v="SY020801"/>
    <s v="Tal Aghbar - Tal Elagher"/>
    <x v="440"/>
    <n v="17"/>
  </r>
  <r>
    <s v="CCCM"/>
    <x v="0"/>
    <m/>
    <m/>
    <x v="2"/>
    <s v="SY02"/>
    <s v="Jarablus"/>
    <s v="SY0208"/>
    <s v="Ghandorah"/>
    <s v="SY020801"/>
    <s v="Qadi Jrables"/>
    <s v="C2254"/>
    <x v="3"/>
    <s v="SY02"/>
    <s v="Jarablus"/>
    <s v="SY0208"/>
    <s v="Jarablus"/>
    <s v="SY020800"/>
    <s v="Halawaniyeh"/>
    <x v="457"/>
    <n v="23"/>
  </r>
  <r>
    <s v="CCCM"/>
    <x v="0"/>
    <m/>
    <m/>
    <x v="2"/>
    <s v="SY02"/>
    <s v="Jarablus"/>
    <s v="SY0208"/>
    <s v="Ghandorah"/>
    <s v="SY020801"/>
    <s v="Qadi Jrables"/>
    <s v="C2254"/>
    <x v="3"/>
    <s v="SY02"/>
    <s v="Jarablus"/>
    <s v="SY0208"/>
    <s v="Jarablus"/>
    <s v="SY020800"/>
    <s v="Lower Bir"/>
    <x v="214"/>
    <n v="11"/>
  </r>
  <r>
    <s v="CCCM"/>
    <x v="0"/>
    <m/>
    <m/>
    <x v="2"/>
    <s v="SY02"/>
    <s v="Jarablus"/>
    <s v="SY0208"/>
    <s v="Ghandorah"/>
    <s v="SY020801"/>
    <s v="Qadi Jrables"/>
    <s v="C2254"/>
    <x v="3"/>
    <s v="SY02"/>
    <s v="Jarablus"/>
    <s v="SY0208"/>
    <s v="Jarablus"/>
    <s v="SY020800"/>
    <s v="Lower Jrables"/>
    <x v="215"/>
    <n v="17"/>
  </r>
  <r>
    <s v="CCCM"/>
    <x v="0"/>
    <m/>
    <m/>
    <x v="2"/>
    <s v="SY02"/>
    <s v="Jarablus"/>
    <s v="SY0208"/>
    <s v="Ghandorah"/>
    <s v="SY020801"/>
    <s v="Qubbet Elturkman"/>
    <s v="C2263"/>
    <x v="3"/>
    <s v="SY02"/>
    <s v="Jarablus"/>
    <s v="SY0208"/>
    <s v="Jarablus"/>
    <s v="SY020800"/>
    <s v="Maghayer - Qorq Mghar"/>
    <x v="458"/>
    <n v="11"/>
  </r>
  <r>
    <s v="CCCM"/>
    <x v="0"/>
    <m/>
    <m/>
    <x v="2"/>
    <s v="SY02"/>
    <s v="Jarablus"/>
    <s v="SY0208"/>
    <s v="Ghandorah"/>
    <s v="SY020801"/>
    <s v="Tal Aghbar - Tal Elagher"/>
    <s v="C2260"/>
    <x v="3"/>
    <s v="SY02"/>
    <s v="Jarablus"/>
    <s v="SY0208"/>
    <s v="Jarablus"/>
    <s v="SY020800"/>
    <s v="Marma Elhajar"/>
    <x v="452"/>
    <n v="22"/>
  </r>
  <r>
    <s v="CCCM"/>
    <x v="0"/>
    <m/>
    <m/>
    <x v="2"/>
    <s v="SY02"/>
    <s v="Jarablus"/>
    <s v="SY0208"/>
    <s v="Jarablus"/>
    <s v="SY020800"/>
    <m/>
    <s v=""/>
    <x v="3"/>
    <s v="SY02"/>
    <s v="Al Bab"/>
    <s v="SY0202"/>
    <s v="Al Bab"/>
    <s v="SY020200"/>
    <s v="Al Bab"/>
    <x v="430"/>
    <n v="205"/>
  </r>
  <r>
    <s v="CCCM"/>
    <x v="0"/>
    <m/>
    <m/>
    <x v="2"/>
    <s v="SY02"/>
    <s v="Jarablus"/>
    <s v="SY0208"/>
    <s v="Jarablus"/>
    <s v="SY020800"/>
    <m/>
    <m/>
    <x v="3"/>
    <s v="SY02"/>
    <s v="Al Bab"/>
    <s v="SY0202"/>
    <s v="Al Bab"/>
    <s v="SY020200"/>
    <s v="Bazagha"/>
    <x v="443"/>
    <n v="40"/>
  </r>
  <r>
    <s v="CCCM"/>
    <x v="0"/>
    <m/>
    <m/>
    <x v="2"/>
    <s v="SY02"/>
    <s v="Jarablus"/>
    <s v="SY0208"/>
    <s v="Jarablus"/>
    <s v="SY020800"/>
    <m/>
    <m/>
    <x v="3"/>
    <s v="SY02"/>
    <s v="Jarablus"/>
    <s v="SY0208"/>
    <s v="Ghandorah"/>
    <s v="SY020801"/>
    <s v="Ghandorah"/>
    <x v="428"/>
    <n v="40"/>
  </r>
  <r>
    <s v="CCCM"/>
    <x v="0"/>
    <m/>
    <m/>
    <x v="2"/>
    <s v="SY02"/>
    <s v="Jarablus"/>
    <s v="SY0208"/>
    <s v="Jarablus"/>
    <s v="SY020800"/>
    <m/>
    <m/>
    <x v="3"/>
    <s v="SY02"/>
    <s v="Jarablus"/>
    <s v="SY0208"/>
    <s v="Ghandorah"/>
    <s v="SY020801"/>
    <s v="Ghassaniyeh - Jrables"/>
    <x v="454"/>
    <n v="11"/>
  </r>
  <r>
    <s v="CCCM"/>
    <x v="0"/>
    <m/>
    <m/>
    <x v="2"/>
    <s v="SY02"/>
    <s v="Jarablus"/>
    <s v="SY0208"/>
    <s v="Jarablus"/>
    <s v="SY020800"/>
    <m/>
    <m/>
    <x v="3"/>
    <s v="SY02"/>
    <s v="Jarablus"/>
    <s v="SY0208"/>
    <s v="Ghandorah"/>
    <s v="SY020801"/>
    <s v="Shahid"/>
    <x v="459"/>
    <n v="29"/>
  </r>
  <r>
    <s v="CCCM"/>
    <x v="0"/>
    <m/>
    <m/>
    <x v="2"/>
    <s v="SY02"/>
    <s v="Jarablus"/>
    <s v="SY0208"/>
    <s v="Jarablus"/>
    <s v="SY020800"/>
    <m/>
    <m/>
    <x v="3"/>
    <s v="SY02"/>
    <s v="Jarablus"/>
    <s v="SY0208"/>
    <s v="Ghandorah"/>
    <s v="SY020801"/>
    <s v="Sheineh"/>
    <x v="439"/>
    <n v="6"/>
  </r>
  <r>
    <s v="CCCM"/>
    <x v="0"/>
    <m/>
    <m/>
    <x v="2"/>
    <s v="SY02"/>
    <s v="Jarablus"/>
    <s v="SY0208"/>
    <s v="Jarablus"/>
    <s v="SY020800"/>
    <m/>
    <m/>
    <x v="3"/>
    <s v="SY02"/>
    <s v="Jarablus"/>
    <s v="SY0208"/>
    <s v="Ghandorah"/>
    <s v="SY020801"/>
    <s v="Thaheriya Jrables"/>
    <x v="451"/>
    <n v="17"/>
  </r>
  <r>
    <s v="CCCM"/>
    <x v="0"/>
    <m/>
    <m/>
    <x v="2"/>
    <s v="SY02"/>
    <s v="Jarablus"/>
    <s v="SY0208"/>
    <s v="Jarablus"/>
    <s v="SY020800"/>
    <s v="Big Majra"/>
    <s v="C2235"/>
    <x v="3"/>
    <s v="SY02"/>
    <s v="Jarablus"/>
    <s v="SY0208"/>
    <s v="Jarablus"/>
    <s v="SY020800"/>
    <s v="Thahr Elmaghayer"/>
    <x v="460"/>
    <n v="17"/>
  </r>
  <r>
    <s v="CCCM"/>
    <x v="0"/>
    <m/>
    <m/>
    <x v="2"/>
    <s v="SY02"/>
    <s v="Jarablus"/>
    <s v="SY0208"/>
    <s v="Jarablus"/>
    <s v="SY020800"/>
    <s v="Jarablus"/>
    <s v="C2227"/>
    <x v="3"/>
    <s v="SY02"/>
    <s v="A'zaz"/>
    <s v="SY0204"/>
    <s v="A'zaz"/>
    <s v="SY020400"/>
    <s v="Azaz"/>
    <x v="446"/>
    <n v="3"/>
  </r>
  <r>
    <s v="CCCM"/>
    <x v="0"/>
    <m/>
    <m/>
    <x v="2"/>
    <s v="SY02"/>
    <s v="Jarablus"/>
    <s v="SY0208"/>
    <s v="Jarablus"/>
    <s v="SY020800"/>
    <s v="Jarablus"/>
    <s v="C2227"/>
    <x v="3"/>
    <s v="SY02"/>
    <s v="Jarablus"/>
    <s v="SY0208"/>
    <s v="Jarablus"/>
    <s v="SY020800"/>
    <s v="Ayn Al Bayda"/>
    <x v="461"/>
    <n v="131"/>
  </r>
  <r>
    <s v="CCCM"/>
    <x v="0"/>
    <m/>
    <m/>
    <x v="2"/>
    <s v="SY02"/>
    <s v="Jarablus"/>
    <s v="SY0208"/>
    <s v="Jarablus"/>
    <s v="SY020800"/>
    <s v="Jarablus"/>
    <s v="C2227"/>
    <x v="3"/>
    <s v="SY02"/>
    <s v="Jarablus"/>
    <s v="SY0208"/>
    <s v="Jarablus"/>
    <s v="SY020800"/>
    <s v="Halawaniyeh"/>
    <x v="457"/>
    <n v="17"/>
  </r>
  <r>
    <s v="CCCM"/>
    <x v="0"/>
    <m/>
    <m/>
    <x v="2"/>
    <s v="SY02"/>
    <s v="Jarablus"/>
    <s v="SY0208"/>
    <s v="Jarablus"/>
    <s v="SY020800"/>
    <s v="Jarablus"/>
    <s v="C2227"/>
    <x v="3"/>
    <s v="SY02"/>
    <s v="Jarablus"/>
    <s v="SY0208"/>
    <s v="Jarablus"/>
    <s v="SY020800"/>
    <s v="Jamel"/>
    <x v="429"/>
    <n v="6"/>
  </r>
  <r>
    <s v="CCCM"/>
    <x v="0"/>
    <m/>
    <m/>
    <x v="2"/>
    <s v="SY02"/>
    <s v="Jarablus"/>
    <s v="SY0208"/>
    <s v="Jarablus"/>
    <s v="SY020800"/>
    <s v="Jarablus"/>
    <s v="C2227"/>
    <x v="3"/>
    <s v="SY02"/>
    <s v="Jarablus"/>
    <s v="SY0208"/>
    <s v="Jarablus"/>
    <s v="SY020800"/>
    <s v="Jarablus"/>
    <x v="210"/>
    <n v="23"/>
  </r>
  <r>
    <s v="CCCM"/>
    <x v="0"/>
    <m/>
    <m/>
    <x v="2"/>
    <s v="SY02"/>
    <s v="Jarablus"/>
    <s v="SY0208"/>
    <s v="Jarablus"/>
    <s v="SY020800"/>
    <s v="Jarablus"/>
    <s v="C2227"/>
    <x v="3"/>
    <s v="SY02"/>
    <s v="Jarablus"/>
    <s v="SY0208"/>
    <s v="Jarablus"/>
    <s v="SY020800"/>
    <s v="Lower Jrables"/>
    <x v="215"/>
    <n v="23"/>
  </r>
  <r>
    <s v="CCCM"/>
    <x v="0"/>
    <m/>
    <m/>
    <x v="2"/>
    <s v="SY02"/>
    <s v="Jarablus"/>
    <s v="SY0208"/>
    <s v="Jarablus"/>
    <s v="SY020800"/>
    <s v="Jarablus"/>
    <s v="C2227"/>
    <x v="3"/>
    <s v="SY02"/>
    <s v="Jarablus"/>
    <s v="SY0208"/>
    <s v="Jarablus"/>
    <s v="SY020800"/>
    <s v="Marma Elhajar"/>
    <x v="452"/>
    <n v="28"/>
  </r>
  <r>
    <s v="CCCM"/>
    <x v="0"/>
    <m/>
    <m/>
    <x v="2"/>
    <s v="SY02"/>
    <s v="Jarablus"/>
    <s v="SY0208"/>
    <s v="Jarablus"/>
    <s v="SY020800"/>
    <s v="Jubb Al-Kusa"/>
    <s v="C8265"/>
    <x v="3"/>
    <s v="SY02"/>
    <s v="Jarablus"/>
    <s v="SY0208"/>
    <s v="Jarablus"/>
    <s v="SY020800"/>
    <s v="Lower Um Rotha"/>
    <x v="462"/>
    <n v="17"/>
  </r>
  <r>
    <s v="CCCM"/>
    <x v="0"/>
    <m/>
    <m/>
    <x v="2"/>
    <s v="SY02"/>
    <s v="Jarablus"/>
    <s v="SY0208"/>
    <s v="Jarablus"/>
    <s v="SY020800"/>
    <s v="Yusef Elbeik"/>
    <s v="C2236"/>
    <x v="3"/>
    <s v="SY02"/>
    <s v="Jarablus"/>
    <s v="SY0208"/>
    <s v="Jarablus"/>
    <s v="SY020800"/>
    <s v="Jarablus"/>
    <x v="210"/>
    <n v="17"/>
  </r>
  <r>
    <s v="CCCM"/>
    <x v="0"/>
    <m/>
    <m/>
    <x v="2"/>
    <s v="SY02"/>
    <s v="Jarablus"/>
    <s v="SY0208"/>
    <s v="Jarablus"/>
    <s v="SY020800"/>
    <s v="Zoghra"/>
    <s v="C2220"/>
    <x v="3"/>
    <s v="SY02"/>
    <s v="Jarablus"/>
    <s v="SY0208"/>
    <s v="Jarablus"/>
    <s v="SY020800"/>
    <s v="Jarablus"/>
    <x v="210"/>
    <n v="11"/>
  </r>
  <r>
    <s v="CCCM"/>
    <x v="0"/>
    <m/>
    <m/>
    <x v="2"/>
    <s v="SY02"/>
    <s v="Jarablus"/>
    <s v="SY0208"/>
    <s v="Jarablus"/>
    <s v="SY020800"/>
    <s v="Zoghra"/>
    <s v="C2220"/>
    <x v="3"/>
    <s v="SY02"/>
    <s v="Jarablus"/>
    <s v="SY0208"/>
    <s v="Jarablus"/>
    <s v="SY020800"/>
    <s v="Lower Jrables"/>
    <x v="215"/>
    <n v="23"/>
  </r>
  <r>
    <s v="CCCM"/>
    <x v="0"/>
    <m/>
    <m/>
    <x v="2"/>
    <s v="SY02"/>
    <s v="Jarablus"/>
    <s v="SY0208"/>
    <m/>
    <s v=""/>
    <m/>
    <s v=""/>
    <x v="3"/>
    <s v="SY02"/>
    <s v="Al Bab"/>
    <s v="SY0202"/>
    <s v="Al Bab"/>
    <s v="SY020200"/>
    <s v="Al Bab"/>
    <x v="430"/>
    <n v="142"/>
  </r>
  <r>
    <s v="CCCM"/>
    <x v="0"/>
    <m/>
    <m/>
    <x v="2"/>
    <s v="SY02"/>
    <s v="Jarablus"/>
    <s v="SY0208"/>
    <m/>
    <m/>
    <m/>
    <m/>
    <x v="3"/>
    <s v="SY02"/>
    <s v="Al Bab"/>
    <s v="SY0202"/>
    <s v="Al Bab"/>
    <s v="SY020200"/>
    <s v="Bazagha"/>
    <x v="443"/>
    <n v="17"/>
  </r>
  <r>
    <s v="CCCM"/>
    <x v="0"/>
    <m/>
    <m/>
    <x v="2"/>
    <s v="SY02"/>
    <s v="Jarablus"/>
    <s v="SY0208"/>
    <m/>
    <m/>
    <m/>
    <m/>
    <x v="3"/>
    <s v="SY02"/>
    <s v="Al Bab"/>
    <s v="SY0202"/>
    <s v="Al Bab"/>
    <s v="SY020200"/>
    <s v="Qabasin"/>
    <x v="431"/>
    <n v="11"/>
  </r>
  <r>
    <s v="CCCM"/>
    <x v="0"/>
    <m/>
    <m/>
    <x v="2"/>
    <s v="SY02"/>
    <s v="Jebel Saman (Aleppo)"/>
    <s v="SY0200"/>
    <s v="Atareb"/>
    <s v="SY020001"/>
    <m/>
    <s v=""/>
    <x v="3"/>
    <s v="SY02"/>
    <s v="Afrin"/>
    <s v="SY0203"/>
    <s v="Afrin"/>
    <s v="SY020300"/>
    <s v="Afrin"/>
    <x v="318"/>
    <n v="34"/>
  </r>
  <r>
    <s v="CCCM"/>
    <x v="0"/>
    <m/>
    <m/>
    <x v="2"/>
    <s v="SY02"/>
    <s v="Jebel Saman (Aleppo)"/>
    <s v="SY0200"/>
    <s v="Atareb"/>
    <s v="SY020001"/>
    <m/>
    <m/>
    <x v="3"/>
    <s v="SY02"/>
    <s v="Afrin"/>
    <s v="SY0203"/>
    <s v="Afrin"/>
    <s v="SY020300"/>
    <s v="Basuta"/>
    <x v="463"/>
    <n v="17"/>
  </r>
  <r>
    <s v="CCCM"/>
    <x v="0"/>
    <m/>
    <m/>
    <x v="2"/>
    <s v="SY02"/>
    <s v="Jebel Saman (Aleppo)"/>
    <s v="SY0200"/>
    <s v="Atareb"/>
    <s v="SY020001"/>
    <m/>
    <m/>
    <x v="3"/>
    <s v="SY02"/>
    <s v="Afrin"/>
    <s v="SY0203"/>
    <s v="Afrin"/>
    <s v="SY020300"/>
    <s v="Ein Dara"/>
    <x v="464"/>
    <n v="17"/>
  </r>
  <r>
    <s v="CCCM"/>
    <x v="0"/>
    <m/>
    <m/>
    <x v="2"/>
    <s v="SY02"/>
    <s v="Jebel Saman (Aleppo)"/>
    <s v="SY0200"/>
    <s v="Atareb"/>
    <s v="SY020001"/>
    <m/>
    <m/>
    <x v="3"/>
    <s v="SY02"/>
    <s v="Afrin"/>
    <s v="SY0203"/>
    <s v="Afrin"/>
    <s v="SY020300"/>
    <s v="Ghazawiyet Afrin"/>
    <x v="465"/>
    <n v="11"/>
  </r>
  <r>
    <s v="CCCM"/>
    <x v="0"/>
    <m/>
    <m/>
    <x v="2"/>
    <s v="SY02"/>
    <s v="Jebel Saman (Aleppo)"/>
    <s v="SY0200"/>
    <s v="Atareb"/>
    <s v="SY020001"/>
    <s v="Big Orm"/>
    <s v="C1029"/>
    <x v="3"/>
    <s v="SY02"/>
    <s v="Afrin"/>
    <s v="SY0203"/>
    <s v="Afrin"/>
    <s v="SY020300"/>
    <s v="Tharifa"/>
    <x v="466"/>
    <n v="11"/>
  </r>
  <r>
    <s v="CCCM"/>
    <x v="0"/>
    <m/>
    <m/>
    <x v="2"/>
    <s v="SY02"/>
    <s v="Jebel Saman (Aleppo)"/>
    <s v="SY0200"/>
    <s v="Atareb"/>
    <s v="SY020001"/>
    <s v="Mezanaz"/>
    <s v="C6679"/>
    <x v="1"/>
    <s v="SY07"/>
    <s v="Ariha"/>
    <s v="SY0705"/>
    <s v="Ariha"/>
    <s v="SY070500"/>
    <s v="Ariha"/>
    <x v="9"/>
    <n v="74"/>
  </r>
  <r>
    <s v="CCCM"/>
    <x v="0"/>
    <m/>
    <m/>
    <x v="2"/>
    <s v="SY02"/>
    <s v="Jebel Saman (Aleppo)"/>
    <s v="SY0200"/>
    <s v="Daret Azza"/>
    <s v="SY020004"/>
    <m/>
    <s v=""/>
    <x v="3"/>
    <s v="SY02"/>
    <s v="Afrin"/>
    <s v="SY0203"/>
    <s v="Afrin"/>
    <s v="SY020300"/>
    <s v="Basuta"/>
    <x v="463"/>
    <n v="17"/>
  </r>
  <r>
    <s v="CCCM"/>
    <x v="0"/>
    <m/>
    <m/>
    <x v="2"/>
    <s v="SY02"/>
    <s v="Jebel Saman (Aleppo)"/>
    <s v="SY0200"/>
    <s v="Daret Azza"/>
    <s v="SY020004"/>
    <m/>
    <m/>
    <x v="3"/>
    <s v="SY02"/>
    <s v="Afrin"/>
    <s v="SY0203"/>
    <s v="Afrin"/>
    <s v="SY020300"/>
    <s v="Eskan"/>
    <x v="467"/>
    <n v="23"/>
  </r>
  <r>
    <s v="CCCM"/>
    <x v="0"/>
    <m/>
    <m/>
    <x v="2"/>
    <s v="SY02"/>
    <s v="Jebel Saman (Aleppo)"/>
    <s v="SY0200"/>
    <s v="Hadher"/>
    <s v="SY020006"/>
    <s v="Hadher"/>
    <s v="C1182"/>
    <x v="1"/>
    <s v="SY07"/>
    <s v="Harim"/>
    <s v="SY0703"/>
    <s v="Armanaz"/>
    <s v="SY070305"/>
    <s v="al-Baali'ah"/>
    <x v="302"/>
    <n v="23"/>
  </r>
  <r>
    <s v="CCCM"/>
    <x v="0"/>
    <m/>
    <m/>
    <x v="2"/>
    <s v="SY02"/>
    <s v="Jebel Saman (Aleppo)"/>
    <s v="SY0200"/>
    <s v="Hadher"/>
    <s v="SY020006"/>
    <s v="Hadher"/>
    <s v="C1182"/>
    <x v="1"/>
    <s v="SY07"/>
    <s v="Harim"/>
    <s v="SY0703"/>
    <s v="Armanaz"/>
    <s v="SY070305"/>
    <s v="Baliya"/>
    <x v="468"/>
    <n v="34"/>
  </r>
  <r>
    <s v="CCCM"/>
    <x v="0"/>
    <m/>
    <m/>
    <x v="2"/>
    <s v="SY02"/>
    <s v="Jebel Saman (Aleppo)"/>
    <s v="SY0200"/>
    <s v="Hadher"/>
    <s v="SY020006"/>
    <s v="Hadher"/>
    <s v="C1182"/>
    <x v="1"/>
    <s v="SY07"/>
    <s v="Harim"/>
    <s v="SY0703"/>
    <s v="Armanaz"/>
    <s v="SY070305"/>
    <s v="Sheikh Yousef"/>
    <x v="469"/>
    <n v="69"/>
  </r>
  <r>
    <s v="CCCM"/>
    <x v="0"/>
    <m/>
    <m/>
    <x v="2"/>
    <s v="SY02"/>
    <s v="Jebel Saman (Aleppo)"/>
    <s v="SY0200"/>
    <s v="Jebel Saman (Aleppo)"/>
    <s v="SY020000"/>
    <s v="Aleppo"/>
    <s v="C1007"/>
    <x v="3"/>
    <s v="SY02"/>
    <s v="A'zaz"/>
    <s v="SY0204"/>
    <s v="A'zaz"/>
    <s v="SY020400"/>
    <s v="Azaz"/>
    <x v="446"/>
    <n v="1"/>
  </r>
  <r>
    <s v="CCCM"/>
    <x v="0"/>
    <m/>
    <m/>
    <x v="2"/>
    <s v="SY02"/>
    <s v="Jebel Saman (Aleppo)"/>
    <s v="SY0200"/>
    <s v="Jebel Saman (Aleppo)"/>
    <s v="SY020000"/>
    <s v="Aleppo"/>
    <s v="C1007"/>
    <x v="3"/>
    <s v="SY02"/>
    <s v="Jarablus"/>
    <s v="SY0208"/>
    <s v="Jarablus"/>
    <s v="SY020800"/>
    <s v="Jarablus"/>
    <x v="210"/>
    <n v="376"/>
  </r>
  <r>
    <s v="CCCM"/>
    <x v="0"/>
    <m/>
    <m/>
    <x v="2"/>
    <s v="SY02"/>
    <s v="Jebel Saman (Aleppo)"/>
    <s v="SY0200"/>
    <s v="Jebel Saman (Aleppo)"/>
    <s v="SY020000"/>
    <s v="Aleppo"/>
    <s v="C1007"/>
    <x v="3"/>
    <s v="SY02"/>
    <s v="Jarablus"/>
    <s v="SY0208"/>
    <s v="Jarablus"/>
    <s v="SY020800"/>
    <s v="Zoghra"/>
    <x v="448"/>
    <n v="109"/>
  </r>
  <r>
    <s v="CCCM"/>
    <x v="0"/>
    <m/>
    <m/>
    <x v="2"/>
    <s v="SY02"/>
    <s v="Jebel Saman (Aleppo)"/>
    <s v="SY0200"/>
    <s v="Tall Ed-daman"/>
    <s v="SY020002"/>
    <s v="Tall Ed-Daman"/>
    <s v="C1058"/>
    <x v="3"/>
    <s v="SY02"/>
    <s v="A'zaz"/>
    <s v="SY0204"/>
    <s v="A'zaz"/>
    <s v="SY020400"/>
    <s v="Azaz"/>
    <x v="446"/>
    <n v="8"/>
  </r>
  <r>
    <s v="CCCM"/>
    <x v="0"/>
    <m/>
    <m/>
    <x v="2"/>
    <s v="SY02"/>
    <s v="Menbij"/>
    <s v="SY0205"/>
    <s v="Maskana"/>
    <s v="SY020503"/>
    <s v="Muftahiyeh"/>
    <s v="C1924"/>
    <x v="3"/>
    <s v="SY02"/>
    <s v="Jarablus"/>
    <s v="SY0208"/>
    <s v="Jarablus"/>
    <s v="SY020800"/>
    <s v="Tal Elamara"/>
    <x v="447"/>
    <n v="11"/>
  </r>
  <r>
    <s v="CCCM"/>
    <x v="0"/>
    <m/>
    <m/>
    <x v="2"/>
    <s v="SY02"/>
    <s v="Menbij"/>
    <s v="SY0205"/>
    <s v="Menbij"/>
    <s v="SY020500"/>
    <s v="Dadat"/>
    <s v="C1717"/>
    <x v="3"/>
    <s v="SY02"/>
    <s v="Jarablus"/>
    <s v="SY0208"/>
    <s v="Jarablus"/>
    <s v="SY020800"/>
    <s v="Jarablus"/>
    <x v="210"/>
    <n v="45"/>
  </r>
  <r>
    <s v="CCCM"/>
    <x v="0"/>
    <m/>
    <m/>
    <x v="2"/>
    <s v="SY02"/>
    <s v="Menbij"/>
    <s v="SY0205"/>
    <s v="Menbij"/>
    <s v="SY020500"/>
    <s v="Menbij"/>
    <s v="C1767"/>
    <x v="3"/>
    <s v="SY02"/>
    <s v="Jarablus"/>
    <s v="SY0208"/>
    <s v="Jarablus"/>
    <s v="SY020800"/>
    <s v="Jarablus"/>
    <x v="210"/>
    <n v="29"/>
  </r>
  <r>
    <s v="CCCM"/>
    <x v="0"/>
    <m/>
    <m/>
    <x v="2"/>
    <s v="SY02"/>
    <s v="Menbij"/>
    <s v="SY0205"/>
    <s v="Menbij"/>
    <s v="SY020500"/>
    <s v="Menbij"/>
    <s v="C1767"/>
    <x v="3"/>
    <s v="SY02"/>
    <s v="Jarablus"/>
    <s v="SY0208"/>
    <s v="Jarablus"/>
    <s v="SY020800"/>
    <s v="Marma Elhajar"/>
    <x v="452"/>
    <n v="29"/>
  </r>
  <r>
    <s v="CCCM"/>
    <x v="0"/>
    <m/>
    <m/>
    <x v="2"/>
    <s v="SY02"/>
    <s v="Menbij"/>
    <s v="SY0205"/>
    <s v="Menbij"/>
    <s v="SY020500"/>
    <s v="Menbij"/>
    <s v="C1767"/>
    <x v="3"/>
    <s v="SY02"/>
    <s v="Jarablus"/>
    <s v="SY0208"/>
    <s v="Jarablus"/>
    <s v="SY020800"/>
    <s v="Sreisat"/>
    <x v="470"/>
    <n v="11"/>
  </r>
  <r>
    <s v="CCCM"/>
    <x v="0"/>
    <m/>
    <m/>
    <x v="2"/>
    <s v="SY02"/>
    <m/>
    <s v=""/>
    <m/>
    <s v=""/>
    <m/>
    <s v=""/>
    <x v="3"/>
    <s v="SY02"/>
    <s v="Afrin"/>
    <s v="SY0203"/>
    <s v="Afrin"/>
    <s v="SY020300"/>
    <s v="Afrin"/>
    <x v="318"/>
    <n v="28"/>
  </r>
  <r>
    <s v="CCCM"/>
    <x v="0"/>
    <m/>
    <m/>
    <x v="2"/>
    <s v="SY02"/>
    <m/>
    <m/>
    <m/>
    <m/>
    <m/>
    <m/>
    <x v="3"/>
    <s v="SY02"/>
    <s v="Afrin"/>
    <s v="SY0203"/>
    <s v="Afrin"/>
    <s v="SY020300"/>
    <s v="Basuta"/>
    <x v="463"/>
    <n v="11"/>
  </r>
  <r>
    <s v="CCCM"/>
    <x v="0"/>
    <m/>
    <m/>
    <x v="2"/>
    <s v="SY02"/>
    <m/>
    <m/>
    <m/>
    <m/>
    <m/>
    <m/>
    <x v="3"/>
    <s v="SY02"/>
    <s v="Afrin"/>
    <s v="SY0203"/>
    <s v="Afrin"/>
    <s v="SY020300"/>
    <s v="Ghazawiyet Afrin"/>
    <x v="465"/>
    <n v="17"/>
  </r>
  <r>
    <s v="CCCM"/>
    <x v="0"/>
    <m/>
    <m/>
    <x v="2"/>
    <s v="SY02"/>
    <m/>
    <m/>
    <m/>
    <m/>
    <m/>
    <m/>
    <x v="3"/>
    <s v="SY02"/>
    <s v="Afrin"/>
    <s v="SY0203"/>
    <s v="Jandairis"/>
    <s v="SY020302"/>
    <s v="Deir Ballut"/>
    <x v="471"/>
    <n v="40"/>
  </r>
  <r>
    <s v="CCCM"/>
    <x v="0"/>
    <m/>
    <m/>
    <x v="6"/>
    <s v="SY11"/>
    <m/>
    <s v=""/>
    <m/>
    <s v=""/>
    <m/>
    <s v=""/>
    <x v="3"/>
    <s v="SY02"/>
    <s v="Jarablus"/>
    <s v="SY0208"/>
    <s v="Jarablus"/>
    <s v="SY020800"/>
    <s v="Jamel"/>
    <x v="429"/>
    <n v="17"/>
  </r>
  <r>
    <s v="CCCM"/>
    <x v="0"/>
    <m/>
    <m/>
    <x v="7"/>
    <s v="SY13"/>
    <m/>
    <s v=""/>
    <m/>
    <s v=""/>
    <m/>
    <s v=""/>
    <x v="1"/>
    <s v="SY07"/>
    <s v="Idleb"/>
    <s v="SY0700"/>
    <s v="Teftnaz"/>
    <s v="SY070004"/>
    <s v="Ketyan"/>
    <x v="24"/>
    <n v="57"/>
  </r>
  <r>
    <s v="CCCM"/>
    <x v="0"/>
    <m/>
    <m/>
    <x v="8"/>
    <s v="SY01"/>
    <s v="Damascus"/>
    <s v="SY0100"/>
    <s v="Damascus"/>
    <s v="SY010000"/>
    <s v="Damascus"/>
    <s v="C1001"/>
    <x v="3"/>
    <s v="SY02"/>
    <s v="Jarablus"/>
    <s v="SY0208"/>
    <s v="Jarablus"/>
    <s v="SY020800"/>
    <s v="Jarablus"/>
    <x v="210"/>
    <n v="23"/>
  </r>
  <r>
    <s v="CCCM"/>
    <x v="0"/>
    <m/>
    <m/>
    <x v="8"/>
    <s v="SY01"/>
    <s v="Damascus"/>
    <s v="SY0100"/>
    <s v="Damascus"/>
    <s v="SY010000"/>
    <s v="Yarmuk"/>
    <s v="C1002"/>
    <x v="3"/>
    <s v="SY02"/>
    <s v="A'zaz"/>
    <s v="SY0204"/>
    <s v="A'zaz"/>
    <s v="SY020400"/>
    <s v="Azaz"/>
    <x v="446"/>
    <n v="13"/>
  </r>
  <r>
    <s v="CCCM"/>
    <x v="0"/>
    <m/>
    <m/>
    <x v="3"/>
    <s v="SY12"/>
    <s v="Dar'a"/>
    <s v="SY1200"/>
    <s v="Busra Esh-Sham"/>
    <s v="SY120001"/>
    <s v="Smaqiyat"/>
    <s v="C6001"/>
    <x v="1"/>
    <s v="SY07"/>
    <s v="Idleb"/>
    <s v="SY0700"/>
    <s v="Maaret Tamsrin"/>
    <s v="SY070005"/>
    <s v="Maaret Elekhwan"/>
    <x v="15"/>
    <n v="3"/>
  </r>
  <r>
    <s v="CCCM"/>
    <x v="0"/>
    <m/>
    <m/>
    <x v="3"/>
    <s v="SY12"/>
    <s v="Dar'a"/>
    <s v="SY1200"/>
    <s v="Dar'a"/>
    <s v="SY120000"/>
    <m/>
    <s v=""/>
    <x v="3"/>
    <s v="SY02"/>
    <s v="Jebel Saman (Aleppo)"/>
    <s v="SY0200"/>
    <s v="Atareb"/>
    <s v="SY020001"/>
    <s v="Mezanaz"/>
    <x v="29"/>
    <n v="36"/>
  </r>
  <r>
    <s v="CCCM"/>
    <x v="0"/>
    <m/>
    <m/>
    <x v="3"/>
    <s v="SY12"/>
    <s v="Dar'a"/>
    <s v="SY1200"/>
    <s v="Dar'a"/>
    <s v="SY120000"/>
    <s v="Dar'a"/>
    <s v="C5993"/>
    <x v="3"/>
    <s v="SY02"/>
    <s v="Jebel Saman (Aleppo)"/>
    <s v="SY0200"/>
    <s v="Atareb"/>
    <s v="SY020001"/>
    <s v="Mezanaz"/>
    <x v="29"/>
    <n v="53"/>
  </r>
  <r>
    <s v="CCCM"/>
    <x v="0"/>
    <m/>
    <m/>
    <x v="3"/>
    <s v="SY12"/>
    <s v="Dar'a"/>
    <s v="SY1200"/>
    <s v="Dar'a"/>
    <s v="SY120000"/>
    <s v="Dar'a"/>
    <s v="C5993"/>
    <x v="1"/>
    <s v="SY07"/>
    <s v="Idleb"/>
    <s v="SY0700"/>
    <s v="Maaret Tamsrin"/>
    <s v="SY070005"/>
    <s v="Maaret Elekhwan"/>
    <x v="15"/>
    <n v="60"/>
  </r>
  <r>
    <s v="CCCM"/>
    <x v="0"/>
    <m/>
    <m/>
    <x v="3"/>
    <s v="SY12"/>
    <s v="Dar'a"/>
    <s v="SY1200"/>
    <s v="Jizeh"/>
    <s v="SY120006"/>
    <s v="Jizeh"/>
    <s v="C6043"/>
    <x v="3"/>
    <s v="SY02"/>
    <s v="A'zaz"/>
    <s v="SY0204"/>
    <s v="A'zaz"/>
    <s v="SY020400"/>
    <s v="Azaz"/>
    <x v="446"/>
    <n v="10"/>
  </r>
  <r>
    <s v="CCCM"/>
    <x v="0"/>
    <m/>
    <m/>
    <x v="3"/>
    <s v="SY12"/>
    <m/>
    <s v=""/>
    <m/>
    <s v=""/>
    <m/>
    <s v=""/>
    <x v="1"/>
    <s v="SY07"/>
    <s v="Idleb"/>
    <s v="SY0700"/>
    <s v="Bennsh"/>
    <s v="SY070002"/>
    <s v="Bennsh"/>
    <x v="31"/>
    <n v="17"/>
  </r>
  <r>
    <s v="CCCM"/>
    <x v="0"/>
    <m/>
    <m/>
    <x v="3"/>
    <s v="SY12"/>
    <m/>
    <m/>
    <m/>
    <m/>
    <m/>
    <m/>
    <x v="1"/>
    <s v="SY07"/>
    <s v="Idleb"/>
    <s v="SY0700"/>
    <s v="Teftnaz"/>
    <s v="SY070004"/>
    <s v="Maaret Elnaasan - Maaret Elhaski"/>
    <x v="196"/>
    <n v="200"/>
  </r>
  <r>
    <s v="CCCM"/>
    <x v="0"/>
    <m/>
    <m/>
    <x v="3"/>
    <s v="SY12"/>
    <m/>
    <m/>
    <m/>
    <m/>
    <m/>
    <m/>
    <x v="1"/>
    <s v="SY07"/>
    <s v="Idleb"/>
    <s v="SY0700"/>
    <s v="Teftnaz"/>
    <s v="SY070004"/>
    <s v="Teftnaz"/>
    <x v="25"/>
    <n v="29"/>
  </r>
  <r>
    <s v="CCCM"/>
    <x v="0"/>
    <m/>
    <m/>
    <x v="0"/>
    <s v="SY09"/>
    <s v="Deir-ez-Zor"/>
    <s v="SY0901"/>
    <s v="Deir-ez-Zor"/>
    <s v="SY090100"/>
    <s v="Deir-ez-Zor"/>
    <s v="C5086"/>
    <x v="3"/>
    <s v="SY02"/>
    <s v="A'zaz"/>
    <s v="SY0204"/>
    <s v="A'zaz"/>
    <s v="SY020400"/>
    <s v="Azaz"/>
    <x v="446"/>
    <n v="8"/>
  </r>
  <r>
    <s v="CCCM"/>
    <x v="0"/>
    <m/>
    <m/>
    <x v="9"/>
    <s v="SY05"/>
    <s v="As-Suqaylabiyah"/>
    <s v="SY0502"/>
    <s v="Madiq Castle"/>
    <s v="SY050204"/>
    <m/>
    <s v=""/>
    <x v="3"/>
    <s v="SY02"/>
    <s v="Afrin"/>
    <s v="SY0203"/>
    <s v="Afrin"/>
    <s v="SY020300"/>
    <s v="Afrin"/>
    <x v="318"/>
    <n v="23"/>
  </r>
  <r>
    <s v="CCCM"/>
    <x v="0"/>
    <m/>
    <m/>
    <x v="9"/>
    <s v="SY05"/>
    <s v="As-Suqaylabiyah"/>
    <s v="SY0502"/>
    <s v="Madiq Castle"/>
    <s v="SY050204"/>
    <m/>
    <m/>
    <x v="3"/>
    <s v="SY02"/>
    <s v="Afrin"/>
    <s v="SY0203"/>
    <s v="Jandairis"/>
    <s v="SY020302"/>
    <s v="Jalma"/>
    <x v="472"/>
    <n v="11"/>
  </r>
  <r>
    <s v="CCCM"/>
    <x v="0"/>
    <m/>
    <m/>
    <x v="9"/>
    <s v="SY05"/>
    <s v="As-Suqaylabiyah"/>
    <s v="SY0502"/>
    <s v="Madiq Castle"/>
    <s v="SY050204"/>
    <s v="Kafr Nabutha"/>
    <s v="C3209"/>
    <x v="3"/>
    <s v="SY02"/>
    <s v="A'zaz"/>
    <s v="SY0204"/>
    <s v="A'zaz"/>
    <s v="SY020400"/>
    <s v="Azaz"/>
    <x v="446"/>
    <n v="1"/>
  </r>
  <r>
    <s v="CCCM"/>
    <x v="0"/>
    <m/>
    <m/>
    <x v="9"/>
    <s v="SY05"/>
    <s v="As-Suqaylabiyah"/>
    <s v="SY0502"/>
    <s v="Madiq Castle"/>
    <s v="SY050204"/>
    <s v="Madiq Castle"/>
    <s v="C3207"/>
    <x v="1"/>
    <s v="SY07"/>
    <s v="Ariha"/>
    <s v="SY0705"/>
    <s v="Mhambal"/>
    <s v="SY070502"/>
    <s v="Mhambal"/>
    <x v="171"/>
    <n v="46"/>
  </r>
  <r>
    <s v="CCCM"/>
    <x v="0"/>
    <m/>
    <m/>
    <x v="9"/>
    <s v="SY05"/>
    <s v="As-Suqaylabiyah"/>
    <s v="SY0502"/>
    <m/>
    <s v=""/>
    <m/>
    <s v=""/>
    <x v="1"/>
    <s v="SY07"/>
    <s v="Al Mara"/>
    <s v="SY0702"/>
    <s v="Kafr Nobol"/>
    <s v="SY070203"/>
    <s v="Um Nir"/>
    <x v="473"/>
    <n v="57"/>
  </r>
  <r>
    <s v="CCCM"/>
    <x v="0"/>
    <m/>
    <m/>
    <x v="9"/>
    <s v="SY05"/>
    <s v="As-Suqaylabiyah"/>
    <s v="SY0502"/>
    <s v="Ziyara"/>
    <s v="SY050202"/>
    <m/>
    <s v=""/>
    <x v="1"/>
    <s v="SY07"/>
    <s v="Al Mara"/>
    <s v="SY0702"/>
    <s v="Kafr Nobol"/>
    <s v="SY070203"/>
    <s v="Sfuhen"/>
    <x v="250"/>
    <n v="29"/>
  </r>
  <r>
    <s v="CCCM"/>
    <x v="0"/>
    <m/>
    <m/>
    <x v="9"/>
    <s v="SY05"/>
    <s v="As-Suqaylabiyah"/>
    <s v="SY0502"/>
    <s v="Ziyara"/>
    <s v="SY050202"/>
    <m/>
    <m/>
    <x v="1"/>
    <s v="SY07"/>
    <s v="Ariha"/>
    <s v="SY0705"/>
    <s v="Mhambal"/>
    <s v="SY070502"/>
    <s v="Shagurit"/>
    <x v="474"/>
    <n v="23"/>
  </r>
  <r>
    <s v="CCCM"/>
    <x v="0"/>
    <m/>
    <m/>
    <x v="9"/>
    <s v="SY05"/>
    <s v="As-Suqaylabiyah"/>
    <s v="SY0502"/>
    <s v="Ziyara"/>
    <s v="SY050202"/>
    <s v="Zayzun"/>
    <s v="C3161"/>
    <x v="1"/>
    <s v="SY07"/>
    <s v="Ariha"/>
    <s v="SY0705"/>
    <s v="Mhambal"/>
    <s v="SY070502"/>
    <s v="Jadraya"/>
    <x v="58"/>
    <n v="29"/>
  </r>
  <r>
    <s v="CCCM"/>
    <x v="0"/>
    <m/>
    <m/>
    <x v="9"/>
    <s v="SY05"/>
    <s v="As-Suqaylabiyah"/>
    <s v="SY0502"/>
    <s v="Ziyara"/>
    <s v="SY050202"/>
    <s v="Zayzun"/>
    <s v="C3161"/>
    <x v="1"/>
    <s v="SY07"/>
    <s v="Ariha"/>
    <s v="SY0705"/>
    <s v="Mhambal"/>
    <s v="SY070502"/>
    <s v="Northern Laj"/>
    <x v="30"/>
    <n v="11"/>
  </r>
  <r>
    <s v="CCCM"/>
    <x v="0"/>
    <m/>
    <m/>
    <x v="9"/>
    <s v="SY05"/>
    <s v="As-Suqaylabiyah"/>
    <s v="SY0502"/>
    <s v="Ziyara"/>
    <s v="SY050202"/>
    <s v="Zayzun"/>
    <s v="C3161"/>
    <x v="1"/>
    <s v="SY07"/>
    <s v="Ariha"/>
    <s v="SY0705"/>
    <s v="Mhambal"/>
    <s v="SY070502"/>
    <s v="Sararif"/>
    <x v="475"/>
    <n v="40"/>
  </r>
  <r>
    <s v="CCCM"/>
    <x v="0"/>
    <m/>
    <m/>
    <x v="9"/>
    <s v="SY05"/>
    <s v="As-Suqaylabiyah"/>
    <s v="SY0502"/>
    <s v="Ziyara"/>
    <s v="SY050202"/>
    <s v="Ziyara"/>
    <s v="C3166"/>
    <x v="1"/>
    <s v="SY07"/>
    <s v="Ariha"/>
    <s v="SY0705"/>
    <s v="Mhambal"/>
    <s v="SY070502"/>
    <s v="Sararif"/>
    <x v="475"/>
    <n v="11"/>
  </r>
  <r>
    <s v="CCCM"/>
    <x v="0"/>
    <m/>
    <m/>
    <x v="9"/>
    <s v="SY05"/>
    <s v="Hama"/>
    <s v="SY0501"/>
    <s v="Hama"/>
    <s v="SY050100"/>
    <s v="Hama"/>
    <s v="C2987"/>
    <x v="3"/>
    <s v="SY02"/>
    <s v="A'zaz"/>
    <s v="SY0204"/>
    <s v="A'zaz"/>
    <s v="SY020400"/>
    <s v="Azaz"/>
    <x v="446"/>
    <n v="1"/>
  </r>
  <r>
    <s v="CCCM"/>
    <x v="0"/>
    <m/>
    <m/>
    <x v="9"/>
    <s v="SY05"/>
    <s v="Hama"/>
    <s v="SY0501"/>
    <s v="Suran"/>
    <s v="SY050101"/>
    <s v="Murak"/>
    <s v="C3029"/>
    <x v="1"/>
    <s v="SY07"/>
    <s v="Ariha"/>
    <s v="SY0705"/>
    <s v="Ehsem"/>
    <s v="SY070501"/>
    <s v="Bara"/>
    <x v="245"/>
    <n v="11"/>
  </r>
  <r>
    <s v="CCCM"/>
    <x v="0"/>
    <m/>
    <m/>
    <x v="9"/>
    <s v="SY05"/>
    <s v="Hama"/>
    <s v="SY0501"/>
    <s v="Suran"/>
    <s v="SY050101"/>
    <s v="Murak"/>
    <s v="C3029"/>
    <x v="1"/>
    <s v="SY07"/>
    <s v="Ariha"/>
    <s v="SY0705"/>
    <s v="Ehsem"/>
    <s v="SY070501"/>
    <s v="Deir Sunbul"/>
    <x v="280"/>
    <n v="29"/>
  </r>
  <r>
    <s v="CCCM"/>
    <x v="0"/>
    <m/>
    <m/>
    <x v="9"/>
    <s v="SY05"/>
    <s v="Hama"/>
    <s v="SY0501"/>
    <s v="Suran"/>
    <s v="SY050101"/>
    <s v="Murak"/>
    <s v="C3029"/>
    <x v="1"/>
    <s v="SY07"/>
    <s v="Ariha"/>
    <s v="SY0705"/>
    <s v="Ehsem"/>
    <s v="SY070501"/>
    <s v="Ein Laruz"/>
    <x v="246"/>
    <n v="17"/>
  </r>
  <r>
    <s v="CCCM"/>
    <x v="0"/>
    <m/>
    <m/>
    <x v="9"/>
    <s v="SY05"/>
    <s v="Hama"/>
    <s v="SY0501"/>
    <s v="Suran"/>
    <s v="SY050101"/>
    <s v="Murak"/>
    <s v="C3029"/>
    <x v="1"/>
    <s v="SY07"/>
    <s v="Ariha"/>
    <s v="SY0705"/>
    <s v="Ehsem"/>
    <s v="SY070501"/>
    <s v="Marayan"/>
    <x v="12"/>
    <n v="11"/>
  </r>
  <r>
    <s v="CCCM"/>
    <x v="0"/>
    <m/>
    <m/>
    <x v="9"/>
    <s v="SY05"/>
    <s v="Muhradah"/>
    <s v="SY0505"/>
    <s v="Kafr Zeita"/>
    <s v="SY050501"/>
    <m/>
    <s v=""/>
    <x v="3"/>
    <s v="SY02"/>
    <s v="Afrin"/>
    <s v="SY0203"/>
    <s v="Jandairis"/>
    <s v="SY020302"/>
    <s v="Jandairis"/>
    <x v="50"/>
    <n v="57"/>
  </r>
  <r>
    <s v="CCCM"/>
    <x v="0"/>
    <m/>
    <m/>
    <x v="9"/>
    <s v="SY05"/>
    <s v="Muhradah"/>
    <s v="SY0505"/>
    <s v="Kafr Zeita"/>
    <s v="SY050501"/>
    <m/>
    <m/>
    <x v="3"/>
    <s v="SY02"/>
    <s v="Afrin"/>
    <s v="SY0203"/>
    <s v="Jandairis"/>
    <s v="SY020302"/>
    <s v="Tal Hamo"/>
    <x v="476"/>
    <n v="17"/>
  </r>
  <r>
    <s v="CCCM"/>
    <x v="0"/>
    <m/>
    <m/>
    <x v="9"/>
    <s v="SY05"/>
    <s v="Muhradah"/>
    <s v="SY0505"/>
    <s v="Kafr Zeita"/>
    <s v="SY050501"/>
    <m/>
    <m/>
    <x v="1"/>
    <s v="SY07"/>
    <s v="Al Mara"/>
    <s v="SY0702"/>
    <s v="Kafr Nobol"/>
    <s v="SY070203"/>
    <s v="Has"/>
    <x v="328"/>
    <n v="171"/>
  </r>
  <r>
    <s v="CCCM"/>
    <x v="0"/>
    <m/>
    <m/>
    <x v="9"/>
    <s v="SY05"/>
    <s v="Muhradah"/>
    <s v="SY0505"/>
    <s v="Kafr Zeita"/>
    <s v="SY050501"/>
    <s v="Kafr Zeita"/>
    <s v="C3463"/>
    <x v="1"/>
    <s v="SY07"/>
    <s v="Al Mara"/>
    <s v="SY0702"/>
    <s v="Kafr Nobol"/>
    <s v="SY070203"/>
    <s v="Tramla"/>
    <x v="477"/>
    <n v="74"/>
  </r>
  <r>
    <s v="CCCM"/>
    <x v="0"/>
    <m/>
    <m/>
    <x v="9"/>
    <s v="SY05"/>
    <m/>
    <s v=""/>
    <m/>
    <s v=""/>
    <m/>
    <s v=""/>
    <x v="3"/>
    <s v="SY02"/>
    <s v="Afrin"/>
    <s v="SY0203"/>
    <s v="Afrin"/>
    <s v="SY020300"/>
    <s v="Basuta"/>
    <x v="463"/>
    <n v="28"/>
  </r>
  <r>
    <s v="CCCM"/>
    <x v="0"/>
    <m/>
    <m/>
    <x v="9"/>
    <s v="SY05"/>
    <m/>
    <m/>
    <m/>
    <m/>
    <m/>
    <m/>
    <x v="3"/>
    <s v="SY02"/>
    <s v="Afrin"/>
    <s v="SY0203"/>
    <s v="Afrin"/>
    <s v="SY020300"/>
    <s v="Khadraa"/>
    <x v="478"/>
    <n v="11"/>
  </r>
  <r>
    <s v="CCCM"/>
    <x v="0"/>
    <m/>
    <m/>
    <x v="9"/>
    <s v="SY05"/>
    <m/>
    <m/>
    <m/>
    <m/>
    <m/>
    <m/>
    <x v="3"/>
    <s v="SY02"/>
    <s v="Afrin"/>
    <s v="SY0203"/>
    <s v="Afrin"/>
    <s v="SY020300"/>
    <s v="Tharifa"/>
    <x v="466"/>
    <n v="6"/>
  </r>
  <r>
    <s v="CCCM"/>
    <x v="0"/>
    <m/>
    <m/>
    <x v="9"/>
    <s v="SY05"/>
    <m/>
    <m/>
    <m/>
    <m/>
    <m/>
    <m/>
    <x v="3"/>
    <s v="SY02"/>
    <s v="Afrin"/>
    <s v="SY0203"/>
    <s v="Jandairis"/>
    <s v="SY020302"/>
    <s v="Jalaq"/>
    <x v="479"/>
    <n v="17"/>
  </r>
  <r>
    <s v="CCCM"/>
    <x v="0"/>
    <m/>
    <m/>
    <x v="9"/>
    <s v="SY05"/>
    <m/>
    <m/>
    <m/>
    <m/>
    <m/>
    <m/>
    <x v="3"/>
    <s v="SY02"/>
    <s v="Afrin"/>
    <s v="SY0203"/>
    <s v="Jandairis"/>
    <s v="SY020302"/>
    <s v="Jum Afrin"/>
    <x v="480"/>
    <n v="11"/>
  </r>
  <r>
    <s v="CCCM"/>
    <x v="0"/>
    <m/>
    <m/>
    <x v="10"/>
    <s v="SY04"/>
    <s v="Ar-Rastan"/>
    <s v="SY0404"/>
    <s v="Ar-Rastan"/>
    <s v="SY040400"/>
    <s v="Ar-Rastan"/>
    <s v="C2870"/>
    <x v="3"/>
    <s v="SY02"/>
    <s v="Jarablus"/>
    <s v="SY0208"/>
    <s v="Jarablus"/>
    <s v="SY020800"/>
    <s v="Jarablus"/>
    <x v="210"/>
    <n v="97"/>
  </r>
  <r>
    <s v="CCCM"/>
    <x v="0"/>
    <m/>
    <m/>
    <x v="10"/>
    <s v="SY04"/>
    <s v="Ar-Rastan"/>
    <s v="SY0404"/>
    <s v="Ar-Rastan"/>
    <s v="SY040400"/>
    <s v="Ar-Rastan"/>
    <s v="C2870"/>
    <x v="3"/>
    <s v="SY02"/>
    <s v="Jarablus"/>
    <s v="SY0208"/>
    <s v="Jarablus"/>
    <s v="SY020800"/>
    <s v="Zoghra"/>
    <x v="448"/>
    <n v="114"/>
  </r>
  <r>
    <s v="CCCM"/>
    <x v="0"/>
    <m/>
    <m/>
    <x v="10"/>
    <s v="SY04"/>
    <s v="Ar-Rastan"/>
    <s v="SY0404"/>
    <s v="Ar-Rastan"/>
    <s v="SY040400"/>
    <s v="Ar-Rastan"/>
    <s v="C2870"/>
    <x v="3"/>
    <s v="SY02"/>
    <s v="Jebel Saman (Aleppo)"/>
    <s v="SY0200"/>
    <s v="Atareb"/>
    <s v="SY020001"/>
    <s v="Mezanaz"/>
    <x v="29"/>
    <n v="4"/>
  </r>
  <r>
    <s v="CCCM"/>
    <x v="0"/>
    <m/>
    <m/>
    <x v="11"/>
    <s v="SY07"/>
    <s v="Al Mara"/>
    <s v="SY0702"/>
    <s v="Heish"/>
    <s v="SY070205"/>
    <s v="Abu Habbeh"/>
    <s v="C4108"/>
    <x v="1"/>
    <s v="SY07"/>
    <s v="Idleb"/>
    <s v="SY0700"/>
    <s v="Saraqab"/>
    <s v="SY070003"/>
    <s v="Maharim"/>
    <x v="481"/>
    <n v="57"/>
  </r>
  <r>
    <s v="CCCM"/>
    <x v="0"/>
    <m/>
    <m/>
    <x v="11"/>
    <s v="SY07"/>
    <s v="Al Mara"/>
    <s v="SY0702"/>
    <s v="Heish"/>
    <s v="SY070205"/>
    <s v="Kafrsajna"/>
    <s v="C4110"/>
    <x v="1"/>
    <s v="SY07"/>
    <s v="Al Mara"/>
    <s v="SY0702"/>
    <s v="Khan Shaykun"/>
    <s v="SY070201"/>
    <s v="Khan Shaykun"/>
    <x v="18"/>
    <n v="80"/>
  </r>
  <r>
    <s v="CCCM"/>
    <x v="0"/>
    <m/>
    <m/>
    <x v="11"/>
    <s v="SY07"/>
    <s v="Al Mara"/>
    <s v="SY0702"/>
    <s v="Heish"/>
    <s v="SY070205"/>
    <s v="Tah"/>
    <s v="C4099"/>
    <x v="12"/>
    <s v="SY05"/>
    <s v="As-Suqaylabiyah"/>
    <s v="SY0502"/>
    <s v="Madiq Castle"/>
    <s v="SY050204"/>
    <s v="Kafr Nabutha"/>
    <x v="482"/>
    <n v="29"/>
  </r>
  <r>
    <s v="CCCM"/>
    <x v="0"/>
    <m/>
    <m/>
    <x v="11"/>
    <s v="SY07"/>
    <s v="Al Mara"/>
    <s v="SY0702"/>
    <s v="Heish"/>
    <s v="SY070205"/>
    <s v="Tah"/>
    <s v="C4099"/>
    <x v="1"/>
    <s v="SY07"/>
    <s v="Al Mara"/>
    <s v="SY0702"/>
    <s v="Heish"/>
    <s v="SY070205"/>
    <s v="Maar Hattat"/>
    <x v="240"/>
    <n v="57"/>
  </r>
  <r>
    <s v="CCCM"/>
    <x v="0"/>
    <m/>
    <m/>
    <x v="11"/>
    <s v="SY07"/>
    <s v="Al Mara"/>
    <s v="SY0702"/>
    <s v="Heish"/>
    <s v="SY070205"/>
    <s v="Tah"/>
    <s v="C4099"/>
    <x v="1"/>
    <s v="SY07"/>
    <s v="Al Mara"/>
    <s v="SY0702"/>
    <s v="Kafr Nobol"/>
    <s v="SY070203"/>
    <s v="Shorlin"/>
    <x v="483"/>
    <n v="23"/>
  </r>
  <r>
    <s v="CCCM"/>
    <x v="0"/>
    <m/>
    <m/>
    <x v="11"/>
    <s v="SY07"/>
    <s v="Al Mara"/>
    <s v="SY0702"/>
    <s v="Heish"/>
    <s v="SY070205"/>
    <s v="Tah"/>
    <s v="C4099"/>
    <x v="1"/>
    <s v="SY07"/>
    <s v="Al Mara"/>
    <s v="SY0702"/>
    <s v="Ma'arrat An Nu'man"/>
    <s v="SY070200"/>
    <s v="Eastern Deir"/>
    <x v="262"/>
    <n v="456"/>
  </r>
  <r>
    <s v="CCCM"/>
    <x v="0"/>
    <m/>
    <m/>
    <x v="11"/>
    <s v="SY07"/>
    <s v="Al Mara"/>
    <s v="SY0702"/>
    <s v="Heish"/>
    <s v="SY070205"/>
    <s v="Tah"/>
    <s v="C4099"/>
    <x v="1"/>
    <s v="SY07"/>
    <s v="Al Mara"/>
    <s v="SY0702"/>
    <s v="Ma'arrat An Nu'man"/>
    <s v="SY070200"/>
    <s v="Maar Shamarin"/>
    <x v="268"/>
    <n v="285"/>
  </r>
  <r>
    <s v="CCCM"/>
    <x v="0"/>
    <m/>
    <m/>
    <x v="11"/>
    <s v="SY07"/>
    <s v="Al Mara"/>
    <s v="SY0702"/>
    <s v="Heish"/>
    <s v="SY070205"/>
    <s v="Tah"/>
    <s v="C4099"/>
    <x v="1"/>
    <s v="SY07"/>
    <s v="Al Mara"/>
    <s v="SY0702"/>
    <s v="Ma'arrat An Nu'man"/>
    <s v="SY070200"/>
    <s v="Maar Shurin"/>
    <x v="305"/>
    <n v="86"/>
  </r>
  <r>
    <s v="CCCM"/>
    <x v="0"/>
    <m/>
    <m/>
    <x v="11"/>
    <s v="SY07"/>
    <s v="Al Mara"/>
    <s v="SY0702"/>
    <s v="Heish"/>
    <s v="SY070205"/>
    <s v="Tah"/>
    <s v="C4099"/>
    <x v="1"/>
    <s v="SY07"/>
    <s v="Al Mara"/>
    <s v="SY0702"/>
    <s v="Ma'arrat An Nu'man"/>
    <s v="SY070200"/>
    <s v="Maasaran"/>
    <x v="257"/>
    <n v="285"/>
  </r>
  <r>
    <s v="CCCM"/>
    <x v="0"/>
    <m/>
    <m/>
    <x v="11"/>
    <s v="SY07"/>
    <s v="Al Mara"/>
    <s v="SY0702"/>
    <s v="Heish"/>
    <s v="SY070205"/>
    <s v="Tah"/>
    <s v="C4099"/>
    <x v="1"/>
    <s v="SY07"/>
    <s v="Ariha"/>
    <s v="SY0705"/>
    <s v="Ehsem"/>
    <s v="SY070501"/>
    <s v="Ein Laruz"/>
    <x v="246"/>
    <n v="51"/>
  </r>
  <r>
    <s v="CCCM"/>
    <x v="0"/>
    <m/>
    <m/>
    <x v="11"/>
    <s v="SY07"/>
    <s v="Al Mara"/>
    <s v="SY0702"/>
    <s v="Heish"/>
    <s v="SY070205"/>
    <s v="Tah"/>
    <s v="C4099"/>
    <x v="1"/>
    <s v="SY07"/>
    <s v="Ariha"/>
    <s v="SY0705"/>
    <s v="Ehsem"/>
    <s v="SY070501"/>
    <s v="Joseph"/>
    <x v="333"/>
    <n v="11"/>
  </r>
  <r>
    <s v="CCCM"/>
    <x v="0"/>
    <m/>
    <m/>
    <x v="11"/>
    <s v="SY07"/>
    <s v="Al Mara"/>
    <s v="SY0702"/>
    <s v="Heish"/>
    <s v="SY070205"/>
    <s v="Tah"/>
    <s v="C4099"/>
    <x v="1"/>
    <s v="SY07"/>
    <s v="Ariha"/>
    <s v="SY0705"/>
    <s v="Mhambal"/>
    <s v="SY070502"/>
    <s v="Jadraya"/>
    <x v="58"/>
    <n v="570"/>
  </r>
  <r>
    <s v="CCCM"/>
    <x v="0"/>
    <m/>
    <m/>
    <x v="11"/>
    <s v="SY07"/>
    <s v="Al Mara"/>
    <s v="SY0702"/>
    <s v="Heish"/>
    <s v="SY070205"/>
    <s v="Tah"/>
    <s v="C4099"/>
    <x v="1"/>
    <s v="SY07"/>
    <s v="Harim"/>
    <s v="SY0703"/>
    <s v="Harim"/>
    <s v="SY070300"/>
    <s v="Harim"/>
    <x v="307"/>
    <n v="80"/>
  </r>
  <r>
    <s v="CCCM"/>
    <x v="0"/>
    <m/>
    <m/>
    <x v="11"/>
    <s v="SY07"/>
    <s v="Al Mara"/>
    <s v="SY0702"/>
    <s v="Heish"/>
    <s v="SY070205"/>
    <s v="Tah"/>
    <s v="C4099"/>
    <x v="1"/>
    <s v="SY07"/>
    <s v="Harim"/>
    <s v="SY0703"/>
    <s v="Qourqeena"/>
    <s v="SY070304"/>
    <s v="Kafr Aruq"/>
    <x v="291"/>
    <n v="57"/>
  </r>
  <r>
    <s v="CCCM"/>
    <x v="0"/>
    <m/>
    <m/>
    <x v="11"/>
    <s v="SY07"/>
    <s v="Al Mara"/>
    <s v="SY0702"/>
    <s v="Heish"/>
    <s v="SY070205"/>
    <s v="Tahtaya"/>
    <s v="C4103"/>
    <x v="1"/>
    <s v="SY07"/>
    <s v="Al Mara"/>
    <s v="SY0702"/>
    <s v="Heish"/>
    <s v="SY070205"/>
    <s v="Maar Hattat"/>
    <x v="240"/>
    <n v="29"/>
  </r>
  <r>
    <s v="CCCM"/>
    <x v="0"/>
    <m/>
    <m/>
    <x v="11"/>
    <s v="SY07"/>
    <s v="Al Mara"/>
    <s v="SY0702"/>
    <s v="Heish"/>
    <s v="SY070205"/>
    <s v="Tahtaya"/>
    <s v="C4103"/>
    <x v="1"/>
    <s v="SY07"/>
    <s v="Al Mara"/>
    <s v="SY0702"/>
    <s v="Ma'arrat An Nu'man"/>
    <s v="SY070200"/>
    <s v="Maar Shurin"/>
    <x v="305"/>
    <n v="143"/>
  </r>
  <r>
    <s v="CCCM"/>
    <x v="0"/>
    <m/>
    <m/>
    <x v="11"/>
    <s v="SY07"/>
    <s v="Al Mara"/>
    <s v="SY0702"/>
    <s v="Heish"/>
    <s v="SY070205"/>
    <s v="Tahtaya"/>
    <s v="C4103"/>
    <x v="1"/>
    <s v="SY07"/>
    <s v="Al Mara"/>
    <s v="SY0702"/>
    <s v="Ma'arrat An Nu'man"/>
    <s v="SY070200"/>
    <s v="Maasaran"/>
    <x v="257"/>
    <n v="143"/>
  </r>
  <r>
    <s v="CCCM"/>
    <x v="0"/>
    <m/>
    <m/>
    <x v="11"/>
    <s v="SY07"/>
    <s v="Al Mara"/>
    <s v="SY0702"/>
    <s v="Heish"/>
    <s v="SY070205"/>
    <s v="Tahtaya"/>
    <s v="C4103"/>
    <x v="1"/>
    <s v="SY07"/>
    <s v="Ariha"/>
    <s v="SY0705"/>
    <s v="Ariha"/>
    <s v="SY070500"/>
    <s v="Sarja"/>
    <x v="11"/>
    <n v="57"/>
  </r>
  <r>
    <s v="CCCM"/>
    <x v="0"/>
    <m/>
    <m/>
    <x v="11"/>
    <s v="SY07"/>
    <s v="Al Mara"/>
    <s v="SY0702"/>
    <s v="Heish"/>
    <s v="SY070205"/>
    <s v="Tahtaya"/>
    <s v="C4103"/>
    <x v="1"/>
    <s v="SY07"/>
    <s v="Harim"/>
    <s v="SY0703"/>
    <s v="Harim"/>
    <s v="SY070300"/>
    <s v="Harim"/>
    <x v="307"/>
    <n v="57"/>
  </r>
  <r>
    <s v="CCCM"/>
    <x v="0"/>
    <m/>
    <m/>
    <x v="11"/>
    <s v="SY07"/>
    <s v="Al Mara"/>
    <s v="SY0702"/>
    <s v="Heish"/>
    <s v="SY070205"/>
    <s v="Tahtaya"/>
    <s v="C4103"/>
    <x v="1"/>
    <s v="SY07"/>
    <s v="Harim"/>
    <s v="SY0703"/>
    <s v="Qourqeena"/>
    <s v="SY070304"/>
    <s v="Kafr Aruq"/>
    <x v="291"/>
    <n v="40"/>
  </r>
  <r>
    <s v="CCCM"/>
    <x v="0"/>
    <m/>
    <m/>
    <x v="11"/>
    <s v="SY07"/>
    <s v="Al Mara"/>
    <s v="SY0702"/>
    <s v="Kafr Nobol"/>
    <s v="SY070203"/>
    <m/>
    <s v=""/>
    <x v="3"/>
    <s v="SY02"/>
    <s v="Afrin"/>
    <s v="SY0203"/>
    <s v="Afrin"/>
    <s v="SY020300"/>
    <s v="Tharifa"/>
    <x v="466"/>
    <n v="11"/>
  </r>
  <r>
    <s v="CCCM"/>
    <x v="0"/>
    <m/>
    <m/>
    <x v="11"/>
    <s v="SY07"/>
    <s v="Al Mara"/>
    <s v="SY0702"/>
    <s v="Kafr Nobol"/>
    <s v="SY070203"/>
    <s v="Kafr Nobol"/>
    <s v="C4068"/>
    <x v="1"/>
    <s v="SY07"/>
    <s v="Al Mara"/>
    <s v="SY0702"/>
    <s v="Kafr Nobol"/>
    <s v="SY070203"/>
    <s v="Maarzita"/>
    <x v="484"/>
    <n v="148"/>
  </r>
  <r>
    <s v="CCCM"/>
    <x v="0"/>
    <m/>
    <m/>
    <x v="11"/>
    <s v="SY07"/>
    <s v="Al Mara"/>
    <s v="SY0702"/>
    <s v="Khan Shaykun"/>
    <s v="SY070201"/>
    <m/>
    <s v=""/>
    <x v="3"/>
    <s v="SY02"/>
    <s v="Afrin"/>
    <s v="SY0203"/>
    <s v="Afrin"/>
    <s v="SY020300"/>
    <s v="Afrin"/>
    <x v="318"/>
    <n v="29"/>
  </r>
  <r>
    <s v="CCCM"/>
    <x v="0"/>
    <m/>
    <m/>
    <x v="11"/>
    <s v="SY07"/>
    <s v="Al Mara"/>
    <s v="SY0702"/>
    <s v="Khan Shaykun"/>
    <s v="SY070201"/>
    <m/>
    <m/>
    <x v="3"/>
    <s v="SY02"/>
    <s v="Afrin"/>
    <s v="SY0203"/>
    <s v="Afrin"/>
    <s v="SY020300"/>
    <s v="Basufan"/>
    <x v="485"/>
    <n v="34"/>
  </r>
  <r>
    <s v="CCCM"/>
    <x v="0"/>
    <m/>
    <m/>
    <x v="11"/>
    <s v="SY07"/>
    <s v="Al Mara"/>
    <s v="SY0702"/>
    <s v="Khan Shaykun"/>
    <s v="SY070201"/>
    <m/>
    <m/>
    <x v="1"/>
    <s v="SY07"/>
    <s v="Al Mara"/>
    <s v="SY0702"/>
    <s v="Kafr Nobol"/>
    <s v="SY070203"/>
    <s v="Has"/>
    <x v="328"/>
    <n v="17"/>
  </r>
  <r>
    <s v="CCCM"/>
    <x v="0"/>
    <m/>
    <m/>
    <x v="11"/>
    <s v="SY07"/>
    <s v="Al Mara"/>
    <s v="SY0702"/>
    <s v="Khan Shaykun"/>
    <s v="SY070201"/>
    <s v="Khan Shaykun"/>
    <s v="C3987"/>
    <x v="1"/>
    <s v="SY07"/>
    <s v="Al Mara"/>
    <s v="SY0702"/>
    <s v="Kafr Nobol"/>
    <s v="SY070203"/>
    <s v="Hazarin"/>
    <x v="329"/>
    <n v="97"/>
  </r>
  <r>
    <s v="CCCM"/>
    <x v="0"/>
    <m/>
    <m/>
    <x v="11"/>
    <s v="SY07"/>
    <s v="Al Mara"/>
    <s v="SY0702"/>
    <s v="Khan Shaykun"/>
    <s v="SY070201"/>
    <s v="Khan Shaykun"/>
    <s v="C3987"/>
    <x v="1"/>
    <s v="SY07"/>
    <s v="Al Mara"/>
    <s v="SY0702"/>
    <s v="Ma'arrat An Nu'man"/>
    <s v="SY070200"/>
    <s v="Maar Shamarin"/>
    <x v="268"/>
    <n v="542"/>
  </r>
  <r>
    <s v="CCCM"/>
    <x v="0"/>
    <m/>
    <m/>
    <x v="11"/>
    <s v="SY07"/>
    <s v="Al Mara"/>
    <s v="SY0702"/>
    <s v="Khan Shaykun"/>
    <s v="SY070201"/>
    <s v="Khan Shaykun"/>
    <s v="C3987"/>
    <x v="1"/>
    <s v="SY07"/>
    <s v="Ariha"/>
    <s v="SY0705"/>
    <s v="Ariha"/>
    <s v="SY070500"/>
    <s v="Ruwaiha"/>
    <x v="486"/>
    <n v="17"/>
  </r>
  <r>
    <s v="CCCM"/>
    <x v="0"/>
    <m/>
    <m/>
    <x v="11"/>
    <s v="SY07"/>
    <s v="Al Mara"/>
    <s v="SY0702"/>
    <s v="Khan Shaykun"/>
    <s v="SY070201"/>
    <s v="Khan Shaykun"/>
    <s v="C3987"/>
    <x v="1"/>
    <s v="SY07"/>
    <s v="Ariha"/>
    <s v="SY0705"/>
    <s v="Ehsem"/>
    <s v="SY070501"/>
    <s v="Bara"/>
    <x v="245"/>
    <n v="29"/>
  </r>
  <r>
    <s v="CCCM"/>
    <x v="0"/>
    <m/>
    <m/>
    <x v="11"/>
    <s v="SY07"/>
    <s v="Al Mara"/>
    <s v="SY0702"/>
    <s v="Khan Shaykun"/>
    <s v="SY070201"/>
    <s v="Khan Shaykun"/>
    <s v="C3987"/>
    <x v="1"/>
    <s v="SY07"/>
    <s v="Harim"/>
    <s v="SY0703"/>
    <s v="Salqin"/>
    <s v="SY070302"/>
    <s v="Tlul"/>
    <x v="252"/>
    <n v="46"/>
  </r>
  <r>
    <s v="CCCM"/>
    <x v="0"/>
    <m/>
    <m/>
    <x v="11"/>
    <s v="SY07"/>
    <s v="Al Mara"/>
    <s v="SY0702"/>
    <s v="Ma'arrat An Nu'man"/>
    <s v="SY070200"/>
    <m/>
    <s v=""/>
    <x v="3"/>
    <s v="SY02"/>
    <s v="Afrin"/>
    <s v="SY0203"/>
    <s v="Afrin"/>
    <s v="SY020300"/>
    <s v="Shawarghet Elarz"/>
    <x v="487"/>
    <n v="23"/>
  </r>
  <r>
    <s v="CCCM"/>
    <x v="0"/>
    <m/>
    <m/>
    <x v="11"/>
    <s v="SY07"/>
    <s v="Al Mara"/>
    <s v="SY0702"/>
    <s v="Ma'arrat An Nu'man"/>
    <s v="SY070200"/>
    <m/>
    <m/>
    <x v="1"/>
    <s v="SY07"/>
    <s v="Al Mara"/>
    <s v="SY0702"/>
    <s v="Kafr Nobol"/>
    <s v="SY070203"/>
    <s v="Ftireh"/>
    <x v="488"/>
    <n v="46"/>
  </r>
  <r>
    <s v="CCCM"/>
    <x v="0"/>
    <m/>
    <m/>
    <x v="11"/>
    <s v="SY07"/>
    <s v="Al Mara"/>
    <s v="SY0702"/>
    <s v="Ma'arrat An Nu'man"/>
    <s v="SY070200"/>
    <m/>
    <m/>
    <x v="1"/>
    <s v="SY07"/>
    <s v="Al Mara"/>
    <s v="SY0702"/>
    <s v="Kafr Nobol"/>
    <s v="SY070203"/>
    <s v="Has"/>
    <x v="328"/>
    <n v="97"/>
  </r>
  <r>
    <s v="CCCM"/>
    <x v="0"/>
    <m/>
    <m/>
    <x v="11"/>
    <s v="SY07"/>
    <s v="Al Mara"/>
    <s v="SY0702"/>
    <s v="Ma'arrat An Nu'man"/>
    <s v="SY070200"/>
    <m/>
    <m/>
    <x v="1"/>
    <s v="SY07"/>
    <s v="Al Mara"/>
    <s v="SY0702"/>
    <s v="Kafr Nobol"/>
    <s v="SY070203"/>
    <s v="Kafr Oweid"/>
    <x v="489"/>
    <n v="6"/>
  </r>
  <r>
    <s v="CCCM"/>
    <x v="0"/>
    <m/>
    <m/>
    <x v="11"/>
    <s v="SY07"/>
    <s v="Al Mara"/>
    <s v="SY0702"/>
    <s v="Ma'arrat An Nu'man"/>
    <s v="SY070200"/>
    <m/>
    <m/>
    <x v="1"/>
    <s v="SY07"/>
    <s v="Ariha"/>
    <s v="SY0705"/>
    <s v="Ariha"/>
    <s v="SY070500"/>
    <s v="Ruwaiha"/>
    <x v="486"/>
    <n v="11"/>
  </r>
  <r>
    <s v="CCCM"/>
    <x v="0"/>
    <m/>
    <m/>
    <x v="11"/>
    <s v="SY07"/>
    <s v="Al Mara"/>
    <s v="SY0702"/>
    <s v="Ma'arrat An Nu'man"/>
    <s v="SY070200"/>
    <m/>
    <m/>
    <x v="1"/>
    <s v="SY07"/>
    <s v="Ariha"/>
    <s v="SY0705"/>
    <s v="Ariha"/>
    <s v="SY070500"/>
    <s v="Shinan"/>
    <x v="278"/>
    <n v="11"/>
  </r>
  <r>
    <s v="CCCM"/>
    <x v="0"/>
    <m/>
    <m/>
    <x v="11"/>
    <s v="SY07"/>
    <s v="Al Mara"/>
    <s v="SY0702"/>
    <s v="Ma'arrat An Nu'man"/>
    <s v="SY070200"/>
    <s v="Halbeh"/>
    <s v="C3966"/>
    <x v="1"/>
    <s v="SY07"/>
    <s v="Harim"/>
    <s v="SY0703"/>
    <s v="Qourqeena"/>
    <s v="SY070304"/>
    <s v="Htan"/>
    <x v="290"/>
    <n v="40"/>
  </r>
  <r>
    <s v="CCCM"/>
    <x v="0"/>
    <m/>
    <m/>
    <x v="11"/>
    <s v="SY07"/>
    <s v="Al Mara"/>
    <s v="SY0702"/>
    <s v="Ma'arrat An Nu'man"/>
    <s v="SY070200"/>
    <s v="Jarjnaz"/>
    <s v="C3977"/>
    <x v="3"/>
    <s v="SY02"/>
    <s v="Afrin"/>
    <s v="SY0203"/>
    <s v="Afrin"/>
    <s v="SY020300"/>
    <s v="Afrin"/>
    <x v="318"/>
    <n v="40"/>
  </r>
  <r>
    <s v="CCCM"/>
    <x v="0"/>
    <m/>
    <m/>
    <x v="11"/>
    <s v="SY07"/>
    <s v="Al Mara"/>
    <s v="SY0702"/>
    <s v="Ma'arrat An Nu'man"/>
    <s v="SY070200"/>
    <s v="Jarjnaz"/>
    <s v="C3977"/>
    <x v="1"/>
    <s v="SY07"/>
    <s v="Ariha"/>
    <s v="SY0705"/>
    <s v="Ehsem"/>
    <s v="SY070501"/>
    <s v="Joseph"/>
    <x v="333"/>
    <n v="17"/>
  </r>
  <r>
    <s v="CCCM"/>
    <x v="0"/>
    <m/>
    <m/>
    <x v="11"/>
    <s v="SY07"/>
    <s v="Al Mara"/>
    <s v="SY0702"/>
    <s v="Ma'arrat An Nu'man"/>
    <s v="SY070200"/>
    <s v="Ma'arrat An Nu'man"/>
    <s v="C3985"/>
    <x v="1"/>
    <s v="SY07"/>
    <s v="Ariha"/>
    <s v="SY0705"/>
    <s v="Ariha"/>
    <s v="SY070500"/>
    <s v="Shinan"/>
    <x v="278"/>
    <n v="11"/>
  </r>
  <r>
    <s v="CCCM"/>
    <x v="0"/>
    <m/>
    <m/>
    <x v="11"/>
    <s v="SY07"/>
    <s v="Al Mara"/>
    <s v="SY0702"/>
    <s v="Ma'arrat An Nu'man"/>
    <s v="SY070200"/>
    <s v="Ma'arrat An Nu'man"/>
    <s v="C3985"/>
    <x v="1"/>
    <s v="SY07"/>
    <s v="Ariha"/>
    <s v="SY0705"/>
    <s v="Ehsem"/>
    <s v="SY070501"/>
    <s v="Bara"/>
    <x v="245"/>
    <n v="23"/>
  </r>
  <r>
    <s v="CCCM"/>
    <x v="0"/>
    <m/>
    <m/>
    <x v="11"/>
    <s v="SY07"/>
    <s v="Al Mara"/>
    <s v="SY0702"/>
    <s v="Ma'arrat An Nu'man"/>
    <s v="SY070200"/>
    <s v="Sarman"/>
    <s v="C3972"/>
    <x v="1"/>
    <s v="SY07"/>
    <s v="Harim"/>
    <s v="SY0703"/>
    <s v="Harim"/>
    <s v="SY070300"/>
    <s v="Harim"/>
    <x v="307"/>
    <n v="46"/>
  </r>
  <r>
    <s v="CCCM"/>
    <x v="0"/>
    <m/>
    <m/>
    <x v="11"/>
    <s v="SY07"/>
    <s v="Al Mara"/>
    <s v="SY0702"/>
    <s v="Sanjar"/>
    <s v="SY070202"/>
    <m/>
    <s v=""/>
    <x v="1"/>
    <s v="SY07"/>
    <s v="Ariha"/>
    <s v="SY0705"/>
    <s v="Ehsem"/>
    <s v="SY070501"/>
    <s v="Ein Laruz"/>
    <x v="246"/>
    <n v="11"/>
  </r>
  <r>
    <s v="CCCM"/>
    <x v="0"/>
    <m/>
    <m/>
    <x v="11"/>
    <s v="SY07"/>
    <s v="Al Mara"/>
    <s v="SY0702"/>
    <s v="Sanjar"/>
    <s v="SY070202"/>
    <m/>
    <m/>
    <x v="1"/>
    <s v="SY07"/>
    <s v="Ariha"/>
    <s v="SY0705"/>
    <s v="Ehsem"/>
    <s v="SY070501"/>
    <s v="Farkya"/>
    <x v="490"/>
    <n v="29"/>
  </r>
  <r>
    <s v="CCCM"/>
    <x v="0"/>
    <m/>
    <m/>
    <x v="11"/>
    <s v="SY07"/>
    <s v="Al Mara"/>
    <s v="SY0702"/>
    <s v="Tamanaah"/>
    <s v="SY070204"/>
    <m/>
    <s v=""/>
    <x v="1"/>
    <s v="SY07"/>
    <s v="Al Mara"/>
    <s v="SY0702"/>
    <s v="Ma'arrat An Nu'man"/>
    <s v="SY070200"/>
    <s v="Sarman"/>
    <x v="271"/>
    <n v="114"/>
  </r>
  <r>
    <s v="CCCM"/>
    <x v="0"/>
    <m/>
    <m/>
    <x v="11"/>
    <s v="SY07"/>
    <s v="Al Mara"/>
    <s v="SY0702"/>
    <s v="Tamanaah"/>
    <s v="SY070204"/>
    <m/>
    <m/>
    <x v="1"/>
    <s v="SY07"/>
    <s v="Ariha"/>
    <s v="SY0705"/>
    <s v="Ariha"/>
    <s v="SY070500"/>
    <s v="Majdaliya"/>
    <x v="277"/>
    <n v="29"/>
  </r>
  <r>
    <s v="CCCM"/>
    <x v="0"/>
    <m/>
    <m/>
    <x v="11"/>
    <s v="SY07"/>
    <s v="Al Mara"/>
    <s v="SY0702"/>
    <s v="Tamanaah"/>
    <s v="SY070204"/>
    <m/>
    <m/>
    <x v="1"/>
    <s v="SY07"/>
    <s v="Ariha"/>
    <s v="SY0705"/>
    <s v="Ariha"/>
    <s v="SY070500"/>
    <s v="Ruwaiha"/>
    <x v="486"/>
    <n v="6"/>
  </r>
  <r>
    <s v="CCCM"/>
    <x v="0"/>
    <m/>
    <m/>
    <x v="11"/>
    <s v="SY07"/>
    <s v="Al Mara"/>
    <s v="SY0702"/>
    <s v="Tamanaah"/>
    <s v="SY070204"/>
    <m/>
    <m/>
    <x v="1"/>
    <s v="SY07"/>
    <s v="Ariha"/>
    <s v="SY0705"/>
    <s v="Ariha"/>
    <s v="SY070500"/>
    <s v="Shinan"/>
    <x v="278"/>
    <n v="34"/>
  </r>
  <r>
    <s v="CCCM"/>
    <x v="0"/>
    <m/>
    <m/>
    <x v="11"/>
    <s v="SY07"/>
    <s v="Al Mara"/>
    <s v="SY0702"/>
    <s v="Tamanaah"/>
    <s v="SY070204"/>
    <s v="Big Khwein"/>
    <s v="C4091"/>
    <x v="1"/>
    <s v="SY07"/>
    <s v="Idleb"/>
    <s v="SY0700"/>
    <s v="Saraqab"/>
    <s v="SY070003"/>
    <s v="Maharim"/>
    <x v="481"/>
    <n v="29"/>
  </r>
  <r>
    <s v="CCCM"/>
    <x v="0"/>
    <m/>
    <m/>
    <x v="11"/>
    <s v="SY07"/>
    <s v="Al Mara"/>
    <s v="SY0702"/>
    <s v="Tamanaah"/>
    <s v="SY070204"/>
    <s v="Farja"/>
    <s v="C4089"/>
    <x v="1"/>
    <s v="SY07"/>
    <s v="Harim"/>
    <s v="SY0703"/>
    <s v="Qourqeena"/>
    <s v="SY070304"/>
    <s v="Ras Elhisn"/>
    <x v="294"/>
    <n v="29"/>
  </r>
  <r>
    <s v="CCCM"/>
    <x v="0"/>
    <m/>
    <m/>
    <x v="11"/>
    <s v="SY07"/>
    <s v="Al Mara"/>
    <s v="SY0702"/>
    <s v="Tamanaah"/>
    <s v="SY070204"/>
    <s v="Raffa"/>
    <s v="C4078"/>
    <x v="1"/>
    <s v="SY07"/>
    <s v="Al Mara"/>
    <s v="SY0702"/>
    <s v="Ma'arrat An Nu'man"/>
    <s v="SY070200"/>
    <s v="Sarman"/>
    <x v="271"/>
    <n v="86"/>
  </r>
  <r>
    <s v="CCCM"/>
    <x v="0"/>
    <m/>
    <m/>
    <x v="11"/>
    <s v="SY07"/>
    <s v="Al Mara"/>
    <s v="SY0702"/>
    <s v="Tamanaah"/>
    <s v="SY070204"/>
    <s v="Sahal"/>
    <s v="C4075"/>
    <x v="1"/>
    <s v="SY07"/>
    <s v="Ariha"/>
    <s v="SY0705"/>
    <s v="Ehsem"/>
    <s v="SY070501"/>
    <s v="Bara"/>
    <x v="245"/>
    <n v="34"/>
  </r>
  <r>
    <s v="CCCM"/>
    <x v="0"/>
    <m/>
    <m/>
    <x v="11"/>
    <s v="SY07"/>
    <s v="Al Mara"/>
    <s v="SY0702"/>
    <s v="Tamanaah"/>
    <s v="SY070204"/>
    <s v="Skik"/>
    <s v="C4077"/>
    <x v="1"/>
    <s v="SY07"/>
    <s v="Al Mara"/>
    <s v="SY0702"/>
    <s v="Ma'arrat An Nu'man"/>
    <s v="SY070200"/>
    <s v="Eastern Deir"/>
    <x v="262"/>
    <n v="285"/>
  </r>
  <r>
    <s v="CCCM"/>
    <x v="0"/>
    <m/>
    <m/>
    <x v="11"/>
    <s v="SY07"/>
    <s v="Al Mara"/>
    <s v="SY0702"/>
    <s v="Tamanaah"/>
    <s v="SY070204"/>
    <s v="Skik"/>
    <s v="C4077"/>
    <x v="1"/>
    <s v="SY07"/>
    <s v="Al Mara"/>
    <s v="SY0702"/>
    <s v="Ma'arrat An Nu'man"/>
    <s v="SY070200"/>
    <s v="Sarman"/>
    <x v="271"/>
    <n v="325"/>
  </r>
  <r>
    <s v="CCCM"/>
    <x v="0"/>
    <m/>
    <m/>
    <x v="11"/>
    <s v="SY07"/>
    <s v="Al Mara"/>
    <s v="SY0702"/>
    <s v="Tamanaah"/>
    <s v="SY070204"/>
    <s v="Skik"/>
    <s v="C4077"/>
    <x v="1"/>
    <s v="SY07"/>
    <s v="Idleb"/>
    <s v="SY0700"/>
    <s v="Saraqab"/>
    <s v="SY070003"/>
    <s v="Afs"/>
    <x v="491"/>
    <n v="23"/>
  </r>
  <r>
    <s v="CCCM"/>
    <x v="0"/>
    <m/>
    <m/>
    <x v="11"/>
    <s v="SY07"/>
    <s v="Al Mara"/>
    <s v="SY0702"/>
    <s v="Tamanaah"/>
    <s v="SY070204"/>
    <s v="Skik"/>
    <s v="C4077"/>
    <x v="1"/>
    <s v="SY07"/>
    <s v="Idleb"/>
    <s v="SY0700"/>
    <s v="Saraqab"/>
    <s v="SY070003"/>
    <s v="San"/>
    <x v="492"/>
    <n v="46"/>
  </r>
  <r>
    <s v="CCCM"/>
    <x v="0"/>
    <m/>
    <m/>
    <x v="11"/>
    <s v="SY07"/>
    <s v="Al Mara"/>
    <s v="SY0702"/>
    <s v="Tamanaah"/>
    <s v="SY070204"/>
    <s v="Tal Shih"/>
    <s v="C6606"/>
    <x v="1"/>
    <s v="SY07"/>
    <s v="Ariha"/>
    <s v="SY0705"/>
    <s v="Ariha"/>
    <s v="SY070500"/>
    <s v="Thaheriya"/>
    <x v="493"/>
    <n v="23"/>
  </r>
  <r>
    <s v="CCCM"/>
    <x v="0"/>
    <m/>
    <m/>
    <x v="11"/>
    <s v="SY07"/>
    <s v="Al Mara"/>
    <s v="SY0702"/>
    <s v="Tamanaah"/>
    <s v="SY070204"/>
    <s v="Tamanaah"/>
    <s v="C4081"/>
    <x v="12"/>
    <s v="SY05"/>
    <s v="As-Suqaylabiyah"/>
    <s v="SY0502"/>
    <s v="Madiq Castle"/>
    <s v="SY050204"/>
    <s v="Kafr Nabutha"/>
    <x v="482"/>
    <n v="143"/>
  </r>
  <r>
    <s v="CCCM"/>
    <x v="0"/>
    <m/>
    <m/>
    <x v="11"/>
    <s v="SY07"/>
    <s v="Al Mara"/>
    <s v="SY0702"/>
    <s v="Tamanaah"/>
    <s v="SY070204"/>
    <s v="Tamanaah"/>
    <s v="C4081"/>
    <x v="1"/>
    <s v="SY07"/>
    <s v="Al Mara"/>
    <s v="SY0702"/>
    <s v="Heish"/>
    <s v="SY070205"/>
    <s v="Armanaya"/>
    <x v="166"/>
    <n v="114"/>
  </r>
  <r>
    <s v="CCCM"/>
    <x v="0"/>
    <m/>
    <m/>
    <x v="11"/>
    <s v="SY07"/>
    <s v="Al Mara"/>
    <s v="SY0702"/>
    <s v="Tamanaah"/>
    <s v="SY070204"/>
    <s v="Tamanaah"/>
    <s v="C4081"/>
    <x v="1"/>
    <s v="SY07"/>
    <s v="Al Mara"/>
    <s v="SY0702"/>
    <s v="Heish"/>
    <s v="SY070205"/>
    <s v="Maar Hattat"/>
    <x v="240"/>
    <n v="57"/>
  </r>
  <r>
    <s v="CCCM"/>
    <x v="0"/>
    <m/>
    <m/>
    <x v="11"/>
    <s v="SY07"/>
    <s v="Al Mara"/>
    <s v="SY0702"/>
    <s v="Tamanaah"/>
    <s v="SY070204"/>
    <s v="Tamanaah"/>
    <s v="C4081"/>
    <x v="1"/>
    <s v="SY07"/>
    <s v="Al Mara"/>
    <s v="SY0702"/>
    <s v="Kafr Nobol"/>
    <s v="SY070203"/>
    <s v="Maarzita"/>
    <x v="484"/>
    <n v="114"/>
  </r>
  <r>
    <s v="CCCM"/>
    <x v="0"/>
    <m/>
    <m/>
    <x v="11"/>
    <s v="SY07"/>
    <s v="Al Mara"/>
    <s v="SY0702"/>
    <s v="Tamanaah"/>
    <s v="SY070204"/>
    <s v="Tamanaah"/>
    <s v="C4081"/>
    <x v="1"/>
    <s v="SY07"/>
    <s v="Al Mara"/>
    <s v="SY0702"/>
    <s v="Ma'arrat An Nu'man"/>
    <s v="SY070200"/>
    <s v="Maar Shamarin"/>
    <x v="268"/>
    <n v="485"/>
  </r>
  <r>
    <s v="CCCM"/>
    <x v="0"/>
    <m/>
    <m/>
    <x v="11"/>
    <s v="SY07"/>
    <s v="Al Mara"/>
    <s v="SY0702"/>
    <s v="Tamanaah"/>
    <s v="SY070204"/>
    <s v="Tamanaah"/>
    <s v="C4081"/>
    <x v="1"/>
    <s v="SY07"/>
    <s v="Al Mara"/>
    <s v="SY0702"/>
    <s v="Ma'arrat An Nu'man"/>
    <s v="SY070200"/>
    <s v="Maar Shurin"/>
    <x v="305"/>
    <n v="627"/>
  </r>
  <r>
    <s v="CCCM"/>
    <x v="0"/>
    <m/>
    <m/>
    <x v="11"/>
    <s v="SY07"/>
    <s v="Al Mara"/>
    <s v="SY0702"/>
    <s v="Tamanaah"/>
    <s v="SY070204"/>
    <s v="Tamanaah"/>
    <s v="C4081"/>
    <x v="1"/>
    <s v="SY07"/>
    <s v="Al Mara"/>
    <s v="SY0702"/>
    <s v="Ma'arrat An Nu'man"/>
    <s v="SY070200"/>
    <s v="Maasaran"/>
    <x v="257"/>
    <n v="86"/>
  </r>
  <r>
    <s v="CCCM"/>
    <x v="0"/>
    <m/>
    <m/>
    <x v="11"/>
    <s v="SY07"/>
    <s v="Al Mara"/>
    <s v="SY0702"/>
    <s v="Tamanaah"/>
    <s v="SY070204"/>
    <s v="Tamanaah"/>
    <s v="C4081"/>
    <x v="1"/>
    <s v="SY07"/>
    <s v="Al Mara"/>
    <s v="SY0702"/>
    <s v="Ma'arrat An Nu'man"/>
    <s v="SY070200"/>
    <s v="Sarman"/>
    <x v="271"/>
    <n v="314"/>
  </r>
  <r>
    <s v="CCCM"/>
    <x v="0"/>
    <m/>
    <m/>
    <x v="11"/>
    <s v="SY07"/>
    <s v="Al Mara"/>
    <s v="SY0702"/>
    <s v="Tamanaah"/>
    <s v="SY070204"/>
    <s v="Tamanaah"/>
    <s v="C4081"/>
    <x v="1"/>
    <s v="SY07"/>
    <s v="Ariha"/>
    <s v="SY0705"/>
    <s v="Ariha"/>
    <s v="SY070500"/>
    <s v="Kafrlata"/>
    <x v="276"/>
    <n v="86"/>
  </r>
  <r>
    <s v="CCCM"/>
    <x v="0"/>
    <m/>
    <m/>
    <x v="11"/>
    <s v="SY07"/>
    <s v="Al Mara"/>
    <s v="SY0702"/>
    <s v="Tamanaah"/>
    <s v="SY070204"/>
    <s v="Tamanaah"/>
    <s v="C4081"/>
    <x v="1"/>
    <s v="SY07"/>
    <s v="Ariha"/>
    <s v="SY0705"/>
    <s v="Ariha"/>
    <s v="SY070500"/>
    <s v="Majdaliya"/>
    <x v="277"/>
    <n v="205"/>
  </r>
  <r>
    <s v="CCCM"/>
    <x v="0"/>
    <m/>
    <m/>
    <x v="11"/>
    <s v="SY07"/>
    <s v="Al Mara"/>
    <s v="SY0702"/>
    <s v="Tamanaah"/>
    <s v="SY070204"/>
    <s v="Tamanaah"/>
    <s v="C4081"/>
    <x v="1"/>
    <s v="SY07"/>
    <s v="Ariha"/>
    <s v="SY0705"/>
    <s v="Ehsem"/>
    <s v="SY070501"/>
    <s v="Deir Sunbul"/>
    <x v="280"/>
    <n v="23"/>
  </r>
  <r>
    <s v="CCCM"/>
    <x v="0"/>
    <m/>
    <m/>
    <x v="11"/>
    <s v="SY07"/>
    <s v="Al Mara"/>
    <s v="SY0702"/>
    <s v="Tamanaah"/>
    <s v="SY070204"/>
    <s v="Tamanaah"/>
    <s v="C4081"/>
    <x v="1"/>
    <s v="SY07"/>
    <s v="Ariha"/>
    <s v="SY0705"/>
    <s v="Mhambal"/>
    <s v="SY070502"/>
    <s v="Jadraya"/>
    <x v="58"/>
    <n v="40"/>
  </r>
  <r>
    <s v="CCCM"/>
    <x v="0"/>
    <m/>
    <m/>
    <x v="11"/>
    <s v="SY07"/>
    <s v="Al Mara"/>
    <s v="SY0702"/>
    <s v="Tamanaah"/>
    <s v="SY070204"/>
    <s v="Tamanaah"/>
    <s v="C4081"/>
    <x v="1"/>
    <s v="SY07"/>
    <s v="Harim"/>
    <s v="SY0703"/>
    <s v="Qourqeena"/>
    <s v="SY070304"/>
    <s v="Radwa"/>
    <x v="293"/>
    <n v="34"/>
  </r>
  <r>
    <s v="CCCM"/>
    <x v="0"/>
    <m/>
    <m/>
    <x v="11"/>
    <s v="SY07"/>
    <s v="Al Mara"/>
    <s v="SY0702"/>
    <s v="Tamanaah"/>
    <s v="SY070204"/>
    <s v="Um Elkhalayel"/>
    <s v="C4085"/>
    <x v="1"/>
    <s v="SY07"/>
    <s v="Ariha"/>
    <s v="SY0705"/>
    <s v="Ehsem"/>
    <s v="SY070501"/>
    <s v="Bara"/>
    <x v="245"/>
    <n v="23"/>
  </r>
  <r>
    <s v="CCCM"/>
    <x v="0"/>
    <m/>
    <m/>
    <x v="11"/>
    <s v="SY07"/>
    <s v="Al Mara"/>
    <s v="SY0702"/>
    <s v="Tamanaah"/>
    <s v="SY070204"/>
    <s v="Um Elkhalayel"/>
    <s v="C4085"/>
    <x v="1"/>
    <s v="SY07"/>
    <s v="Ariha"/>
    <s v="SY0705"/>
    <s v="Mhambal"/>
    <s v="SY070502"/>
    <s v="Jadraya"/>
    <x v="58"/>
    <n v="228"/>
  </r>
  <r>
    <s v="CCCM"/>
    <x v="0"/>
    <m/>
    <m/>
    <x v="11"/>
    <s v="SY07"/>
    <s v="Al Mara"/>
    <s v="SY0702"/>
    <s v="Tamanaah"/>
    <s v="SY070204"/>
    <s v="Um Elkhalayel"/>
    <s v="C4085"/>
    <x v="1"/>
    <s v="SY07"/>
    <s v="Harim"/>
    <s v="SY0703"/>
    <s v="Qourqeena"/>
    <s v="SY070304"/>
    <s v="Kafr Aruq"/>
    <x v="291"/>
    <n v="23"/>
  </r>
  <r>
    <s v="CCCM"/>
    <x v="0"/>
    <m/>
    <m/>
    <x v="11"/>
    <s v="SY07"/>
    <s v="Al Mara"/>
    <s v="SY0702"/>
    <s v="Tamanaah"/>
    <s v="SY070204"/>
    <s v="Um Elkhalayel"/>
    <s v="C4085"/>
    <x v="1"/>
    <s v="SY07"/>
    <s v="Idleb"/>
    <s v="SY0700"/>
    <s v="Saraqab"/>
    <s v="SY070003"/>
    <s v="Afs"/>
    <x v="491"/>
    <n v="17"/>
  </r>
  <r>
    <s v="CCCM"/>
    <x v="0"/>
    <m/>
    <m/>
    <x v="11"/>
    <s v="SY07"/>
    <s v="Al Mara"/>
    <s v="SY0702"/>
    <s v="Tamanaah"/>
    <s v="SY070204"/>
    <s v="Um Elkhalayel"/>
    <s v="C4085"/>
    <x v="1"/>
    <s v="SY07"/>
    <s v="Idleb"/>
    <s v="SY0700"/>
    <s v="Saraqab"/>
    <s v="SY070003"/>
    <s v="San"/>
    <x v="492"/>
    <n v="23"/>
  </r>
  <r>
    <s v="CCCM"/>
    <x v="0"/>
    <m/>
    <m/>
    <x v="11"/>
    <s v="SY07"/>
    <s v="Al Mara"/>
    <s v="SY0702"/>
    <s v="Tamanaah"/>
    <s v="SY070204"/>
    <s v="Um Jalal"/>
    <s v="C4095"/>
    <x v="1"/>
    <s v="SY07"/>
    <s v="Al Mara"/>
    <s v="SY0702"/>
    <s v="Heish"/>
    <s v="SY070205"/>
    <s v="Kafr Basin"/>
    <x v="494"/>
    <n v="57"/>
  </r>
  <r>
    <s v="CCCM"/>
    <x v="0"/>
    <m/>
    <m/>
    <x v="11"/>
    <s v="SY07"/>
    <s v="Al Mara"/>
    <s v="SY0702"/>
    <s v="Tamanaah"/>
    <s v="SY070204"/>
    <s v="Um Jalal"/>
    <s v="C4095"/>
    <x v="1"/>
    <s v="SY07"/>
    <s v="Al Mara"/>
    <s v="SY0702"/>
    <s v="Khan Shaykun"/>
    <s v="SY070201"/>
    <s v="Kafr Ein"/>
    <x v="495"/>
    <n v="29"/>
  </r>
  <r>
    <s v="CCCM"/>
    <x v="0"/>
    <m/>
    <m/>
    <x v="11"/>
    <s v="SY07"/>
    <s v="Al Mara"/>
    <s v="SY0702"/>
    <s v="Tamanaah"/>
    <s v="SY070204"/>
    <s v="Um Jalal"/>
    <s v="C4095"/>
    <x v="1"/>
    <s v="SY07"/>
    <s v="Al Mara"/>
    <s v="SY0702"/>
    <s v="Ma'arrat An Nu'man"/>
    <s v="SY070200"/>
    <s v="Eastern Deir"/>
    <x v="262"/>
    <n v="228"/>
  </r>
  <r>
    <s v="CCCM"/>
    <x v="0"/>
    <m/>
    <m/>
    <x v="11"/>
    <s v="SY07"/>
    <s v="Al Mara"/>
    <s v="SY0702"/>
    <s v="Tamanaah"/>
    <s v="SY070204"/>
    <s v="Um Jalal"/>
    <s v="C4095"/>
    <x v="1"/>
    <s v="SY07"/>
    <s v="Idleb"/>
    <s v="SY0700"/>
    <s v="Saraqab"/>
    <s v="SY070003"/>
    <s v="Afs"/>
    <x v="491"/>
    <n v="46"/>
  </r>
  <r>
    <s v="CCCM"/>
    <x v="0"/>
    <m/>
    <m/>
    <x v="11"/>
    <s v="SY07"/>
    <s v="Al Mara"/>
    <s v="SY0702"/>
    <m/>
    <s v=""/>
    <m/>
    <s v=""/>
    <x v="3"/>
    <s v="SY02"/>
    <s v="Afrin"/>
    <s v="SY0203"/>
    <s v="Afrin"/>
    <s v="SY020300"/>
    <s v="Afrin"/>
    <x v="318"/>
    <n v="85"/>
  </r>
  <r>
    <s v="CCCM"/>
    <x v="0"/>
    <m/>
    <m/>
    <x v="11"/>
    <s v="SY07"/>
    <s v="Al Mara"/>
    <s v="SY0702"/>
    <m/>
    <m/>
    <m/>
    <m/>
    <x v="3"/>
    <s v="SY02"/>
    <s v="Afrin"/>
    <s v="SY0203"/>
    <s v="Afrin"/>
    <s v="SY020300"/>
    <s v="Eskan"/>
    <x v="467"/>
    <n v="11"/>
  </r>
  <r>
    <s v="CCCM"/>
    <x v="0"/>
    <m/>
    <m/>
    <x v="11"/>
    <s v="SY07"/>
    <s v="Al Mara"/>
    <s v="SY0702"/>
    <m/>
    <m/>
    <m/>
    <m/>
    <x v="3"/>
    <s v="SY02"/>
    <s v="Afrin"/>
    <s v="SY0203"/>
    <s v="Afrin"/>
    <s v="SY020300"/>
    <s v="Khadraa"/>
    <x v="478"/>
    <n v="17"/>
  </r>
  <r>
    <s v="CCCM"/>
    <x v="0"/>
    <m/>
    <m/>
    <x v="11"/>
    <s v="SY07"/>
    <s v="Al Mara"/>
    <s v="SY0702"/>
    <m/>
    <m/>
    <m/>
    <m/>
    <x v="3"/>
    <s v="SY02"/>
    <s v="Afrin"/>
    <s v="SY0203"/>
    <s v="Jandairis"/>
    <s v="SY020302"/>
    <s v="Jandairis"/>
    <x v="50"/>
    <n v="40"/>
  </r>
  <r>
    <s v="CCCM"/>
    <x v="0"/>
    <m/>
    <m/>
    <x v="11"/>
    <s v="SY07"/>
    <s v="Al Mara"/>
    <s v="SY0702"/>
    <m/>
    <m/>
    <m/>
    <m/>
    <x v="3"/>
    <s v="SY02"/>
    <s v="Afrin"/>
    <s v="SY0203"/>
    <s v="Jandairis"/>
    <s v="SY020302"/>
    <s v="Sheikh Abel Rahman"/>
    <x v="496"/>
    <n v="23"/>
  </r>
  <r>
    <s v="CCCM"/>
    <x v="0"/>
    <m/>
    <m/>
    <x v="11"/>
    <s v="SY07"/>
    <s v="Al Mara"/>
    <s v="SY0702"/>
    <m/>
    <m/>
    <m/>
    <m/>
    <x v="3"/>
    <s v="SY02"/>
    <s v="Afrin"/>
    <s v="SY0203"/>
    <s v="Jandairis"/>
    <s v="SY020302"/>
    <s v="Tal Slur"/>
    <x v="497"/>
    <n v="17"/>
  </r>
  <r>
    <s v="CCCM"/>
    <x v="0"/>
    <m/>
    <m/>
    <x v="11"/>
    <s v="SY07"/>
    <s v="Ariha"/>
    <s v="SY0705"/>
    <s v="Ariha"/>
    <s v="SY070500"/>
    <s v="Ariha"/>
    <s v="C4278"/>
    <x v="1"/>
    <s v="SY07"/>
    <s v="Ariha"/>
    <s v="SY0705"/>
    <s v="Ariha"/>
    <s v="SY070500"/>
    <s v="Korin"/>
    <x v="394"/>
    <n v="63"/>
  </r>
  <r>
    <s v="CCCM"/>
    <x v="0"/>
    <m/>
    <m/>
    <x v="11"/>
    <s v="SY07"/>
    <s v="Ariha"/>
    <s v="SY0705"/>
    <s v="Ariha"/>
    <s v="SY070500"/>
    <s v="Sarja"/>
    <s v="C4273"/>
    <x v="1"/>
    <s v="SY07"/>
    <s v="Ariha"/>
    <s v="SY0705"/>
    <s v="Ariha"/>
    <s v="SY070500"/>
    <s v="Ruwaiha"/>
    <x v="486"/>
    <n v="40"/>
  </r>
  <r>
    <s v="CCCM"/>
    <x v="0"/>
    <m/>
    <m/>
    <x v="11"/>
    <s v="SY07"/>
    <s v="Ariha"/>
    <s v="SY0705"/>
    <s v="Ehsem"/>
    <s v="SY070501"/>
    <s v="Marata"/>
    <s v="C4307"/>
    <x v="1"/>
    <s v="SY07"/>
    <s v="Ariha"/>
    <s v="SY0705"/>
    <s v="Ehsem"/>
    <s v="SY070501"/>
    <s v="Joseph"/>
    <x v="333"/>
    <n v="29"/>
  </r>
  <r>
    <s v="CCCM"/>
    <x v="0"/>
    <m/>
    <m/>
    <x v="11"/>
    <s v="SY07"/>
    <s v="Ariha"/>
    <s v="SY0705"/>
    <s v="Mhambal"/>
    <s v="SY070502"/>
    <s v="Kniseh"/>
    <s v="C4313"/>
    <x v="1"/>
    <s v="SY07"/>
    <s v="Ariha"/>
    <s v="SY0705"/>
    <s v="Mhambal"/>
    <s v="SY070502"/>
    <s v="Ora Qabli - Edwan"/>
    <x v="298"/>
    <n v="405"/>
  </r>
  <r>
    <s v="CCCM"/>
    <x v="0"/>
    <m/>
    <m/>
    <x v="11"/>
    <s v="SY07"/>
    <s v="Ariha"/>
    <s v="SY0705"/>
    <m/>
    <s v=""/>
    <m/>
    <s v=""/>
    <x v="3"/>
    <s v="SY02"/>
    <s v="Afrin"/>
    <s v="SY0203"/>
    <s v="Afrin"/>
    <s v="SY020300"/>
    <s v="Eskan"/>
    <x v="467"/>
    <n v="17"/>
  </r>
  <r>
    <s v="CCCM"/>
    <x v="0"/>
    <m/>
    <m/>
    <x v="11"/>
    <s v="SY07"/>
    <s v="Harim"/>
    <s v="SY0703"/>
    <s v="Dana"/>
    <s v="SY070301"/>
    <s v="Atma"/>
    <s v="C4130"/>
    <x v="1"/>
    <s v="SY07"/>
    <s v="Idleb"/>
    <s v="SY0700"/>
    <s v="Saraqab"/>
    <s v="SY070003"/>
    <s v="Rasafa"/>
    <x v="498"/>
    <n v="11"/>
  </r>
  <r>
    <s v="CCCM"/>
    <x v="0"/>
    <m/>
    <m/>
    <x v="11"/>
    <s v="SY07"/>
    <s v="Harim"/>
    <s v="SY0703"/>
    <s v="Dana"/>
    <s v="SY070301"/>
    <s v="Sarmada"/>
    <s v="C4121"/>
    <x v="3"/>
    <s v="SY02"/>
    <s v="Jarablus"/>
    <s v="SY0208"/>
    <s v="Jarablus"/>
    <s v="SY020800"/>
    <s v="Jarablus"/>
    <x v="210"/>
    <n v="11"/>
  </r>
  <r>
    <s v="CCCM"/>
    <x v="0"/>
    <m/>
    <m/>
    <x v="11"/>
    <s v="SY07"/>
    <s v="Harim"/>
    <s v="SY0703"/>
    <s v="Dana"/>
    <s v="SY070301"/>
    <s v="Sarmada"/>
    <s v="C4121"/>
    <x v="3"/>
    <s v="SY02"/>
    <s v="Jarablus"/>
    <s v="SY0208"/>
    <s v="Jarablus"/>
    <s v="SY020800"/>
    <s v="Zoghra"/>
    <x v="448"/>
    <n v="40"/>
  </r>
  <r>
    <s v="CCCM"/>
    <x v="0"/>
    <m/>
    <m/>
    <x v="11"/>
    <s v="SY07"/>
    <s v="Harim"/>
    <s v="SY0703"/>
    <s v="Dana"/>
    <s v="SY070301"/>
    <s v="Sarmada"/>
    <s v="C4121"/>
    <x v="1"/>
    <s v="SY07"/>
    <s v="Ariha"/>
    <s v="SY0705"/>
    <s v="Ariha"/>
    <s v="SY070500"/>
    <s v="Ariha"/>
    <x v="9"/>
    <n v="530"/>
  </r>
  <r>
    <s v="CCCM"/>
    <x v="0"/>
    <m/>
    <m/>
    <x v="11"/>
    <s v="SY07"/>
    <s v="Harim"/>
    <s v="SY0703"/>
    <s v="Dana"/>
    <s v="SY070301"/>
    <s v="Sarmada"/>
    <s v="C4121"/>
    <x v="1"/>
    <s v="SY07"/>
    <s v="Harim"/>
    <s v="SY0703"/>
    <s v="Salqin"/>
    <s v="SY070302"/>
    <s v="Salqin"/>
    <x v="324"/>
    <n v="11"/>
  </r>
  <r>
    <s v="CCCM"/>
    <x v="0"/>
    <m/>
    <m/>
    <x v="11"/>
    <s v="SY07"/>
    <s v="Idleb"/>
    <s v="SY0700"/>
    <s v="Bennsh"/>
    <s v="SY070002"/>
    <m/>
    <s v=""/>
    <x v="3"/>
    <s v="SY02"/>
    <s v="Jebel Saman (Aleppo)"/>
    <s v="SY0200"/>
    <s v="Zarbah"/>
    <s v="SY020005"/>
    <s v="Jeb Kas"/>
    <x v="499"/>
    <n v="46"/>
  </r>
  <r>
    <s v="CCCM"/>
    <x v="0"/>
    <m/>
    <m/>
    <x v="11"/>
    <s v="SY07"/>
    <s v="Idleb"/>
    <s v="SY0700"/>
    <s v="Idleb"/>
    <s v="SY070000"/>
    <m/>
    <s v=""/>
    <x v="3"/>
    <s v="SY02"/>
    <s v="Jarablus"/>
    <s v="SY0208"/>
    <s v="Ghandorah"/>
    <s v="SY020801"/>
    <s v="Al Tafiliyah"/>
    <x v="99"/>
    <n v="11"/>
  </r>
  <r>
    <s v="CCCM"/>
    <x v="0"/>
    <m/>
    <m/>
    <x v="11"/>
    <s v="SY07"/>
    <s v="Idleb"/>
    <s v="SY0700"/>
    <s v="Idleb"/>
    <s v="SY070000"/>
    <m/>
    <m/>
    <x v="3"/>
    <s v="SY02"/>
    <s v="Jarablus"/>
    <s v="SY0208"/>
    <s v="Ghandorah"/>
    <s v="SY020801"/>
    <s v="Big Nabgha"/>
    <x v="432"/>
    <n v="113"/>
  </r>
  <r>
    <s v="CCCM"/>
    <x v="0"/>
    <m/>
    <m/>
    <x v="11"/>
    <s v="SY07"/>
    <s v="Idleb"/>
    <s v="SY0700"/>
    <s v="Idleb"/>
    <s v="SY070000"/>
    <m/>
    <m/>
    <x v="3"/>
    <s v="SY02"/>
    <s v="Jarablus"/>
    <s v="SY0208"/>
    <s v="Ghandorah"/>
    <s v="SY020801"/>
    <s v="Buslijah"/>
    <x v="500"/>
    <n v="23"/>
  </r>
  <r>
    <s v="CCCM"/>
    <x v="0"/>
    <m/>
    <m/>
    <x v="11"/>
    <s v="SY07"/>
    <s v="Idleb"/>
    <s v="SY0700"/>
    <s v="Idleb"/>
    <s v="SY070000"/>
    <m/>
    <m/>
    <x v="3"/>
    <s v="SY02"/>
    <s v="Jarablus"/>
    <s v="SY0208"/>
    <s v="Ghandorah"/>
    <s v="SY020801"/>
    <s v="Ghanameh"/>
    <x v="453"/>
    <n v="17"/>
  </r>
  <r>
    <s v="CCCM"/>
    <x v="0"/>
    <m/>
    <m/>
    <x v="11"/>
    <s v="SY07"/>
    <s v="Idleb"/>
    <s v="SY0700"/>
    <s v="Idleb"/>
    <s v="SY070000"/>
    <m/>
    <m/>
    <x v="3"/>
    <s v="SY02"/>
    <s v="Jarablus"/>
    <s v="SY0208"/>
    <s v="Ghandorah"/>
    <s v="SY020801"/>
    <s v="Ghandorah"/>
    <x v="428"/>
    <n v="136"/>
  </r>
  <r>
    <s v="CCCM"/>
    <x v="0"/>
    <m/>
    <m/>
    <x v="11"/>
    <s v="SY07"/>
    <s v="Idleb"/>
    <s v="SY0700"/>
    <s v="Idleb"/>
    <s v="SY070000"/>
    <m/>
    <m/>
    <x v="3"/>
    <s v="SY02"/>
    <s v="Jarablus"/>
    <s v="SY0208"/>
    <s v="Ghandorah"/>
    <s v="SY020801"/>
    <s v="Hmeireh - Ashkaji"/>
    <x v="434"/>
    <n v="11"/>
  </r>
  <r>
    <s v="CCCM"/>
    <x v="0"/>
    <m/>
    <m/>
    <x v="11"/>
    <s v="SY07"/>
    <s v="Idleb"/>
    <s v="SY0700"/>
    <s v="Idleb"/>
    <s v="SY070000"/>
    <m/>
    <m/>
    <x v="3"/>
    <s v="SY02"/>
    <s v="Jarablus"/>
    <s v="SY0208"/>
    <s v="Ghandorah"/>
    <s v="SY020801"/>
    <s v="Little Arab Hasan"/>
    <x v="43"/>
    <n v="114"/>
  </r>
  <r>
    <s v="CCCM"/>
    <x v="0"/>
    <m/>
    <m/>
    <x v="11"/>
    <s v="SY07"/>
    <s v="Idleb"/>
    <s v="SY0700"/>
    <s v="Idleb"/>
    <s v="SY070000"/>
    <m/>
    <m/>
    <x v="3"/>
    <s v="SY02"/>
    <s v="Jarablus"/>
    <s v="SY0208"/>
    <s v="Ghandorah"/>
    <s v="SY020801"/>
    <s v="Sheineh"/>
    <x v="439"/>
    <n v="29"/>
  </r>
  <r>
    <s v="CCCM"/>
    <x v="0"/>
    <m/>
    <m/>
    <x v="11"/>
    <s v="SY07"/>
    <s v="Idleb"/>
    <s v="SY0700"/>
    <s v="Idleb"/>
    <s v="SY070000"/>
    <m/>
    <m/>
    <x v="3"/>
    <s v="SY02"/>
    <s v="Jarablus"/>
    <s v="SY0208"/>
    <s v="Ghandorah"/>
    <s v="SY020801"/>
    <s v="Tal Aghbar - Tal Elagher"/>
    <x v="440"/>
    <n v="85"/>
  </r>
  <r>
    <s v="CCCM"/>
    <x v="0"/>
    <m/>
    <m/>
    <x v="11"/>
    <s v="SY07"/>
    <s v="Idleb"/>
    <s v="SY0700"/>
    <s v="Idleb"/>
    <s v="SY070000"/>
    <s v="Idleb"/>
    <s v="C3871"/>
    <x v="3"/>
    <s v="SY02"/>
    <s v="Jarablus"/>
    <s v="SY0208"/>
    <s v="Jarablus"/>
    <s v="SY020800"/>
    <s v="Bablan"/>
    <x v="501"/>
    <n v="23"/>
  </r>
  <r>
    <s v="CCCM"/>
    <x v="0"/>
    <m/>
    <m/>
    <x v="11"/>
    <s v="SY07"/>
    <s v="Idleb"/>
    <s v="SY0700"/>
    <s v="Idleb"/>
    <s v="SY070000"/>
    <s v="Idleb"/>
    <s v="C3871"/>
    <x v="3"/>
    <s v="SY02"/>
    <s v="Jarablus"/>
    <s v="SY0208"/>
    <s v="Jarablus"/>
    <s v="SY020800"/>
    <s v="Halawaniyeh"/>
    <x v="457"/>
    <n v="34"/>
  </r>
  <r>
    <s v="CCCM"/>
    <x v="0"/>
    <m/>
    <m/>
    <x v="11"/>
    <s v="SY07"/>
    <s v="Idleb"/>
    <s v="SY0700"/>
    <s v="Idleb"/>
    <s v="SY070000"/>
    <s v="Idleb"/>
    <s v="C3871"/>
    <x v="3"/>
    <s v="SY02"/>
    <s v="Jarablus"/>
    <s v="SY0208"/>
    <s v="Jarablus"/>
    <s v="SY020800"/>
    <s v="Jarablus"/>
    <x v="210"/>
    <n v="302"/>
  </r>
  <r>
    <s v="CCCM"/>
    <x v="0"/>
    <m/>
    <m/>
    <x v="11"/>
    <s v="SY07"/>
    <s v="Idleb"/>
    <s v="SY0700"/>
    <s v="Idleb"/>
    <s v="SY070000"/>
    <s v="Idleb"/>
    <s v="C3871"/>
    <x v="3"/>
    <s v="SY02"/>
    <s v="Jarablus"/>
    <s v="SY0208"/>
    <s v="Jarablus"/>
    <s v="SY020800"/>
    <s v="Lower Jrables"/>
    <x v="215"/>
    <n v="67"/>
  </r>
  <r>
    <s v="CCCM"/>
    <x v="0"/>
    <m/>
    <m/>
    <x v="11"/>
    <s v="SY07"/>
    <s v="Idleb"/>
    <s v="SY0700"/>
    <s v="Idleb"/>
    <s v="SY070000"/>
    <s v="Idleb"/>
    <s v="C3871"/>
    <x v="3"/>
    <s v="SY02"/>
    <s v="Jarablus"/>
    <s v="SY0208"/>
    <s v="Jarablus"/>
    <s v="SY020800"/>
    <s v="Marma Elhajar"/>
    <x v="452"/>
    <n v="28"/>
  </r>
  <r>
    <s v="CCCM"/>
    <x v="0"/>
    <m/>
    <m/>
    <x v="11"/>
    <s v="SY07"/>
    <s v="Idleb"/>
    <s v="SY0700"/>
    <s v="Idleb"/>
    <s v="SY070000"/>
    <s v="Idleb"/>
    <s v="C3871"/>
    <x v="3"/>
    <s v="SY02"/>
    <s v="Jarablus"/>
    <s v="SY0208"/>
    <s v="Jarablus"/>
    <s v="SY020800"/>
    <s v="Tal Elamara"/>
    <x v="447"/>
    <n v="11"/>
  </r>
  <r>
    <s v="CCCM"/>
    <x v="0"/>
    <m/>
    <m/>
    <x v="11"/>
    <s v="SY07"/>
    <s v="Idleb"/>
    <s v="SY0700"/>
    <s v="Idleb"/>
    <s v="SY070000"/>
    <s v="Idleb"/>
    <s v="C3871"/>
    <x v="3"/>
    <s v="SY02"/>
    <s v="Jarablus"/>
    <s v="SY0208"/>
    <s v="Jarablus"/>
    <s v="SY020800"/>
    <s v="Zoghra"/>
    <x v="448"/>
    <n v="51"/>
  </r>
  <r>
    <s v="CCCM"/>
    <x v="0"/>
    <m/>
    <m/>
    <x v="11"/>
    <s v="SY07"/>
    <s v="Idleb"/>
    <s v="SY0700"/>
    <s v="Idleb"/>
    <s v="SY070000"/>
    <s v="Idleb"/>
    <s v="C3871"/>
    <x v="1"/>
    <s v="SY07"/>
    <s v="Ariha"/>
    <s v="SY0705"/>
    <s v="Ehsem"/>
    <s v="SY070501"/>
    <s v="Joseph"/>
    <x v="333"/>
    <n v="6"/>
  </r>
  <r>
    <s v="CCCM"/>
    <x v="0"/>
    <m/>
    <m/>
    <x v="11"/>
    <s v="SY07"/>
    <s v="Idleb"/>
    <s v="SY0700"/>
    <s v="Idleb"/>
    <s v="SY070000"/>
    <s v="Idleb"/>
    <s v="C3871"/>
    <x v="1"/>
    <s v="SY07"/>
    <s v="Harim"/>
    <s v="SY0703"/>
    <s v="Armanaz"/>
    <s v="SY070305"/>
    <s v="al-Baali'ah"/>
    <x v="302"/>
    <n v="46"/>
  </r>
  <r>
    <s v="CCCM"/>
    <x v="0"/>
    <m/>
    <m/>
    <x v="11"/>
    <s v="SY07"/>
    <s v="Idleb"/>
    <s v="SY0700"/>
    <s v="Idleb"/>
    <s v="SY070000"/>
    <s v="Idleb"/>
    <s v="C3871"/>
    <x v="1"/>
    <s v="SY07"/>
    <s v="Harim"/>
    <s v="SY0703"/>
    <s v="Armanaz"/>
    <s v="SY070305"/>
    <s v="Baliya"/>
    <x v="468"/>
    <n v="57"/>
  </r>
  <r>
    <s v="CCCM"/>
    <x v="0"/>
    <m/>
    <m/>
    <x v="11"/>
    <s v="SY07"/>
    <s v="Idleb"/>
    <s v="SY0700"/>
    <s v="Idleb"/>
    <s v="SY070000"/>
    <s v="Idleb"/>
    <s v="C3871"/>
    <x v="1"/>
    <s v="SY07"/>
    <s v="Harim"/>
    <s v="SY0703"/>
    <s v="Armanaz"/>
    <s v="SY070305"/>
    <s v="Quneitra"/>
    <x v="502"/>
    <n v="103"/>
  </r>
  <r>
    <s v="CCCM"/>
    <x v="0"/>
    <m/>
    <m/>
    <x v="11"/>
    <s v="SY07"/>
    <s v="Idleb"/>
    <s v="SY0700"/>
    <s v="Idleb"/>
    <s v="SY070000"/>
    <s v="Idleb"/>
    <s v="C3871"/>
    <x v="1"/>
    <s v="SY07"/>
    <s v="Harim"/>
    <s v="SY0703"/>
    <s v="Armanaz"/>
    <s v="SY070305"/>
    <s v="Sheikh Yousef"/>
    <x v="469"/>
    <n v="29"/>
  </r>
  <r>
    <s v="CCCM"/>
    <x v="0"/>
    <m/>
    <m/>
    <x v="11"/>
    <s v="SY07"/>
    <s v="Idleb"/>
    <s v="SY0700"/>
    <s v="Maaret Tamsrin"/>
    <s v="SY070005"/>
    <m/>
    <s v=""/>
    <x v="3"/>
    <s v="SY02"/>
    <s v="Jebel Saman (Aleppo)"/>
    <s v="SY0200"/>
    <s v="Zarbah"/>
    <s v="SY020005"/>
    <s v="Sheikh Ahmed"/>
    <x v="503"/>
    <n v="57"/>
  </r>
  <r>
    <s v="CCCM"/>
    <x v="0"/>
    <m/>
    <m/>
    <x v="11"/>
    <s v="SY07"/>
    <s v="Idleb"/>
    <s v="SY0700"/>
    <s v="Maaret Tamsrin"/>
    <s v="SY070005"/>
    <s v="Shekh Bahr"/>
    <s v="C6631"/>
    <x v="1"/>
    <s v="SY07"/>
    <s v="Harim"/>
    <s v="SY0703"/>
    <s v="Qourqeena"/>
    <s v="SY070304"/>
    <s v="Torlaha"/>
    <x v="504"/>
    <n v="23"/>
  </r>
  <r>
    <s v="CCCM"/>
    <x v="0"/>
    <m/>
    <m/>
    <x v="11"/>
    <s v="SY07"/>
    <s v="Idleb"/>
    <s v="SY0700"/>
    <s v="Saraqab"/>
    <s v="SY070003"/>
    <s v="Dadikh"/>
    <s v="C3910"/>
    <x v="1"/>
    <s v="SY07"/>
    <s v="Idleb"/>
    <s v="SY0700"/>
    <s v="Saraqab"/>
    <s v="SY070003"/>
    <s v="Rasafa"/>
    <x v="498"/>
    <n v="17"/>
  </r>
  <r>
    <s v="CCCM"/>
    <x v="0"/>
    <m/>
    <m/>
    <x v="11"/>
    <s v="SY07"/>
    <s v="Idleb"/>
    <s v="SY0700"/>
    <m/>
    <s v=""/>
    <m/>
    <s v=""/>
    <x v="3"/>
    <s v="SY02"/>
    <s v="Afrin"/>
    <s v="SY0203"/>
    <s v="Afrin"/>
    <s v="SY020300"/>
    <s v="Afrin"/>
    <x v="318"/>
    <n v="56"/>
  </r>
  <r>
    <s v="CCCM"/>
    <x v="0"/>
    <m/>
    <m/>
    <x v="11"/>
    <s v="SY07"/>
    <s v="Idleb"/>
    <s v="SY0700"/>
    <m/>
    <m/>
    <m/>
    <m/>
    <x v="3"/>
    <s v="SY02"/>
    <s v="Afrin"/>
    <s v="SY0203"/>
    <s v="Afrin"/>
    <s v="SY020300"/>
    <s v="Baee"/>
    <x v="505"/>
    <n v="17"/>
  </r>
  <r>
    <s v="CCCM"/>
    <x v="0"/>
    <m/>
    <m/>
    <x v="11"/>
    <s v="SY07"/>
    <s v="Idleb"/>
    <s v="SY0700"/>
    <m/>
    <m/>
    <m/>
    <m/>
    <x v="3"/>
    <s v="SY02"/>
    <s v="Afrin"/>
    <s v="SY0203"/>
    <s v="Afrin"/>
    <s v="SY020300"/>
    <s v="Basufan"/>
    <x v="485"/>
    <n v="28"/>
  </r>
  <r>
    <s v="CCCM"/>
    <x v="0"/>
    <m/>
    <m/>
    <x v="11"/>
    <s v="SY07"/>
    <s v="Idleb"/>
    <s v="SY0700"/>
    <m/>
    <m/>
    <m/>
    <m/>
    <x v="3"/>
    <s v="SY02"/>
    <s v="Afrin"/>
    <s v="SY0203"/>
    <s v="Afrin"/>
    <s v="SY020300"/>
    <s v="Kafr Zeid"/>
    <x v="506"/>
    <n v="17"/>
  </r>
  <r>
    <s v="CCCM"/>
    <x v="0"/>
    <m/>
    <m/>
    <x v="11"/>
    <s v="SY07"/>
    <s v="Idleb"/>
    <s v="SY0700"/>
    <m/>
    <m/>
    <m/>
    <m/>
    <x v="3"/>
    <s v="SY02"/>
    <s v="Afrin"/>
    <s v="SY0203"/>
    <s v="Afrin"/>
    <s v="SY020300"/>
    <s v="Khadraa"/>
    <x v="478"/>
    <n v="17"/>
  </r>
  <r>
    <s v="CCCM"/>
    <x v="0"/>
    <m/>
    <m/>
    <x v="11"/>
    <s v="SY07"/>
    <s v="Idleb"/>
    <s v="SY0700"/>
    <m/>
    <m/>
    <m/>
    <m/>
    <x v="3"/>
    <s v="SY02"/>
    <s v="Afrin"/>
    <s v="SY0203"/>
    <s v="Afrin"/>
    <s v="SY020300"/>
    <s v="Tharifa"/>
    <x v="466"/>
    <n v="17"/>
  </r>
  <r>
    <s v="CCCM"/>
    <x v="0"/>
    <m/>
    <m/>
    <x v="11"/>
    <s v="SY07"/>
    <s v="Idleb"/>
    <s v="SY0700"/>
    <m/>
    <m/>
    <m/>
    <m/>
    <x v="3"/>
    <s v="SY02"/>
    <s v="Afrin"/>
    <s v="SY0203"/>
    <s v="Jandairis"/>
    <s v="SY020302"/>
    <s v="Western Khaltan"/>
    <x v="507"/>
    <n v="17"/>
  </r>
  <r>
    <s v="CCCM"/>
    <x v="0"/>
    <m/>
    <m/>
    <x v="11"/>
    <s v="SY07"/>
    <s v="Idleb"/>
    <s v="SY0700"/>
    <m/>
    <m/>
    <m/>
    <m/>
    <x v="1"/>
    <s v="SY07"/>
    <s v="Al Mara"/>
    <s v="SY0702"/>
    <s v="Kafr Nobol"/>
    <s v="SY070203"/>
    <s v="Kafr Oweid"/>
    <x v="489"/>
    <n v="6"/>
  </r>
  <r>
    <s v="CCCM"/>
    <x v="0"/>
    <m/>
    <m/>
    <x v="11"/>
    <s v="SY07"/>
    <s v="Idleb"/>
    <s v="SY0700"/>
    <m/>
    <m/>
    <m/>
    <m/>
    <x v="1"/>
    <s v="SY07"/>
    <s v="Idleb"/>
    <s v="SY0700"/>
    <s v="Abul Thohur"/>
    <s v="SY070001"/>
    <s v="Ras El Ein"/>
    <x v="352"/>
    <n v="34"/>
  </r>
  <r>
    <s v="CCCM"/>
    <x v="0"/>
    <m/>
    <m/>
    <x v="11"/>
    <s v="SY07"/>
    <s v="Idleb"/>
    <s v="SY0700"/>
    <m/>
    <m/>
    <m/>
    <m/>
    <x v="1"/>
    <s v="SY07"/>
    <s v="Idleb"/>
    <s v="SY0700"/>
    <s v="Abul Thohur"/>
    <s v="SY070001"/>
    <s v="Tal Tufan"/>
    <x v="310"/>
    <n v="51"/>
  </r>
  <r>
    <s v="CCCM"/>
    <x v="0"/>
    <m/>
    <m/>
    <x v="11"/>
    <s v="SY07"/>
    <s v="Jisr-Ash-Shugur"/>
    <s v="SY0704"/>
    <s v="Badama"/>
    <s v="SY070401"/>
    <m/>
    <s v=""/>
    <x v="1"/>
    <s v="SY07"/>
    <s v="Ariha"/>
    <s v="SY0705"/>
    <s v="Mhambal"/>
    <s v="SY070502"/>
    <s v="Baydar Shamsu"/>
    <x v="508"/>
    <n v="17"/>
  </r>
  <r>
    <s v="CCCM"/>
    <x v="0"/>
    <m/>
    <m/>
    <x v="11"/>
    <s v="SY07"/>
    <s v="Jisr-Ash-Shugur"/>
    <s v="SY0704"/>
    <s v="Badama"/>
    <s v="SY070401"/>
    <s v="Badama"/>
    <s v="C4226"/>
    <x v="1"/>
    <s v="SY07"/>
    <s v="Ariha"/>
    <s v="SY0705"/>
    <s v="Mhambal"/>
    <s v="SY070502"/>
    <s v="Shagurit"/>
    <x v="474"/>
    <n v="11"/>
  </r>
  <r>
    <s v="CCCM"/>
    <x v="0"/>
    <m/>
    <m/>
    <x v="11"/>
    <s v="SY07"/>
    <s v="Jisr-Ash-Shugur"/>
    <s v="SY0704"/>
    <s v="Janudiyeh"/>
    <s v="SY070403"/>
    <m/>
    <s v=""/>
    <x v="1"/>
    <s v="SY07"/>
    <s v="Ariha"/>
    <s v="SY0705"/>
    <s v="Ehsem"/>
    <s v="SY070501"/>
    <s v="Marayan"/>
    <x v="12"/>
    <n v="29"/>
  </r>
  <r>
    <s v="CCCM"/>
    <x v="0"/>
    <m/>
    <m/>
    <x v="11"/>
    <s v="SY07"/>
    <s v="Jisr-Ash-Shugur"/>
    <s v="SY0704"/>
    <s v="Jisr-Ash-Shugur"/>
    <s v="SY070400"/>
    <m/>
    <s v=""/>
    <x v="3"/>
    <s v="SY02"/>
    <s v="Afrin"/>
    <s v="SY0203"/>
    <s v="Afrin"/>
    <s v="SY020300"/>
    <s v="Kafr Zeid"/>
    <x v="506"/>
    <n v="17"/>
  </r>
  <r>
    <s v="CCCM"/>
    <x v="0"/>
    <m/>
    <m/>
    <x v="11"/>
    <s v="SY07"/>
    <s v="Jisr-Ash-Shugur"/>
    <s v="SY0704"/>
    <s v="Jisr-Ash-Shugur"/>
    <s v="SY070400"/>
    <m/>
    <m/>
    <x v="3"/>
    <s v="SY02"/>
    <s v="Afrin"/>
    <s v="SY0203"/>
    <s v="Jandairis"/>
    <s v="SY020302"/>
    <s v="Jalma"/>
    <x v="472"/>
    <n v="11"/>
  </r>
  <r>
    <s v="CCCM"/>
    <x v="0"/>
    <m/>
    <m/>
    <x v="11"/>
    <s v="SY07"/>
    <s v="Jisr-Ash-Shugur"/>
    <s v="SY0704"/>
    <s v="Jisr-Ash-Shugur"/>
    <s v="SY070400"/>
    <m/>
    <m/>
    <x v="3"/>
    <s v="SY02"/>
    <s v="Afrin"/>
    <s v="SY0203"/>
    <s v="Jandairis"/>
    <s v="SY020302"/>
    <s v="Qila"/>
    <x v="509"/>
    <n v="6"/>
  </r>
  <r>
    <s v="CCCM"/>
    <x v="0"/>
    <m/>
    <m/>
    <x v="11"/>
    <s v="SY07"/>
    <s v="Jisr-Ash-Shugur"/>
    <s v="SY0704"/>
    <s v="Jisr-Ash-Shugur"/>
    <s v="SY070400"/>
    <m/>
    <m/>
    <x v="1"/>
    <s v="SY07"/>
    <s v="Ariha"/>
    <s v="SY0705"/>
    <s v="Mhambal"/>
    <s v="SY070502"/>
    <s v="Baydar Shamsu"/>
    <x v="508"/>
    <n v="17"/>
  </r>
  <r>
    <s v="CCCM"/>
    <x v="0"/>
    <m/>
    <m/>
    <x v="11"/>
    <s v="SY07"/>
    <s v="Jisr-Ash-Shugur"/>
    <s v="SY0704"/>
    <s v="Jisr-Ash-Shugur"/>
    <s v="SY070400"/>
    <m/>
    <m/>
    <x v="1"/>
    <s v="SY07"/>
    <s v="Harim"/>
    <s v="SY0703"/>
    <s v="Salqin"/>
    <s v="SY070302"/>
    <s v="Tellemar"/>
    <x v="353"/>
    <n v="34"/>
  </r>
  <r>
    <s v="CCCM"/>
    <x v="0"/>
    <m/>
    <m/>
    <x v="11"/>
    <s v="SY07"/>
    <s v="Jisr-Ash-Shugur"/>
    <s v="SY0704"/>
    <s v="Jisr-Ash-Shugur"/>
    <s v="SY070400"/>
    <s v="Frikeh"/>
    <s v="C4219"/>
    <x v="1"/>
    <s v="SY07"/>
    <s v="Ariha"/>
    <s v="SY0705"/>
    <s v="Mhambal"/>
    <s v="SY070502"/>
    <s v="Northern Laj"/>
    <x v="30"/>
    <n v="11"/>
  </r>
  <r>
    <s v="CCCM"/>
    <x v="0"/>
    <m/>
    <m/>
    <x v="11"/>
    <s v="SY07"/>
    <s v="Jisr-Ash-Shugur"/>
    <s v="SY0704"/>
    <s v="Jisr-Ash-Shugur"/>
    <s v="SY070400"/>
    <s v="Jisr-Ash-Shugur"/>
    <s v="C4199"/>
    <x v="1"/>
    <s v="SY07"/>
    <s v="Ariha"/>
    <s v="SY0705"/>
    <s v="Mhambal"/>
    <s v="SY070502"/>
    <s v="Mhambal"/>
    <x v="171"/>
    <n v="29"/>
  </r>
  <r>
    <s v="CCCM"/>
    <x v="0"/>
    <m/>
    <m/>
    <x v="11"/>
    <s v="SY07"/>
    <s v="Jisr-Ash-Shugur"/>
    <s v="SY0704"/>
    <m/>
    <s v=""/>
    <m/>
    <s v=""/>
    <x v="3"/>
    <s v="SY02"/>
    <s v="Afrin"/>
    <s v="SY0203"/>
    <s v="Afrin"/>
    <s v="SY020300"/>
    <s v="Afrin"/>
    <x v="318"/>
    <n v="29"/>
  </r>
  <r>
    <s v="CCCM"/>
    <x v="0"/>
    <m/>
    <m/>
    <x v="11"/>
    <s v="SY07"/>
    <s v="Jisr-Ash-Shugur"/>
    <s v="SY0704"/>
    <m/>
    <m/>
    <m/>
    <m/>
    <x v="3"/>
    <s v="SY02"/>
    <s v="Afrin"/>
    <s v="SY0203"/>
    <s v="Afrin"/>
    <s v="SY020300"/>
    <s v="Basuta"/>
    <x v="463"/>
    <n v="45"/>
  </r>
  <r>
    <s v="CCCM"/>
    <x v="0"/>
    <m/>
    <m/>
    <x v="11"/>
    <s v="SY07"/>
    <s v="Jisr-Ash-Shugur"/>
    <s v="SY0704"/>
    <m/>
    <m/>
    <m/>
    <m/>
    <x v="3"/>
    <s v="SY02"/>
    <s v="Afrin"/>
    <s v="SY0203"/>
    <s v="Afrin"/>
    <s v="SY020300"/>
    <s v="Kabashin"/>
    <x v="510"/>
    <n v="17"/>
  </r>
  <r>
    <s v="CCCM"/>
    <x v="0"/>
    <m/>
    <m/>
    <x v="11"/>
    <s v="SY07"/>
    <s v="Jisr-Ash-Shugur"/>
    <s v="SY0704"/>
    <m/>
    <m/>
    <m/>
    <m/>
    <x v="3"/>
    <s v="SY02"/>
    <s v="Afrin"/>
    <s v="SY0203"/>
    <s v="Afrin"/>
    <s v="SY020300"/>
    <s v="Sheikh Eldeir"/>
    <x v="511"/>
    <n v="17"/>
  </r>
  <r>
    <s v="CCCM"/>
    <x v="0"/>
    <m/>
    <m/>
    <x v="11"/>
    <s v="SY07"/>
    <s v="Jisr-Ash-Shugur"/>
    <s v="SY0704"/>
    <m/>
    <m/>
    <m/>
    <m/>
    <x v="3"/>
    <s v="SY02"/>
    <s v="Afrin"/>
    <s v="SY0203"/>
    <s v="Afrin"/>
    <s v="SY020300"/>
    <s v="Tharifa"/>
    <x v="466"/>
    <n v="11"/>
  </r>
  <r>
    <s v="CCCM"/>
    <x v="0"/>
    <m/>
    <m/>
    <x v="11"/>
    <s v="SY07"/>
    <s v="Jisr-Ash-Shugur"/>
    <s v="SY0704"/>
    <m/>
    <m/>
    <m/>
    <m/>
    <x v="3"/>
    <s v="SY02"/>
    <s v="Afrin"/>
    <s v="SY0203"/>
    <s v="Jandairis"/>
    <s v="SY020302"/>
    <s v="Baflur"/>
    <x v="512"/>
    <n v="6"/>
  </r>
  <r>
    <s v="CCCM"/>
    <x v="0"/>
    <m/>
    <m/>
    <x v="11"/>
    <s v="SY07"/>
    <s v="Jisr-Ash-Shugur"/>
    <s v="SY0704"/>
    <m/>
    <m/>
    <m/>
    <m/>
    <x v="3"/>
    <s v="SY02"/>
    <s v="Afrin"/>
    <s v="SY0203"/>
    <s v="Jandairis"/>
    <s v="SY020302"/>
    <s v="Freiriyeh"/>
    <x v="513"/>
    <n v="34"/>
  </r>
  <r>
    <s v="CCCM"/>
    <x v="0"/>
    <m/>
    <m/>
    <x v="11"/>
    <s v="SY07"/>
    <s v="Jisr-Ash-Shugur"/>
    <s v="SY0704"/>
    <m/>
    <m/>
    <m/>
    <m/>
    <x v="3"/>
    <s v="SY02"/>
    <s v="Afrin"/>
    <s v="SY0203"/>
    <s v="Jandairis"/>
    <s v="SY020302"/>
    <s v="Hajilar"/>
    <x v="514"/>
    <n v="17"/>
  </r>
  <r>
    <s v="CCCM"/>
    <x v="0"/>
    <m/>
    <m/>
    <x v="11"/>
    <s v="SY07"/>
    <s v="Jisr-Ash-Shugur"/>
    <s v="SY0704"/>
    <m/>
    <m/>
    <m/>
    <m/>
    <x v="3"/>
    <s v="SY02"/>
    <s v="Afrin"/>
    <s v="SY0203"/>
    <s v="Jandairis"/>
    <s v="SY020302"/>
    <s v="Jalma"/>
    <x v="472"/>
    <n v="33"/>
  </r>
  <r>
    <s v="CCCM"/>
    <x v="0"/>
    <m/>
    <m/>
    <x v="11"/>
    <s v="SY07"/>
    <s v="Jisr-Ash-Shugur"/>
    <s v="SY0704"/>
    <m/>
    <m/>
    <m/>
    <m/>
    <x v="3"/>
    <s v="SY02"/>
    <s v="Afrin"/>
    <s v="SY0203"/>
    <s v="Jandairis"/>
    <s v="SY020302"/>
    <s v="Jandairis"/>
    <x v="50"/>
    <n v="178"/>
  </r>
  <r>
    <s v="CCCM"/>
    <x v="0"/>
    <m/>
    <m/>
    <x v="11"/>
    <s v="SY07"/>
    <s v="Jisr-Ash-Shugur"/>
    <s v="SY0704"/>
    <m/>
    <m/>
    <m/>
    <m/>
    <x v="3"/>
    <s v="SY02"/>
    <s v="Afrin"/>
    <s v="SY0203"/>
    <s v="Jandairis"/>
    <s v="SY020302"/>
    <s v="Sheikh Abel Rahman"/>
    <x v="496"/>
    <n v="46"/>
  </r>
  <r>
    <s v="CCCM"/>
    <x v="0"/>
    <m/>
    <m/>
    <x v="11"/>
    <s v="SY07"/>
    <s v="Jisr-Ash-Shugur"/>
    <s v="SY0704"/>
    <m/>
    <m/>
    <m/>
    <m/>
    <x v="3"/>
    <s v="SY02"/>
    <s v="Afrin"/>
    <s v="SY0203"/>
    <s v="Jandairis"/>
    <s v="SY020302"/>
    <s v="Tal Slur"/>
    <x v="497"/>
    <n v="40"/>
  </r>
  <r>
    <s v="CCCM"/>
    <x v="0"/>
    <m/>
    <m/>
    <x v="11"/>
    <s v="SY07"/>
    <s v="Jisr-Ash-Shugur"/>
    <s v="SY0704"/>
    <m/>
    <m/>
    <m/>
    <m/>
    <x v="1"/>
    <s v="SY07"/>
    <s v="Harim"/>
    <s v="SY0703"/>
    <s v="Salqin"/>
    <s v="SY070302"/>
    <s v="Azmarin"/>
    <x v="515"/>
    <n v="34"/>
  </r>
  <r>
    <s v="CCCM"/>
    <x v="0"/>
    <m/>
    <m/>
    <x v="11"/>
    <s v="SY07"/>
    <m/>
    <s v=""/>
    <m/>
    <s v=""/>
    <m/>
    <s v=""/>
    <x v="3"/>
    <s v="SY02"/>
    <s v="Afrin"/>
    <s v="SY0203"/>
    <s v="Jandairis"/>
    <s v="SY020302"/>
    <s v="Abu Ka'ab"/>
    <x v="516"/>
    <n v="11"/>
  </r>
  <r>
    <s v="CCCM"/>
    <x v="0"/>
    <m/>
    <m/>
    <x v="11"/>
    <s v="SY07"/>
    <m/>
    <m/>
    <m/>
    <m/>
    <m/>
    <m/>
    <x v="3"/>
    <s v="SY02"/>
    <s v="Afrin"/>
    <s v="SY0203"/>
    <s v="Jandairis"/>
    <s v="SY020302"/>
    <s v="Eastern Eshkan"/>
    <x v="517"/>
    <n v="11"/>
  </r>
  <r>
    <s v="CCCM"/>
    <x v="0"/>
    <m/>
    <m/>
    <x v="11"/>
    <s v="SY07"/>
    <m/>
    <m/>
    <m/>
    <m/>
    <m/>
    <m/>
    <x v="3"/>
    <s v="SY02"/>
    <s v="Afrin"/>
    <s v="SY0203"/>
    <s v="Jandairis"/>
    <s v="SY020302"/>
    <s v="Fasha"/>
    <x v="518"/>
    <n v="17"/>
  </r>
  <r>
    <s v="CCCM"/>
    <x v="0"/>
    <m/>
    <m/>
    <x v="11"/>
    <s v="SY07"/>
    <m/>
    <m/>
    <m/>
    <m/>
    <m/>
    <m/>
    <x v="3"/>
    <s v="SY02"/>
    <s v="Afrin"/>
    <s v="SY0203"/>
    <s v="Jandairis"/>
    <s v="SY020302"/>
    <s v="Freiriyeh"/>
    <x v="513"/>
    <n v="29"/>
  </r>
  <r>
    <s v="CCCM"/>
    <x v="0"/>
    <m/>
    <m/>
    <x v="11"/>
    <s v="SY07"/>
    <m/>
    <m/>
    <m/>
    <m/>
    <m/>
    <m/>
    <x v="3"/>
    <s v="SY02"/>
    <s v="Afrin"/>
    <s v="SY0203"/>
    <s v="Jandairis"/>
    <s v="SY020302"/>
    <s v="Jum Afrin"/>
    <x v="480"/>
    <n v="23"/>
  </r>
  <r>
    <s v="CCCM"/>
    <x v="0"/>
    <m/>
    <m/>
    <x v="11"/>
    <s v="SY07"/>
    <m/>
    <m/>
    <m/>
    <m/>
    <m/>
    <m/>
    <x v="3"/>
    <s v="SY02"/>
    <s v="Afrin"/>
    <s v="SY0203"/>
    <s v="Jandairis"/>
    <s v="SY020302"/>
    <s v="Ramadiyeh"/>
    <x v="519"/>
    <n v="11"/>
  </r>
  <r>
    <s v="CCCM"/>
    <x v="0"/>
    <m/>
    <m/>
    <x v="11"/>
    <s v="SY07"/>
    <m/>
    <m/>
    <m/>
    <m/>
    <m/>
    <m/>
    <x v="3"/>
    <s v="SY02"/>
    <s v="Al Bab"/>
    <s v="SY0202"/>
    <s v="Al Bab"/>
    <s v="SY020200"/>
    <s v="Al Bab"/>
    <x v="430"/>
    <n v="11"/>
  </r>
  <r>
    <s v="CCCM"/>
    <x v="0"/>
    <m/>
    <m/>
    <x v="4"/>
    <s v="SY14"/>
    <s v="Quneitra"/>
    <s v="SY1400"/>
    <s v="Khan Arnaba"/>
    <s v="SY140001"/>
    <s v="Khan Arnaba"/>
    <s v="C6273"/>
    <x v="1"/>
    <s v="SY07"/>
    <s v="Harim"/>
    <s v="SY0703"/>
    <s v="Harim"/>
    <s v="SY070300"/>
    <s v="Harim"/>
    <x v="307"/>
    <n v="29"/>
  </r>
  <r>
    <s v="CCCM"/>
    <x v="0"/>
    <m/>
    <m/>
    <x v="4"/>
    <s v="SY14"/>
    <s v="Quneitra"/>
    <s v="SY1400"/>
    <s v="Khan Arnaba"/>
    <s v="SY140001"/>
    <s v="Nabe Elsakher"/>
    <s v="C6287"/>
    <x v="1"/>
    <s v="SY07"/>
    <s v="Harim"/>
    <s v="SY0703"/>
    <s v="Harim"/>
    <s v="SY070300"/>
    <s v="Harim"/>
    <x v="307"/>
    <n v="46"/>
  </r>
  <r>
    <s v="CCCM"/>
    <x v="0"/>
    <m/>
    <m/>
    <x v="4"/>
    <s v="SY14"/>
    <s v="Quneitra"/>
    <s v="SY1400"/>
    <s v="Quneitra"/>
    <s v="SY140000"/>
    <m/>
    <s v=""/>
    <x v="1"/>
    <s v="SY07"/>
    <s v="Harim"/>
    <s v="SY0703"/>
    <s v="Qourqeena"/>
    <s v="SY070304"/>
    <s v="Qourqeena"/>
    <x v="395"/>
    <n v="29"/>
  </r>
  <r>
    <s v="CCCM"/>
    <x v="0"/>
    <m/>
    <m/>
    <x v="4"/>
    <s v="SY14"/>
    <s v="Quneitra"/>
    <s v="SY1400"/>
    <s v="Quneitra"/>
    <s v="SY140000"/>
    <s v="Quneitra"/>
    <s v="C4177"/>
    <x v="3"/>
    <s v="SY02"/>
    <s v="A'zaz"/>
    <s v="SY0204"/>
    <s v="A'zaz"/>
    <s v="SY020400"/>
    <s v="Azaz"/>
    <x v="446"/>
    <n v="8"/>
  </r>
  <r>
    <s v="CCCM"/>
    <x v="0"/>
    <m/>
    <m/>
    <x v="4"/>
    <s v="SY14"/>
    <s v="Quneitra"/>
    <s v="SY1400"/>
    <s v="Quneitra"/>
    <s v="SY140000"/>
    <s v="Quneitra"/>
    <s v="C4177"/>
    <x v="3"/>
    <s v="SY02"/>
    <s v="Jebel Saman (Aleppo)"/>
    <s v="SY0200"/>
    <s v="Atareb"/>
    <s v="SY020001"/>
    <s v="Mezanaz"/>
    <x v="29"/>
    <n v="6"/>
  </r>
  <r>
    <s v="CCCM"/>
    <x v="0"/>
    <m/>
    <m/>
    <x v="13"/>
    <s v="SY03"/>
    <s v="Darayya"/>
    <s v="SY0309"/>
    <s v="Hajar Aswad"/>
    <s v="SY030902"/>
    <s v="Hajar Aswad"/>
    <s v="C2502"/>
    <x v="3"/>
    <s v="SY02"/>
    <s v="A'zaz"/>
    <s v="SY0204"/>
    <s v="A'zaz"/>
    <s v="SY020400"/>
    <s v="Azaz"/>
    <x v="446"/>
    <n v="1"/>
  </r>
  <r>
    <s v="CCCM"/>
    <x v="0"/>
    <m/>
    <m/>
    <x v="13"/>
    <s v="SY03"/>
    <s v="Rural Damascus"/>
    <s v="SY0301"/>
    <s v="Babella"/>
    <s v="SY030102"/>
    <s v="Babella"/>
    <s v="C2300"/>
    <x v="3"/>
    <s v="SY02"/>
    <s v="A'zaz"/>
    <s v="SY0204"/>
    <s v="A'zaz"/>
    <s v="SY020400"/>
    <s v="Azaz"/>
    <x v="446"/>
    <n v="9"/>
  </r>
  <r>
    <s v="CCCM"/>
    <x v="0"/>
    <m/>
    <m/>
    <x v="13"/>
    <s v="SY03"/>
    <s v="Rural Damascus"/>
    <s v="SY0301"/>
    <s v="Babella"/>
    <s v="SY030102"/>
    <s v="Yalda"/>
    <s v="C2302"/>
    <x v="3"/>
    <s v="SY02"/>
    <s v="A'zaz"/>
    <s v="SY0204"/>
    <s v="A'zaz"/>
    <s v="SY020400"/>
    <s v="Azaz"/>
    <x v="446"/>
    <n v="2"/>
  </r>
  <r>
    <s v="CCCM"/>
    <x v="0"/>
    <m/>
    <m/>
    <x v="13"/>
    <s v="SY03"/>
    <s v="Rural Damascus"/>
    <s v="SY0301"/>
    <s v="Kafr Batna"/>
    <s v="SY030105"/>
    <s v="Kafr Batna"/>
    <s v="C2319"/>
    <x v="3"/>
    <s v="SY02"/>
    <s v="A'zaz"/>
    <s v="SY0204"/>
    <s v="A'zaz"/>
    <s v="SY020400"/>
    <s v="Azaz"/>
    <x v="446"/>
    <n v="3"/>
  </r>
  <r>
    <s v="OCHA Damascus"/>
    <x v="1"/>
    <m/>
    <m/>
    <x v="3"/>
    <s v="SY12"/>
    <s v="Dar'a"/>
    <s v="SY1200"/>
    <s v="Mzeireb"/>
    <s v="SY120005"/>
    <s v="Tafs"/>
    <s v="c6034"/>
    <x v="11"/>
    <s v="SY12"/>
    <s v="Dar'a"/>
    <s v="SY1200"/>
    <s v="Ash-Shajara"/>
    <s v="SY120003"/>
    <s v="Ash- Shajara"/>
    <x v="520"/>
    <n v="2645"/>
  </r>
  <r>
    <s v="OCHA Damascus"/>
    <x v="1"/>
    <m/>
    <m/>
    <x v="4"/>
    <s v="SY14"/>
    <s v="Quneitra"/>
    <s v="SY1400"/>
    <s v="Khan Arnaba"/>
    <s v="SY140001"/>
    <s v="Khan Arnaba"/>
    <s v="c6273"/>
    <x v="13"/>
    <s v="SY14"/>
    <s v="Quneitra"/>
    <s v="SY1400"/>
    <s v="Quneitra"/>
    <s v="SY140000"/>
    <s v="Bir Ajam"/>
    <x v="521"/>
    <n v="217"/>
  </r>
  <r>
    <s v="OCHA Damascus"/>
    <x v="1"/>
    <m/>
    <m/>
    <x v="4"/>
    <s v="SY14"/>
    <s v="Quneitra"/>
    <s v="SY1400"/>
    <s v="Khan Arnaba"/>
    <s v="SY140001"/>
    <s v="Khan Arnaba"/>
    <s v="c6273"/>
    <x v="13"/>
    <s v="SY14"/>
    <s v="Quneitra"/>
    <s v="SY1400"/>
    <s v="Quneitra"/>
    <s v="SY140000"/>
    <s v="Breiqa "/>
    <x v="522"/>
    <n v="403"/>
  </r>
  <r>
    <s v="OCHA Damascus"/>
    <x v="1"/>
    <m/>
    <m/>
    <x v="4"/>
    <s v="SY14"/>
    <s v="Quneitra"/>
    <s v="SY1400"/>
    <s v="Quneitra"/>
    <s v="SY140000"/>
    <s v="Bir Ajam"/>
    <s v="c6267"/>
    <x v="13"/>
    <s v="SY14"/>
    <s v="Quneitra"/>
    <s v="SY1400"/>
    <s v="Khan Arnaba"/>
    <s v="SY140001"/>
    <s v="Momtaneh"/>
    <x v="523"/>
    <n v="1890"/>
  </r>
  <r>
    <s v="OCHA Damascus"/>
    <x v="1"/>
    <m/>
    <m/>
    <x v="4"/>
    <s v="SY14"/>
    <s v="Quneitra"/>
    <s v="SY1400"/>
    <s v="Quneitra"/>
    <s v="SY140000"/>
    <s v="Breiqa "/>
    <s v="c6269"/>
    <x v="11"/>
    <s v="SY12"/>
    <s v="Dar'a"/>
    <s v="SY1200"/>
    <s v="Ash-Shajara"/>
    <s v="SY120003"/>
    <s v="Ash- Shajara"/>
    <x v="520"/>
    <n v="1435"/>
  </r>
  <r>
    <s v="OCHA Damascus"/>
    <x v="1"/>
    <m/>
    <m/>
    <x v="4"/>
    <s v="SY14"/>
    <s v="Quneitra"/>
    <s v="SY1400"/>
    <s v="Quneitra"/>
    <s v="SY140000"/>
    <s v="Breiqa "/>
    <s v="c6269"/>
    <x v="13"/>
    <s v="SY14"/>
    <s v="Quneitra"/>
    <s v="SY1400"/>
    <s v="Khan Arnaba"/>
    <s v="SY140001"/>
    <s v="Mashara"/>
    <x v="524"/>
    <n v="248"/>
  </r>
  <r>
    <s v="OCHA Damascus"/>
    <x v="1"/>
    <m/>
    <m/>
    <x v="4"/>
    <s v="SY14"/>
    <s v="Quneitra"/>
    <s v="SY1400"/>
    <s v="Quneitra"/>
    <s v="SY140000"/>
    <s v="Breiqa "/>
    <s v="c6269"/>
    <x v="13"/>
    <s v="SY14"/>
    <s v="Quneitra"/>
    <s v="SY1400"/>
    <s v="Khan Arnaba"/>
    <s v="SY140001"/>
    <s v="Um Batna"/>
    <x v="525"/>
    <n v="1260"/>
  </r>
  <r>
    <s v="OCHA Damascus"/>
    <x v="1"/>
    <m/>
    <m/>
    <x v="13"/>
    <s v="SY03"/>
    <s v="Rural Damascus"/>
    <s v="SY0301"/>
    <s v="Kisweh"/>
    <s v="SY030101"/>
    <s v="Kisweh"/>
    <s v="c2280"/>
    <x v="13"/>
    <s v="SY14"/>
    <s v="Quneitra"/>
    <s v="SY1400"/>
    <s v="Quneitra"/>
    <s v="SY140000"/>
    <s v="Hameidiyyeh"/>
    <x v="526"/>
    <n v="630"/>
  </r>
  <r>
    <s v="HNAP"/>
    <x v="1"/>
    <m/>
    <m/>
    <x v="2"/>
    <s v="SY02"/>
    <s v="Afrin"/>
    <s v="SY0203"/>
    <s v="Afrin"/>
    <s v="SY020300"/>
    <m/>
    <m/>
    <x v="3"/>
    <s v="SY02"/>
    <s v="Afrin"/>
    <s v="SY0203"/>
    <s v="Sharan"/>
    <s v="SY020304"/>
    <s v="Qatireh"/>
    <x v="344"/>
    <n v="77"/>
  </r>
  <r>
    <s v="HNAP"/>
    <x v="1"/>
    <m/>
    <m/>
    <x v="2"/>
    <s v="SY02"/>
    <s v="Afrin"/>
    <s v="SY0203"/>
    <s v="Afrin"/>
    <s v="SY020300"/>
    <m/>
    <m/>
    <x v="3"/>
    <s v="SY02"/>
    <s v="Afrin"/>
    <s v="SY0203"/>
    <s v="Sharan"/>
    <s v="SY020304"/>
    <s v="Qatmet Efrin"/>
    <x v="527"/>
    <n v="48"/>
  </r>
  <r>
    <s v="HNAP"/>
    <x v="1"/>
    <m/>
    <m/>
    <x v="2"/>
    <s v="SY02"/>
    <s v="Afrin"/>
    <s v="SY0203"/>
    <s v="Afrin"/>
    <s v="SY020300"/>
    <m/>
    <m/>
    <x v="3"/>
    <s v="SY02"/>
    <s v="Afrin"/>
    <s v="SY0203"/>
    <s v="Sharan"/>
    <s v="SY020304"/>
    <s v="Sharan"/>
    <x v="345"/>
    <n v="80"/>
  </r>
  <r>
    <s v="HNAP"/>
    <x v="1"/>
    <m/>
    <m/>
    <x v="2"/>
    <s v="SY02"/>
    <s v="Afrin"/>
    <s v="SY0203"/>
    <s v="Afrin"/>
    <s v="SY020300"/>
    <m/>
    <m/>
    <x v="3"/>
    <s v="SY02"/>
    <s v="Afrin"/>
    <s v="SY0203"/>
    <s v="Sheikh El-Hadid"/>
    <s v="SY020305"/>
    <s v="Haj Belal"/>
    <x v="528"/>
    <n v="22"/>
  </r>
  <r>
    <s v="HNAP"/>
    <x v="1"/>
    <m/>
    <m/>
    <x v="2"/>
    <s v="SY02"/>
    <s v="Afrin"/>
    <s v="SY0203"/>
    <s v="Afrin"/>
    <s v="SY020300"/>
    <m/>
    <m/>
    <x v="3"/>
    <s v="SY02"/>
    <s v="Afrin"/>
    <s v="SY0203"/>
    <s v="Sheikh El-Hadid"/>
    <s v="SY020305"/>
    <s v="Kalanli"/>
    <x v="529"/>
    <n v="17"/>
  </r>
  <r>
    <s v="HNAP"/>
    <x v="1"/>
    <m/>
    <m/>
    <x v="2"/>
    <s v="SY02"/>
    <s v="Afrin"/>
    <s v="SY0203"/>
    <s v="Afrin"/>
    <s v="SY020300"/>
    <m/>
    <m/>
    <x v="3"/>
    <s v="SY02"/>
    <s v="Afrin"/>
    <s v="SY0203"/>
    <s v="Sheikh El-Hadid"/>
    <s v="SY020305"/>
    <s v="Sahuljuk"/>
    <x v="346"/>
    <n v="12"/>
  </r>
  <r>
    <s v="HNAP"/>
    <x v="1"/>
    <m/>
    <m/>
    <x v="2"/>
    <s v="SY02"/>
    <s v="Afrin"/>
    <s v="SY0203"/>
    <s v="Afrin"/>
    <s v="SY020300"/>
    <m/>
    <m/>
    <x v="3"/>
    <s v="SY02"/>
    <s v="Afrin"/>
    <s v="SY0203"/>
    <s v="Sheikh El-Hadid"/>
    <s v="SY020305"/>
    <s v="Sheikh El-Hadid"/>
    <x v="347"/>
    <n v="55"/>
  </r>
  <r>
    <s v="HNAP"/>
    <x v="1"/>
    <m/>
    <m/>
    <x v="2"/>
    <s v="SY02"/>
    <s v="Afrin"/>
    <s v="SY0203"/>
    <s v="Afrin"/>
    <s v="SY020300"/>
    <m/>
    <m/>
    <x v="3"/>
    <s v="SY02"/>
    <s v="As-Safira"/>
    <s v="SY0207"/>
    <s v="As-Safira"/>
    <s v="SY020700"/>
    <s v="Tal Aran"/>
    <x v="530"/>
    <n v="150"/>
  </r>
  <r>
    <s v="HNAP"/>
    <x v="1"/>
    <m/>
    <m/>
    <x v="2"/>
    <s v="SY02"/>
    <s v="Afrin"/>
    <s v="SY0203"/>
    <s v="Afrin"/>
    <s v="SY020300"/>
    <m/>
    <m/>
    <x v="3"/>
    <s v="SY02"/>
    <s v="As-Safira"/>
    <s v="SY0207"/>
    <s v="As-Safira"/>
    <s v="SY020700"/>
    <s v="Tal Hasel"/>
    <x v="531"/>
    <n v="100"/>
  </r>
  <r>
    <s v="HNAP"/>
    <x v="1"/>
    <m/>
    <m/>
    <x v="2"/>
    <s v="SY02"/>
    <s v="Al Bab"/>
    <s v="SY0202"/>
    <s v="Al Bab"/>
    <s v="SY020200"/>
    <m/>
    <m/>
    <x v="3"/>
    <s v="SY02"/>
    <s v="Al Bab"/>
    <s v="SY0202"/>
    <s v="Rasm Haram El-Imam"/>
    <s v="SY020205"/>
    <s v="Njara"/>
    <x v="532"/>
    <n v="35"/>
  </r>
  <r>
    <s v="HNAP"/>
    <x v="1"/>
    <m/>
    <m/>
    <x v="2"/>
    <s v="SY02"/>
    <s v="Al Bab"/>
    <s v="SY0202"/>
    <s v="Al Bab"/>
    <s v="SY020200"/>
    <m/>
    <m/>
    <x v="3"/>
    <s v="SY02"/>
    <s v="Al Bab"/>
    <s v="SY0202"/>
    <s v="Tadaf"/>
    <s v="SY020201"/>
    <s v="Abu Jabbar"/>
    <x v="533"/>
    <n v="26"/>
  </r>
  <r>
    <s v="HNAP"/>
    <x v="1"/>
    <m/>
    <m/>
    <x v="2"/>
    <s v="SY02"/>
    <s v="Al Bab"/>
    <s v="SY0202"/>
    <s v="Al Bab"/>
    <s v="SY020200"/>
    <m/>
    <m/>
    <x v="9"/>
    <s v="SY11"/>
    <s v="Ar-Raqqa"/>
    <s v="SY1101"/>
    <s v="Ar-Raqqa"/>
    <s v="SY110100"/>
    <s v="Ar-Raqqa"/>
    <x v="90"/>
    <n v="65"/>
  </r>
  <r>
    <s v="HNAP"/>
    <x v="1"/>
    <m/>
    <m/>
    <x v="2"/>
    <s v="SY02"/>
    <s v="Al Bab"/>
    <s v="SY0202"/>
    <s v="Al Bab"/>
    <s v="SY020200"/>
    <m/>
    <m/>
    <x v="0"/>
    <s v="SY09"/>
    <s v="Abu Kamal"/>
    <s v="SY0902"/>
    <s v="Hajin"/>
    <s v="SY090201"/>
    <s v="Abu Hamam"/>
    <x v="0"/>
    <n v="100"/>
  </r>
  <r>
    <s v="HNAP"/>
    <x v="1"/>
    <m/>
    <m/>
    <x v="2"/>
    <s v="SY02"/>
    <s v="Al Bab"/>
    <s v="SY0202"/>
    <s v="Al Bab"/>
    <s v="SY020200"/>
    <m/>
    <m/>
    <x v="0"/>
    <s v="SY09"/>
    <s v="Abu Kamal"/>
    <s v="SY0902"/>
    <s v="Hajin"/>
    <s v="SY090201"/>
    <s v="Al Sheetat"/>
    <x v="534"/>
    <n v="50"/>
  </r>
  <r>
    <s v="HNAP"/>
    <x v="1"/>
    <m/>
    <m/>
    <x v="2"/>
    <s v="SY02"/>
    <s v="Al Bab"/>
    <s v="SY0202"/>
    <s v="Al Bab"/>
    <s v="SY020200"/>
    <m/>
    <m/>
    <x v="0"/>
    <s v="SY09"/>
    <s v="Abu Kamal"/>
    <s v="SY0902"/>
    <s v="Hajin"/>
    <s v="SY090201"/>
    <s v="Kishkiyeh"/>
    <x v="184"/>
    <n v="50"/>
  </r>
  <r>
    <s v="HNAP"/>
    <x v="1"/>
    <m/>
    <m/>
    <x v="2"/>
    <s v="SY02"/>
    <s v="Al Bab"/>
    <s v="SY0202"/>
    <s v="Dayr Hafir"/>
    <s v="SY020202"/>
    <m/>
    <m/>
    <x v="3"/>
    <s v="SY02"/>
    <s v="As-Safira"/>
    <s v="SY0207"/>
    <s v="As-Safira"/>
    <s v="SY020700"/>
    <s v="Abu Sfeita"/>
    <x v="535"/>
    <n v="25"/>
  </r>
  <r>
    <s v="HNAP"/>
    <x v="1"/>
    <m/>
    <m/>
    <x v="2"/>
    <s v="SY02"/>
    <s v="Al Bab"/>
    <s v="SY0202"/>
    <s v="Dayr Hafir"/>
    <s v="SY020202"/>
    <m/>
    <m/>
    <x v="3"/>
    <s v="SY02"/>
    <s v="As-Safira"/>
    <s v="SY0207"/>
    <s v="As-Safira"/>
    <s v="SY020700"/>
    <s v="Hweijeineh"/>
    <x v="536"/>
    <n v="25"/>
  </r>
  <r>
    <s v="HNAP"/>
    <x v="1"/>
    <m/>
    <m/>
    <x v="2"/>
    <s v="SY02"/>
    <s v="As-Safira"/>
    <s v="SY0207"/>
    <s v="As-Safira"/>
    <s v="SY020700"/>
    <m/>
    <m/>
    <x v="3"/>
    <s v="SY02"/>
    <s v="Al Bab"/>
    <s v="SY0202"/>
    <s v="Eastern Kwaires "/>
    <s v="SY020204"/>
    <s v="Jbul"/>
    <x v="537"/>
    <n v="80"/>
  </r>
  <r>
    <s v="HNAP"/>
    <x v="1"/>
    <m/>
    <m/>
    <x v="2"/>
    <s v="SY02"/>
    <s v="As-Safira"/>
    <s v="SY0207"/>
    <s v="As-Safira"/>
    <s v="SY020700"/>
    <m/>
    <m/>
    <x v="3"/>
    <s v="SY02"/>
    <s v="Al Bab"/>
    <s v="SY0202"/>
    <s v="Tadaf"/>
    <s v="SY020201"/>
    <s v="Deir Qaq"/>
    <x v="538"/>
    <n v="40"/>
  </r>
  <r>
    <s v="HNAP"/>
    <x v="1"/>
    <m/>
    <m/>
    <x v="2"/>
    <s v="SY02"/>
    <s v="A'zaz"/>
    <s v="SY0204"/>
    <s v="A'Zaz"/>
    <s v="SY020400"/>
    <m/>
    <m/>
    <x v="3"/>
    <s v="SY02"/>
    <s v="Al Bab"/>
    <s v="SY0202"/>
    <s v="Al Bab"/>
    <s v="SY020200"/>
    <s v="Madyuneh"/>
    <x v="539"/>
    <n v="45"/>
  </r>
  <r>
    <s v="HNAP"/>
    <x v="1"/>
    <m/>
    <m/>
    <x v="2"/>
    <s v="SY02"/>
    <s v="A'zaz"/>
    <s v="SY0204"/>
    <s v="A'Zaz"/>
    <s v="SY020400"/>
    <m/>
    <m/>
    <x v="0"/>
    <s v="SY09"/>
    <s v="Deir-ez-Zor"/>
    <s v="SY0901"/>
    <s v="Basira"/>
    <s v="SY090102"/>
    <s v="Sokkar"/>
    <x v="87"/>
    <n v="6"/>
  </r>
  <r>
    <s v="HNAP"/>
    <x v="1"/>
    <m/>
    <m/>
    <x v="2"/>
    <s v="SY02"/>
    <s v="A'zaz"/>
    <s v="SY0204"/>
    <s v="Tall Refaat"/>
    <s v="SY020402"/>
    <m/>
    <m/>
    <x v="3"/>
    <s v="SY02"/>
    <s v="Afrin"/>
    <s v="SY0203"/>
    <s v="Mabtali"/>
    <s v="SY020306"/>
    <s v="Hamu Raju"/>
    <x v="540"/>
    <n v="9"/>
  </r>
  <r>
    <s v="HNAP"/>
    <x v="1"/>
    <m/>
    <m/>
    <x v="2"/>
    <s v="SY02"/>
    <s v="A'zaz"/>
    <s v="SY0204"/>
    <s v="Tall Refaat"/>
    <s v="SY020402"/>
    <m/>
    <m/>
    <x v="3"/>
    <s v="SY02"/>
    <s v="Afrin"/>
    <s v="SY0203"/>
    <s v="Mabtali"/>
    <s v="SY020306"/>
    <s v="Ma'btali"/>
    <x v="541"/>
    <n v="15"/>
  </r>
  <r>
    <s v="HNAP"/>
    <x v="1"/>
    <m/>
    <m/>
    <x v="2"/>
    <s v="SY02"/>
    <s v="Jarablus"/>
    <s v="SY0208"/>
    <s v="Ghandorah"/>
    <s v="SY020801"/>
    <m/>
    <m/>
    <x v="3"/>
    <s v="SY02"/>
    <s v="As-Safira"/>
    <s v="SY0207"/>
    <s v="As-Safira"/>
    <s v="SY020700"/>
    <s v="Kabara"/>
    <x v="542"/>
    <n v="20"/>
  </r>
  <r>
    <s v="HNAP"/>
    <x v="1"/>
    <m/>
    <m/>
    <x v="2"/>
    <s v="SY02"/>
    <s v="Jarablus"/>
    <s v="SY0208"/>
    <s v="Jarablus"/>
    <s v="SY020800"/>
    <m/>
    <m/>
    <x v="3"/>
    <s v="SY02"/>
    <s v="Al Bab"/>
    <s v="SY0202"/>
    <s v="Dayr Hafir"/>
    <s v="SY020202"/>
    <s v="Um Elmara"/>
    <x v="543"/>
    <n v="45"/>
  </r>
  <r>
    <s v="HNAP"/>
    <x v="1"/>
    <m/>
    <m/>
    <x v="2"/>
    <s v="SY02"/>
    <s v="Jarablus"/>
    <s v="SY0208"/>
    <s v="Jarablus"/>
    <s v="SY020800"/>
    <m/>
    <m/>
    <x v="9"/>
    <s v="SY11"/>
    <s v="Tell Abiad"/>
    <s v="SY1102"/>
    <s v="Suluk"/>
    <s v="SY110201"/>
    <s v="Al Taher"/>
    <x v="544"/>
    <n v="7"/>
  </r>
  <r>
    <s v="HNAP"/>
    <x v="1"/>
    <m/>
    <m/>
    <x v="2"/>
    <s v="SY02"/>
    <s v="Jarablus"/>
    <s v="SY0208"/>
    <s v="Jarablus"/>
    <s v="SY020800"/>
    <m/>
    <m/>
    <x v="9"/>
    <s v="SY11"/>
    <s v="Tell Abiad"/>
    <s v="SY1102"/>
    <s v="Suluk"/>
    <s v="SY110201"/>
    <s v="Little Khweireh"/>
    <x v="545"/>
    <n v="36"/>
  </r>
  <r>
    <s v="HNAP"/>
    <x v="1"/>
    <m/>
    <m/>
    <x v="2"/>
    <s v="SY02"/>
    <s v="Jarablus"/>
    <s v="SY0208"/>
    <s v="Jarablus"/>
    <s v="SY020800"/>
    <m/>
    <m/>
    <x v="9"/>
    <s v="SY11"/>
    <s v="Tell Abiad"/>
    <s v="SY1102"/>
    <s v="Suluk"/>
    <s v="SY110201"/>
    <s v="Nussif Tall"/>
    <x v="546"/>
    <n v="6"/>
  </r>
  <r>
    <s v="HNAP"/>
    <x v="1"/>
    <m/>
    <m/>
    <x v="2"/>
    <s v="SY02"/>
    <s v="Jarablus"/>
    <s v="SY0208"/>
    <s v="Jarablus"/>
    <s v="SY020800"/>
    <m/>
    <m/>
    <x v="9"/>
    <s v="SY11"/>
    <s v="Tell Abiad"/>
    <s v="SY1102"/>
    <s v="Suluk"/>
    <s v="SY110201"/>
    <s v="Qahira"/>
    <x v="547"/>
    <n v="87"/>
  </r>
  <r>
    <s v="HNAP"/>
    <x v="1"/>
    <m/>
    <m/>
    <x v="2"/>
    <s v="SY02"/>
    <s v="Jarablus"/>
    <s v="SY0208"/>
    <s v="Jarablus"/>
    <s v="SY020800"/>
    <m/>
    <m/>
    <x v="9"/>
    <s v="SY11"/>
    <s v="Tell Abiad"/>
    <s v="SY1102"/>
    <s v="Suluk"/>
    <s v="SY110201"/>
    <s v="Quneitra"/>
    <x v="548"/>
    <n v="8"/>
  </r>
  <r>
    <s v="HNAP"/>
    <x v="1"/>
    <m/>
    <m/>
    <x v="2"/>
    <s v="SY02"/>
    <s v="Jarablus"/>
    <s v="SY0208"/>
    <s v="Jarablus"/>
    <s v="SY020800"/>
    <m/>
    <m/>
    <x v="9"/>
    <s v="SY11"/>
    <s v="Tell Abiad"/>
    <s v="SY1102"/>
    <s v="Suluk"/>
    <s v="SY110201"/>
    <s v="Rajm Onwah"/>
    <x v="549"/>
    <n v="24"/>
  </r>
  <r>
    <s v="HNAP"/>
    <x v="1"/>
    <m/>
    <m/>
    <x v="2"/>
    <s v="SY02"/>
    <s v="Jarablus"/>
    <s v="SY0208"/>
    <s v="Jarablus"/>
    <s v="SY020800"/>
    <m/>
    <m/>
    <x v="9"/>
    <s v="SY11"/>
    <s v="Tell Abiad"/>
    <s v="SY1102"/>
    <s v="Suluk"/>
    <s v="SY110201"/>
    <s v="Ranin"/>
    <x v="550"/>
    <n v="34"/>
  </r>
  <r>
    <s v="HNAP"/>
    <x v="1"/>
    <m/>
    <m/>
    <x v="2"/>
    <s v="SY02"/>
    <s v="Jarablus"/>
    <s v="SY0208"/>
    <s v="Jarablus"/>
    <s v="SY020800"/>
    <m/>
    <m/>
    <x v="0"/>
    <s v="SY09"/>
    <s v="Al Mayadin"/>
    <s v="SY0903"/>
    <s v="Al Mayadin"/>
    <s v="SY090300"/>
    <s v="Lower Hawi Baqras"/>
    <x v="551"/>
    <n v="20"/>
  </r>
  <r>
    <s v="HNAP"/>
    <x v="1"/>
    <m/>
    <m/>
    <x v="2"/>
    <s v="SY02"/>
    <s v="Jebel Saman"/>
    <s v="SY0200"/>
    <s v="Atareb"/>
    <s v="SY020001"/>
    <m/>
    <m/>
    <x v="3"/>
    <s v="SY02"/>
    <s v="Jebel Saman"/>
    <s v="SY0200"/>
    <s v="Zarbah"/>
    <s v="SY020005"/>
    <s v="Zeitan"/>
    <x v="552"/>
    <n v="125"/>
  </r>
  <r>
    <s v="HNAP"/>
    <x v="1"/>
    <m/>
    <m/>
    <x v="2"/>
    <s v="SY02"/>
    <s v="Jebel Saman"/>
    <s v="SY0200"/>
    <s v="Atareb"/>
    <s v="SY020001"/>
    <m/>
    <m/>
    <x v="12"/>
    <s v="SY05"/>
    <s v="Hama"/>
    <s v="SY0501"/>
    <s v="Hamra"/>
    <s v="SY050103"/>
    <s v="Mushayrifa"/>
    <x v="553"/>
    <n v="20"/>
  </r>
  <r>
    <s v="HNAP"/>
    <x v="1"/>
    <m/>
    <m/>
    <x v="2"/>
    <s v="SY02"/>
    <s v="Jebel Saman"/>
    <s v="SY0200"/>
    <s v="Jebel Saman"/>
    <s v="SY020000"/>
    <m/>
    <m/>
    <x v="3"/>
    <s v="SY02"/>
    <s v="Ain Al Arab"/>
    <s v="SY0206"/>
    <s v="Sarin"/>
    <s v="SY020602"/>
    <s v="Kherbet Elkafer - Kawer Khrab"/>
    <x v="554"/>
    <n v="7"/>
  </r>
  <r>
    <s v="HNAP"/>
    <x v="1"/>
    <m/>
    <m/>
    <x v="2"/>
    <s v="SY02"/>
    <s v="Jebel Saman"/>
    <s v="SY0200"/>
    <s v="Jebel Saman"/>
    <s v="SY020000"/>
    <m/>
    <m/>
    <x v="3"/>
    <s v="SY02"/>
    <s v="Al Bab"/>
    <s v="SY0202"/>
    <s v="Al Bab"/>
    <s v="SY020200"/>
    <s v="Mran"/>
    <x v="555"/>
    <n v="70"/>
  </r>
  <r>
    <s v="HNAP"/>
    <x v="1"/>
    <m/>
    <m/>
    <x v="2"/>
    <s v="SY02"/>
    <s v="Jebel Saman"/>
    <s v="SY0200"/>
    <s v="Jebel Saman"/>
    <s v="SY020000"/>
    <m/>
    <m/>
    <x v="3"/>
    <s v="SY02"/>
    <s v="Al Bab"/>
    <s v="SY0202"/>
    <s v="Al Bab"/>
    <s v="SY020200"/>
    <s v="Suran"/>
    <x v="556"/>
    <n v="45"/>
  </r>
  <r>
    <s v="HNAP"/>
    <x v="1"/>
    <m/>
    <m/>
    <x v="2"/>
    <s v="SY02"/>
    <s v="Jebel Saman"/>
    <s v="SY0200"/>
    <s v="Jebel Saman"/>
    <s v="SY020000"/>
    <m/>
    <m/>
    <x v="3"/>
    <s v="SY02"/>
    <s v="Al Bab"/>
    <s v="SY0202"/>
    <s v="Al Bab"/>
    <s v="SY020200"/>
    <s v="Tal Rahhal"/>
    <x v="557"/>
    <n v="38"/>
  </r>
  <r>
    <s v="HNAP"/>
    <x v="1"/>
    <m/>
    <m/>
    <x v="2"/>
    <s v="SY02"/>
    <s v="Jebel Saman"/>
    <s v="SY0200"/>
    <s v="Jebel Saman"/>
    <s v="SY020000"/>
    <m/>
    <m/>
    <x v="3"/>
    <s v="SY02"/>
    <s v="Al Bab"/>
    <s v="SY0202"/>
    <s v="Eastern Kwaires "/>
    <s v="SY020204"/>
    <s v="Arbeed Al-Jadedeh \ Ayn Al-Hanash"/>
    <x v="558"/>
    <n v="75"/>
  </r>
  <r>
    <s v="HNAP"/>
    <x v="1"/>
    <m/>
    <m/>
    <x v="2"/>
    <s v="SY02"/>
    <s v="Jebel Saman"/>
    <s v="SY0200"/>
    <s v="Jebel Saman"/>
    <s v="SY020000"/>
    <m/>
    <m/>
    <x v="3"/>
    <s v="SY02"/>
    <s v="Al Bab"/>
    <s v="SY0202"/>
    <s v="Eastern Kwaires "/>
    <s v="SY020204"/>
    <s v="Efesh"/>
    <x v="559"/>
    <n v="38"/>
  </r>
  <r>
    <s v="HNAP"/>
    <x v="1"/>
    <m/>
    <m/>
    <x v="2"/>
    <s v="SY02"/>
    <s v="Jebel Saman"/>
    <s v="SY0200"/>
    <s v="Jebel Saman"/>
    <s v="SY020000"/>
    <m/>
    <m/>
    <x v="3"/>
    <s v="SY02"/>
    <s v="Al Bab"/>
    <s v="SY0202"/>
    <s v="Eastern Kwaires "/>
    <s v="SY020204"/>
    <s v="Western Kweires"/>
    <x v="560"/>
    <n v="60"/>
  </r>
  <r>
    <s v="HNAP"/>
    <x v="1"/>
    <m/>
    <m/>
    <x v="2"/>
    <s v="SY02"/>
    <s v="Jebel Saman"/>
    <s v="SY0200"/>
    <s v="Jebel Saman"/>
    <s v="SY020000"/>
    <m/>
    <m/>
    <x v="3"/>
    <s v="SY02"/>
    <s v="Al Bab"/>
    <s v="SY0202"/>
    <s v="Tadaf"/>
    <s v="SY020201"/>
    <s v="Sheikh Dan"/>
    <x v="561"/>
    <n v="20"/>
  </r>
  <r>
    <s v="HNAP"/>
    <x v="1"/>
    <m/>
    <m/>
    <x v="2"/>
    <s v="SY02"/>
    <s v="Jebel Saman"/>
    <s v="SY0200"/>
    <s v="Jebel Saman"/>
    <s v="SY020000"/>
    <m/>
    <m/>
    <x v="3"/>
    <s v="SY02"/>
    <s v="Jebel Saman"/>
    <s v="SY0200"/>
    <s v="Hadher"/>
    <s v="SY020006"/>
    <s v="Hadher"/>
    <x v="562"/>
    <n v="250"/>
  </r>
  <r>
    <s v="HNAP"/>
    <x v="1"/>
    <m/>
    <m/>
    <x v="2"/>
    <s v="SY02"/>
    <s v="Jebel Saman"/>
    <s v="SY0200"/>
    <s v="Jebel Saman"/>
    <s v="SY020000"/>
    <m/>
    <m/>
    <x v="3"/>
    <s v="SY02"/>
    <s v="Jebel Saman"/>
    <s v="SY0200"/>
    <s v="Jebel Saman"/>
    <s v="SY020000"/>
    <s v="Aleppo"/>
    <x v="48"/>
    <n v="5460"/>
  </r>
  <r>
    <s v="HNAP"/>
    <x v="1"/>
    <m/>
    <m/>
    <x v="2"/>
    <s v="SY02"/>
    <s v="Jebel Saman"/>
    <s v="SY0200"/>
    <s v="Zarbah"/>
    <s v="SY020005"/>
    <m/>
    <m/>
    <x v="3"/>
    <s v="SY02"/>
    <s v="Jebel Saman"/>
    <s v="SY0200"/>
    <s v="Tall Ed-daman"/>
    <s v="SY020002"/>
    <s v="Um Tmakh Samaan"/>
    <x v="563"/>
    <n v="75"/>
  </r>
  <r>
    <s v="HNAP"/>
    <x v="1"/>
    <m/>
    <m/>
    <x v="2"/>
    <s v="SY02"/>
    <s v="Menbij"/>
    <s v="SY0205"/>
    <s v=""/>
    <s v="Don't Know"/>
    <m/>
    <m/>
    <x v="3"/>
    <s v="SY02"/>
    <s v="Ain Al Arab"/>
    <s v="SY0206"/>
    <s v="Sarin"/>
    <s v="SY020602"/>
    <s v="Baroudiyeh"/>
    <x v="564"/>
    <n v="6"/>
  </r>
  <r>
    <s v="HNAP"/>
    <x v="1"/>
    <m/>
    <m/>
    <x v="2"/>
    <s v="SY02"/>
    <s v="Menbij"/>
    <s v="SY0205"/>
    <m/>
    <s v="Don't Know"/>
    <m/>
    <m/>
    <x v="3"/>
    <s v="SY02"/>
    <s v="Ain Al Arab"/>
    <s v="SY0206"/>
    <s v="Sarin"/>
    <s v="SY020602"/>
    <s v="Golan - Qurret Qawaqez"/>
    <x v="565"/>
    <n v="7"/>
  </r>
  <r>
    <s v="HNAP"/>
    <x v="1"/>
    <m/>
    <m/>
    <x v="2"/>
    <s v="SY02"/>
    <s v="Menbij"/>
    <s v="SY0205"/>
    <m/>
    <s v="Don't Know"/>
    <m/>
    <m/>
    <x v="3"/>
    <s v="SY02"/>
    <s v="Ain Al Arab"/>
    <s v="SY0206"/>
    <s v="Sarin"/>
    <s v="SY020602"/>
    <s v="Mweileh"/>
    <x v="566"/>
    <n v="10"/>
  </r>
  <r>
    <s v="HNAP"/>
    <x v="1"/>
    <m/>
    <m/>
    <x v="2"/>
    <s v="SY02"/>
    <s v="Menbij"/>
    <s v="SY0205"/>
    <m/>
    <s v="Don't Know"/>
    <m/>
    <m/>
    <x v="3"/>
    <s v="SY02"/>
    <s v="Ain Al Arab"/>
    <s v="SY0206"/>
    <s v="Sarin"/>
    <s v="SY020602"/>
    <s v="Ras El Ein Qabli"/>
    <x v="567"/>
    <n v="17"/>
  </r>
  <r>
    <s v="HNAP"/>
    <x v="1"/>
    <m/>
    <m/>
    <x v="2"/>
    <s v="SY02"/>
    <s v="Menbij"/>
    <s v="SY0205"/>
    <m/>
    <s v="Don't Know"/>
    <m/>
    <m/>
    <x v="3"/>
    <s v="SY02"/>
    <s v="Ain Al Arab"/>
    <s v="SY0206"/>
    <s v="Sarin"/>
    <s v="SY020602"/>
    <s v="Sanaa"/>
    <x v="568"/>
    <n v="6"/>
  </r>
  <r>
    <s v="HNAP"/>
    <x v="1"/>
    <m/>
    <m/>
    <x v="2"/>
    <s v="SY02"/>
    <s v="Menbij"/>
    <s v="SY0205"/>
    <s v="Abu Qalqal"/>
    <s v="SY020501"/>
    <m/>
    <m/>
    <x v="3"/>
    <s v="SY02"/>
    <s v="Menbij"/>
    <s v="SY0205"/>
    <s v="Al-Khafsa"/>
    <s v="SY020502"/>
    <s v="Abaja"/>
    <x v="569"/>
    <n v="40"/>
  </r>
  <r>
    <s v="HNAP"/>
    <x v="1"/>
    <m/>
    <m/>
    <x v="2"/>
    <s v="SY02"/>
    <s v="Menbij"/>
    <s v="SY0205"/>
    <s v="Abu Qalqal"/>
    <s v="SY020501"/>
    <m/>
    <m/>
    <x v="3"/>
    <s v="SY02"/>
    <s v="Menbij"/>
    <s v="SY0205"/>
    <s v="Al-Khafsa"/>
    <s v="SY020502"/>
    <s v="Aridiyeh"/>
    <x v="570"/>
    <n v="55"/>
  </r>
  <r>
    <s v="HNAP"/>
    <x v="1"/>
    <m/>
    <m/>
    <x v="2"/>
    <s v="SY02"/>
    <s v="Menbij"/>
    <s v="SY0205"/>
    <s v="Abu Qalqal"/>
    <s v="SY020501"/>
    <m/>
    <m/>
    <x v="3"/>
    <s v="SY02"/>
    <s v="Menbij"/>
    <s v="SY0205"/>
    <s v="Al-Khafsa"/>
    <s v="SY020502"/>
    <s v="Rasm Elahmar"/>
    <x v="571"/>
    <n v="35"/>
  </r>
  <r>
    <s v="HNAP"/>
    <x v="1"/>
    <m/>
    <m/>
    <x v="2"/>
    <s v="SY02"/>
    <s v="Menbij"/>
    <s v="SY0205"/>
    <s v="Abu Qalqal"/>
    <s v="SY020501"/>
    <m/>
    <m/>
    <x v="3"/>
    <s v="SY02"/>
    <s v="Menbij"/>
    <s v="SY0205"/>
    <s v="Al-Khafsa"/>
    <s v="SY020502"/>
    <s v="Um Adase Khalilieh"/>
    <x v="572"/>
    <n v="40"/>
  </r>
  <r>
    <s v="HNAP"/>
    <x v="1"/>
    <m/>
    <m/>
    <x v="2"/>
    <s v="SY02"/>
    <s v="Menbij"/>
    <s v="SY0205"/>
    <s v="Abu Qalqal"/>
    <s v="SY020501"/>
    <m/>
    <m/>
    <x v="3"/>
    <s v="SY02"/>
    <s v="Menbij"/>
    <s v="SY0205"/>
    <s v="Menbij"/>
    <s v="SY020500"/>
    <s v="Abu Jrin Manbaj"/>
    <x v="573"/>
    <n v="40"/>
  </r>
  <r>
    <s v="HNAP"/>
    <x v="1"/>
    <m/>
    <m/>
    <x v="2"/>
    <s v="SY02"/>
    <s v="Menbij"/>
    <s v="SY0205"/>
    <s v="Al-Khafsa"/>
    <s v="SY020502"/>
    <m/>
    <m/>
    <x v="3"/>
    <s v="SY02"/>
    <s v="Al Bab"/>
    <s v="SY0202"/>
    <s v="Dayr Hafir"/>
    <s v="SY020202"/>
    <s v="Southern Rasm Elharmal"/>
    <x v="574"/>
    <n v="50"/>
  </r>
  <r>
    <s v="HNAP"/>
    <x v="1"/>
    <m/>
    <m/>
    <x v="2"/>
    <s v="SY02"/>
    <s v="Menbij"/>
    <s v="SY0205"/>
    <s v="Al-Khafsa"/>
    <s v="SY020502"/>
    <m/>
    <m/>
    <x v="3"/>
    <s v="SY02"/>
    <s v="Menbij"/>
    <s v="SY0205"/>
    <s v="Al-Khafsa"/>
    <s v="SY020502"/>
    <s v="Abu Maqbara"/>
    <x v="575"/>
    <n v="100"/>
  </r>
  <r>
    <s v="HNAP"/>
    <x v="1"/>
    <m/>
    <m/>
    <x v="2"/>
    <s v="SY02"/>
    <s v="Menbij"/>
    <s v="SY0205"/>
    <s v="Al-Khafsa"/>
    <s v="SY020502"/>
    <m/>
    <m/>
    <x v="3"/>
    <s v="SY02"/>
    <s v="Menbij"/>
    <s v="SY0205"/>
    <s v="Al-Khafsa"/>
    <s v="SY020502"/>
    <s v="Al-Rawda"/>
    <x v="576"/>
    <n v="45"/>
  </r>
  <r>
    <s v="HNAP"/>
    <x v="1"/>
    <m/>
    <m/>
    <x v="2"/>
    <s v="SY02"/>
    <s v="Menbij"/>
    <s v="SY0205"/>
    <s v="Al-Khafsa"/>
    <s v="SY020502"/>
    <m/>
    <m/>
    <x v="3"/>
    <s v="SY02"/>
    <s v="Menbij"/>
    <s v="SY0205"/>
    <s v="Al-Khafsa"/>
    <s v="SY020502"/>
    <s v="Qasr Hadleh"/>
    <x v="577"/>
    <n v="75"/>
  </r>
  <r>
    <s v="HNAP"/>
    <x v="1"/>
    <m/>
    <m/>
    <x v="2"/>
    <s v="SY02"/>
    <s v="Menbij"/>
    <s v="SY0205"/>
    <s v="Al-Khafsa"/>
    <s v="SY020502"/>
    <m/>
    <m/>
    <x v="3"/>
    <s v="SY02"/>
    <s v="Menbij"/>
    <s v="SY0205"/>
    <s v="Al-Khafsa"/>
    <s v="SY020502"/>
    <s v="Rasm Abbud Jaftalak"/>
    <x v="578"/>
    <n v="110"/>
  </r>
  <r>
    <s v="HNAP"/>
    <x v="1"/>
    <m/>
    <m/>
    <x v="2"/>
    <s v="SY02"/>
    <s v="Menbij"/>
    <s v="SY0205"/>
    <s v="Al-Khafsa"/>
    <s v="SY020502"/>
    <m/>
    <m/>
    <x v="3"/>
    <s v="SY02"/>
    <s v="Menbij"/>
    <s v="SY0205"/>
    <s v="Al-Khafsa"/>
    <s v="SY020502"/>
    <s v="Rasm Elfaleh"/>
    <x v="579"/>
    <n v="90"/>
  </r>
  <r>
    <s v="HNAP"/>
    <x v="1"/>
    <m/>
    <m/>
    <x v="2"/>
    <s v="SY02"/>
    <s v="Menbij"/>
    <s v="SY0205"/>
    <s v="Al-Khafsa"/>
    <s v="SY020502"/>
    <m/>
    <m/>
    <x v="3"/>
    <s v="SY02"/>
    <s v="Menbij"/>
    <s v="SY0205"/>
    <s v="Al-Khafsa"/>
    <s v="SY020502"/>
    <s v="Tabara Kalash"/>
    <x v="580"/>
    <n v="70"/>
  </r>
  <r>
    <s v="HNAP"/>
    <x v="1"/>
    <m/>
    <m/>
    <x v="2"/>
    <s v="SY02"/>
    <s v="Menbij"/>
    <s v="SY0205"/>
    <s v="Al-Khafsa"/>
    <s v="SY020502"/>
    <m/>
    <m/>
    <x v="3"/>
    <s v="SY02"/>
    <s v="Menbij"/>
    <s v="SY0205"/>
    <s v="Al-Khafsa"/>
    <s v="SY020502"/>
    <s v="Tal Al-Maaz"/>
    <x v="581"/>
    <n v="50"/>
  </r>
  <r>
    <s v="HNAP"/>
    <x v="1"/>
    <m/>
    <m/>
    <x v="2"/>
    <s v="SY02"/>
    <s v="Menbij"/>
    <s v="SY0205"/>
    <s v="Al-Khafsa"/>
    <s v="SY020502"/>
    <m/>
    <m/>
    <x v="3"/>
    <s v="SY02"/>
    <s v="Menbij"/>
    <s v="SY0205"/>
    <s v="Menbij"/>
    <s v="SY020500"/>
    <s v="Janat Abu Jadha Jarkas"/>
    <x v="582"/>
    <n v="70"/>
  </r>
  <r>
    <s v="HNAP"/>
    <x v="1"/>
    <m/>
    <m/>
    <x v="2"/>
    <s v="SY02"/>
    <s v="Menbij"/>
    <s v="SY0205"/>
    <s v="Maskana"/>
    <s v="SY020503"/>
    <m/>
    <m/>
    <x v="3"/>
    <s v="SY02"/>
    <s v="As-Safira"/>
    <s v="SY0207"/>
    <s v="As-Safira"/>
    <s v="SY020700"/>
    <s v="Aqraba"/>
    <x v="583"/>
    <n v="60"/>
  </r>
  <r>
    <s v="HNAP"/>
    <x v="1"/>
    <m/>
    <m/>
    <x v="2"/>
    <s v="SY02"/>
    <s v="Menbij"/>
    <s v="SY0205"/>
    <s v="Maskana"/>
    <s v="SY020503"/>
    <m/>
    <m/>
    <x v="3"/>
    <s v="SY02"/>
    <s v="As-Safira"/>
    <s v="SY0207"/>
    <s v="As-Safira"/>
    <s v="SY020700"/>
    <s v="Masyadeh"/>
    <x v="584"/>
    <n v="20"/>
  </r>
  <r>
    <s v="HNAP"/>
    <x v="1"/>
    <m/>
    <m/>
    <x v="2"/>
    <s v="SY02"/>
    <s v="Menbij"/>
    <s v="SY0205"/>
    <s v="Maskana"/>
    <s v="SY020503"/>
    <m/>
    <m/>
    <x v="3"/>
    <s v="SY02"/>
    <s v="As-Safira"/>
    <s v="SY0207"/>
    <s v="As-Safira"/>
    <s v="SY020700"/>
    <s v="Rayan"/>
    <x v="585"/>
    <n v="30"/>
  </r>
  <r>
    <s v="HNAP"/>
    <x v="1"/>
    <m/>
    <m/>
    <x v="2"/>
    <s v="SY02"/>
    <s v="Menbij"/>
    <s v="SY0205"/>
    <s v="Maskana"/>
    <s v="SY020503"/>
    <m/>
    <m/>
    <x v="3"/>
    <s v="SY02"/>
    <s v="As-Safira"/>
    <s v="SY0207"/>
    <s v="As-Safira"/>
    <s v="SY020700"/>
    <s v="Tal Alam"/>
    <x v="586"/>
    <n v="15"/>
  </r>
  <r>
    <s v="HNAP"/>
    <x v="1"/>
    <m/>
    <m/>
    <x v="2"/>
    <s v="SY02"/>
    <s v="Menbij"/>
    <s v="SY0205"/>
    <s v="Maskana"/>
    <s v="SY020503"/>
    <m/>
    <m/>
    <x v="3"/>
    <s v="SY02"/>
    <s v="As-Safira"/>
    <s v="SY0207"/>
    <s v="As-Safira"/>
    <s v="SY020700"/>
    <s v="Tal Naam"/>
    <x v="587"/>
    <n v="30"/>
  </r>
  <r>
    <s v="HNAP"/>
    <x v="1"/>
    <m/>
    <m/>
    <x v="2"/>
    <s v="SY02"/>
    <s v="Menbij"/>
    <s v="SY0205"/>
    <s v="Maskana"/>
    <s v="SY020503"/>
    <m/>
    <m/>
    <x v="3"/>
    <s v="SY02"/>
    <s v="As-Safira"/>
    <s v="SY0207"/>
    <s v="As-Safira"/>
    <s v="SY020700"/>
    <s v="Tata"/>
    <x v="588"/>
    <n v="20"/>
  </r>
  <r>
    <s v="HNAP"/>
    <x v="1"/>
    <m/>
    <m/>
    <x v="2"/>
    <s v="SY02"/>
    <s v="Menbij"/>
    <s v="SY0205"/>
    <s v="Maskana"/>
    <s v="SY020503"/>
    <m/>
    <m/>
    <x v="9"/>
    <s v="SY11"/>
    <s v="Tell Abiad"/>
    <s v="SY1102"/>
    <s v="Suluk"/>
    <s v="SY110201"/>
    <s v="Aslim Elbarashmeh"/>
    <x v="589"/>
    <n v="125"/>
  </r>
  <r>
    <s v="HNAP"/>
    <x v="1"/>
    <m/>
    <m/>
    <x v="2"/>
    <s v="SY02"/>
    <s v="Menbij"/>
    <s v="SY0205"/>
    <s v="Menbij"/>
    <s v="SY020500"/>
    <m/>
    <m/>
    <x v="3"/>
    <s v="SY02"/>
    <s v="Al Bab"/>
    <s v="SY0202"/>
    <s v="Dayr Hafir"/>
    <s v="SY020202"/>
    <s v="Mabuja"/>
    <x v="590"/>
    <n v="25"/>
  </r>
  <r>
    <s v="HNAP"/>
    <x v="1"/>
    <m/>
    <m/>
    <x v="2"/>
    <s v="SY02"/>
    <s v="Menbij"/>
    <s v="SY0205"/>
    <s v="Menbij"/>
    <s v="SY020500"/>
    <m/>
    <m/>
    <x v="3"/>
    <s v="SY02"/>
    <s v="Al Bab"/>
    <s v="SY0202"/>
    <s v="Rasm Haram El-Imam"/>
    <s v="SY020205"/>
    <s v="Jruf"/>
    <x v="591"/>
    <n v="24"/>
  </r>
  <r>
    <s v="HNAP"/>
    <x v="1"/>
    <m/>
    <m/>
    <x v="2"/>
    <s v="SY02"/>
    <s v="Menbij"/>
    <s v="SY0205"/>
    <s v="Menbij"/>
    <s v="SY020500"/>
    <m/>
    <m/>
    <x v="3"/>
    <s v="SY02"/>
    <s v="Al Bab"/>
    <s v="SY0202"/>
    <s v="Rasm Haram El-Imam"/>
    <s v="SY020205"/>
    <s v="Kayariyeh"/>
    <x v="592"/>
    <n v="25"/>
  </r>
  <r>
    <s v="HNAP"/>
    <x v="1"/>
    <m/>
    <m/>
    <x v="2"/>
    <s v="SY02"/>
    <s v="Menbij"/>
    <s v="SY0205"/>
    <s v="Menbij"/>
    <s v="SY020500"/>
    <m/>
    <m/>
    <x v="3"/>
    <s v="SY02"/>
    <s v="Al Bab"/>
    <s v="SY0202"/>
    <s v="Tadaf"/>
    <s v="SY020201"/>
    <s v="Biret Elbab"/>
    <x v="593"/>
    <n v="30"/>
  </r>
  <r>
    <s v="HNAP"/>
    <x v="1"/>
    <m/>
    <m/>
    <x v="2"/>
    <s v="SY02"/>
    <s v="Menbij"/>
    <s v="SY0205"/>
    <s v="Menbij"/>
    <s v="SY020500"/>
    <m/>
    <m/>
    <x v="3"/>
    <s v="SY02"/>
    <s v="Al Bab"/>
    <s v="SY0202"/>
    <s v="Tadaf"/>
    <s v="SY020201"/>
    <s v="Kita"/>
    <x v="594"/>
    <n v="30"/>
  </r>
  <r>
    <s v="HNAP"/>
    <x v="1"/>
    <m/>
    <m/>
    <x v="2"/>
    <s v="SY02"/>
    <s v="Menbij"/>
    <s v="SY0205"/>
    <s v="Menbij"/>
    <s v="SY020500"/>
    <m/>
    <m/>
    <x v="3"/>
    <s v="SY02"/>
    <s v="Al Bab"/>
    <s v="SY0202"/>
    <s v="Tadaf"/>
    <s v="SY020201"/>
    <s v="Oweishiyeh"/>
    <x v="595"/>
    <n v="36"/>
  </r>
  <r>
    <s v="HNAP"/>
    <x v="1"/>
    <m/>
    <m/>
    <x v="2"/>
    <s v="SY02"/>
    <s v="Menbij"/>
    <s v="SY0205"/>
    <s v="Menbij"/>
    <s v="SY020500"/>
    <m/>
    <m/>
    <x v="3"/>
    <s v="SY02"/>
    <s v="Al Bab"/>
    <s v="SY0202"/>
    <s v="Tadaf"/>
    <s v="SY020201"/>
    <s v="Tall Bijan"/>
    <x v="596"/>
    <n v="25"/>
  </r>
  <r>
    <s v="HNAP"/>
    <x v="1"/>
    <m/>
    <m/>
    <x v="2"/>
    <s v="SY02"/>
    <s v="Menbij"/>
    <s v="SY0205"/>
    <s v="Menbij"/>
    <s v="SY020500"/>
    <m/>
    <m/>
    <x v="3"/>
    <s v="SY02"/>
    <s v="As-Safira"/>
    <s v="SY0207"/>
    <s v="As-Safira"/>
    <s v="SY020700"/>
    <s v="Abu Dreikha Al Safira"/>
    <x v="597"/>
    <n v="20"/>
  </r>
  <r>
    <s v="HNAP"/>
    <x v="1"/>
    <m/>
    <m/>
    <x v="2"/>
    <s v="SY02"/>
    <s v="Menbij"/>
    <s v="SY0205"/>
    <s v="Menbij"/>
    <s v="SY020500"/>
    <m/>
    <m/>
    <x v="3"/>
    <s v="SY02"/>
    <s v="As-Safira"/>
    <s v="SY0207"/>
    <s v="As-Safira"/>
    <s v="SY020700"/>
    <s v="Abu Jrin Al-Safira"/>
    <x v="598"/>
    <n v="50"/>
  </r>
  <r>
    <s v="HNAP"/>
    <x v="1"/>
    <m/>
    <m/>
    <x v="2"/>
    <s v="SY02"/>
    <s v="Menbij"/>
    <s v="SY0205"/>
    <s v="Menbij"/>
    <s v="SY020500"/>
    <m/>
    <m/>
    <x v="3"/>
    <s v="SY02"/>
    <s v="As-Safira"/>
    <s v="SY0207"/>
    <s v="As-Safira"/>
    <s v="SY020700"/>
    <s v="As-Safira"/>
    <x v="599"/>
    <n v="500"/>
  </r>
  <r>
    <s v="HNAP"/>
    <x v="1"/>
    <m/>
    <m/>
    <x v="2"/>
    <s v="SY02"/>
    <s v="Menbij"/>
    <s v="SY0205"/>
    <s v="Menbij"/>
    <s v="SY020500"/>
    <m/>
    <m/>
    <x v="3"/>
    <s v="SY02"/>
    <s v="As-Safira"/>
    <s v="SY0207"/>
    <s v="As-Safira"/>
    <s v="SY020700"/>
    <s v="Baydura"/>
    <x v="600"/>
    <n v="45"/>
  </r>
  <r>
    <s v="HNAP"/>
    <x v="1"/>
    <m/>
    <m/>
    <x v="2"/>
    <s v="SY02"/>
    <s v="Menbij"/>
    <s v="SY0205"/>
    <s v="Menbij"/>
    <s v="SY020500"/>
    <m/>
    <m/>
    <x v="3"/>
    <s v="SY02"/>
    <s v="As-Safira"/>
    <s v="SY0207"/>
    <s v="As-Safira"/>
    <s v="SY020700"/>
    <s v="Ein Sabel"/>
    <x v="601"/>
    <n v="35"/>
  </r>
  <r>
    <s v="HNAP"/>
    <x v="1"/>
    <m/>
    <m/>
    <x v="2"/>
    <s v="SY02"/>
    <s v="Menbij"/>
    <s v="SY0205"/>
    <s v="Menbij"/>
    <s v="SY020500"/>
    <m/>
    <m/>
    <x v="3"/>
    <s v="SY02"/>
    <s v="As-Safira"/>
    <s v="SY0207"/>
    <s v="As-Safira"/>
    <s v="SY020700"/>
    <s v="Qasir Elward"/>
    <x v="602"/>
    <n v="65"/>
  </r>
  <r>
    <s v="HNAP"/>
    <x v="1"/>
    <m/>
    <m/>
    <x v="2"/>
    <s v="SY02"/>
    <s v="Menbij"/>
    <s v="SY0205"/>
    <s v="Menbij"/>
    <s v="SY020500"/>
    <m/>
    <m/>
    <x v="3"/>
    <s v="SY02"/>
    <s v="As-Safira"/>
    <s v="SY0207"/>
    <s v="As-Safira"/>
    <s v="SY020700"/>
    <s v="Radwaniyeh"/>
    <x v="603"/>
    <n v="5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Al-Khafsa"/>
    <s v="SY020502"/>
    <s v="Al-Samyieh"/>
    <x v="604"/>
    <n v="34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Al-Khafsa"/>
    <s v="SY020502"/>
    <s v="Big Aruda"/>
    <x v="605"/>
    <n v="35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Al-Khafsa"/>
    <s v="SY020502"/>
    <s v="Dakhireh"/>
    <x v="606"/>
    <n v="2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Al-Khafsa"/>
    <s v="SY020502"/>
    <s v="Kiyariya"/>
    <x v="607"/>
    <n v="4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Al-Khafsa"/>
    <s v="SY020502"/>
    <s v="Sikhni"/>
    <x v="608"/>
    <n v="6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Al-Khafsa"/>
    <s v="SY020502"/>
    <s v="Small Maarada"/>
    <x v="609"/>
    <n v="6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askana"/>
    <s v="SY020503"/>
    <s v="Khan Elshaar"/>
    <x v="610"/>
    <n v="5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askana"/>
    <s v="SY020503"/>
    <s v="Kherbet Salib"/>
    <x v="611"/>
    <n v="45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askana"/>
    <s v="SY020503"/>
    <s v="Maskana - Onaiza"/>
    <x v="612"/>
    <n v="115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askana"/>
    <s v="SY020503"/>
    <s v="Rasm Elbokhar"/>
    <x v="613"/>
    <n v="8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askana"/>
    <s v="SY020503"/>
    <s v="Shahda"/>
    <x v="614"/>
    <n v="5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askana"/>
    <s v="SY020503"/>
    <s v="Um Hajra"/>
    <x v="615"/>
    <n v="65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enbij"/>
    <s v="SY020500"/>
    <s v="Abu Tawil"/>
    <x v="616"/>
    <n v="65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enbij"/>
    <s v="SY020500"/>
    <s v="Amudiyeh"/>
    <x v="617"/>
    <n v="5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enbij"/>
    <s v="SY020500"/>
    <s v="Big Abu Jadha"/>
    <x v="618"/>
    <n v="5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enbij"/>
    <s v="SY020500"/>
    <s v="Jeb Elhamam Sultan"/>
    <x v="619"/>
    <n v="9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enbij"/>
    <s v="SY020500"/>
    <s v="Manther Eljarf"/>
    <x v="620"/>
    <n v="90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enbij"/>
    <s v="SY020500"/>
    <s v="Maqtala"/>
    <x v="621"/>
    <n v="65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enbij"/>
    <s v="SY020500"/>
    <s v="Tal Abu Jadha - Tayara"/>
    <x v="622"/>
    <n v="75"/>
  </r>
  <r>
    <s v="HNAP"/>
    <x v="1"/>
    <m/>
    <m/>
    <x v="2"/>
    <s v="SY02"/>
    <s v="Menbij"/>
    <s v="SY0205"/>
    <s v="Menbij"/>
    <s v="SY020500"/>
    <m/>
    <m/>
    <x v="3"/>
    <s v="SY02"/>
    <s v="Menbij"/>
    <s v="SY0205"/>
    <s v="Menbij"/>
    <s v="SY020500"/>
    <s v="Tlilet Manbaj"/>
    <x v="623"/>
    <n v="75"/>
  </r>
  <r>
    <s v="HNAP"/>
    <x v="1"/>
    <m/>
    <m/>
    <x v="5"/>
    <s v="SY08"/>
    <s v="Al-Hasakeh"/>
    <s v="SY0800"/>
    <s v="Al-Hasakeh"/>
    <s v="SY080000"/>
    <m/>
    <m/>
    <x v="2"/>
    <s v="SY08"/>
    <s v="Al-Hasakeh"/>
    <s v="SY0800"/>
    <s v="Areesheh"/>
    <s v="SY080005"/>
    <s v="Eastern Burj"/>
    <x v="624"/>
    <n v="10"/>
  </r>
  <r>
    <s v="HNAP"/>
    <x v="1"/>
    <m/>
    <m/>
    <x v="5"/>
    <s v="SY08"/>
    <s v="Al-Hasakeh"/>
    <s v="SY0800"/>
    <s v="Al-Hasakeh"/>
    <s v="SY080000"/>
    <m/>
    <m/>
    <x v="9"/>
    <s v="SY11"/>
    <s v="Ath-Thawrah"/>
    <s v="SY1103"/>
    <s v="Jurneyyeh"/>
    <s v="SY110302"/>
    <s v="Mazyuneh"/>
    <x v="625"/>
    <n v="10"/>
  </r>
  <r>
    <s v="HNAP"/>
    <x v="1"/>
    <m/>
    <m/>
    <x v="5"/>
    <s v="SY08"/>
    <s v="Al-Hasakeh"/>
    <s v="SY0800"/>
    <s v="Al-Hasakeh"/>
    <s v="SY080000"/>
    <m/>
    <m/>
    <x v="0"/>
    <s v="SY09"/>
    <s v="Abu Kamal"/>
    <s v="SY0902"/>
    <s v="Hajin"/>
    <s v="SY090201"/>
    <s v="Gharanij"/>
    <x v="2"/>
    <n v="50"/>
  </r>
  <r>
    <s v="HNAP"/>
    <x v="1"/>
    <m/>
    <m/>
    <x v="5"/>
    <s v="SY08"/>
    <s v="Al-Hasakeh"/>
    <s v="SY0800"/>
    <s v="Al-Hasakeh"/>
    <s v="SY080000"/>
    <m/>
    <m/>
    <x v="0"/>
    <s v="SY09"/>
    <s v="Deir-ez-Zor"/>
    <s v="SY0901"/>
    <s v="Deir-ez-Zor"/>
    <s v="SY090100"/>
    <s v="Deir-ez-Zor"/>
    <x v="626"/>
    <n v="1500"/>
  </r>
  <r>
    <s v="HNAP"/>
    <x v="1"/>
    <m/>
    <m/>
    <x v="5"/>
    <s v="SY08"/>
    <s v="Al-Hasakeh"/>
    <s v="SY0800"/>
    <s v="Areesheh"/>
    <s v="SY080005"/>
    <m/>
    <m/>
    <x v="0"/>
    <s v="SY09"/>
    <s v="Al Mayadin"/>
    <s v="SY0903"/>
    <s v="Al Mayadin"/>
    <s v="SY090300"/>
    <s v="Lower Baqras"/>
    <x v="627"/>
    <n v="70"/>
  </r>
  <r>
    <s v="HNAP"/>
    <x v="1"/>
    <m/>
    <m/>
    <x v="5"/>
    <s v="SY08"/>
    <s v="Al-Hasakeh"/>
    <s v="SY0800"/>
    <s v="Areesheh"/>
    <s v="SY080005"/>
    <m/>
    <m/>
    <x v="0"/>
    <s v="SY09"/>
    <s v="Al Mayadin"/>
    <s v="SY0903"/>
    <s v="Al Mayadin"/>
    <s v="SY090300"/>
    <s v="Upper Baqras"/>
    <x v="628"/>
    <n v="35"/>
  </r>
  <r>
    <s v="HNAP"/>
    <x v="1"/>
    <m/>
    <m/>
    <x v="5"/>
    <s v="SY08"/>
    <s v="Al-Hasakeh"/>
    <s v="SY0800"/>
    <s v="Hole"/>
    <s v="SY080006"/>
    <m/>
    <m/>
    <x v="2"/>
    <s v="SY08"/>
    <s v="Al-Hasakeh"/>
    <s v="SY0800"/>
    <s v="Markada"/>
    <s v="SY080003"/>
    <s v="Twaymiyn"/>
    <x v="629"/>
    <n v="10"/>
  </r>
  <r>
    <s v="HNAP"/>
    <x v="1"/>
    <m/>
    <m/>
    <x v="5"/>
    <s v="SY08"/>
    <s v="Al-Hasakeh"/>
    <s v="SY0800"/>
    <s v="Hole"/>
    <s v="SY080006"/>
    <m/>
    <m/>
    <x v="2"/>
    <s v="SY08"/>
    <s v="Ras Al Ain"/>
    <s v="SY0804"/>
    <s v="Ras Al Ain"/>
    <s v="SY080400"/>
    <s v="Abu Rasin"/>
    <x v="85"/>
    <n v="15"/>
  </r>
  <r>
    <s v="HNAP"/>
    <x v="1"/>
    <m/>
    <m/>
    <x v="5"/>
    <s v="SY08"/>
    <s v="Al-Hasakeh"/>
    <s v="SY0800"/>
    <s v="Markada"/>
    <s v="SY080003"/>
    <m/>
    <m/>
    <x v="2"/>
    <s v="SY08"/>
    <s v="Al-Hasakeh"/>
    <s v="SY0800"/>
    <s v="Markada"/>
    <s v="SY080003"/>
    <s v="Al Mazar"/>
    <x v="630"/>
    <n v="15"/>
  </r>
  <r>
    <s v="HNAP"/>
    <x v="1"/>
    <m/>
    <m/>
    <x v="5"/>
    <s v="SY08"/>
    <s v="Al-Hasakeh"/>
    <s v="SY0800"/>
    <s v="Markada"/>
    <s v="SY080003"/>
    <m/>
    <m/>
    <x v="2"/>
    <s v="SY08"/>
    <s v="Al-Hasakeh"/>
    <s v="SY0800"/>
    <s v="Markada"/>
    <s v="SY080003"/>
    <s v="Al Outh"/>
    <x v="631"/>
    <n v="15"/>
  </r>
  <r>
    <s v="HNAP"/>
    <x v="1"/>
    <m/>
    <m/>
    <x v="5"/>
    <s v="SY08"/>
    <s v="Al-Hasakeh"/>
    <s v="SY0800"/>
    <s v="Markada"/>
    <s v="SY080003"/>
    <m/>
    <m/>
    <x v="2"/>
    <s v="SY08"/>
    <s v="Al-Hasakeh"/>
    <s v="SY0800"/>
    <s v="Markada"/>
    <s v="SY080003"/>
    <s v="Disheisha"/>
    <x v="632"/>
    <n v="100"/>
  </r>
  <r>
    <s v="HNAP"/>
    <x v="1"/>
    <m/>
    <m/>
    <x v="5"/>
    <s v="SY08"/>
    <s v="Al-Hasakeh"/>
    <s v="SY0800"/>
    <s v="Markada"/>
    <s v="SY080003"/>
    <m/>
    <m/>
    <x v="2"/>
    <s v="SY08"/>
    <s v="Al-Hasakeh"/>
    <s v="SY0800"/>
    <s v="Markada"/>
    <s v="SY080003"/>
    <s v="Humaydah"/>
    <x v="633"/>
    <n v="11"/>
  </r>
  <r>
    <s v="HNAP"/>
    <x v="1"/>
    <m/>
    <m/>
    <x v="5"/>
    <s v="SY08"/>
    <s v="Al-Hasakeh"/>
    <s v="SY0800"/>
    <s v="Shadadah"/>
    <s v="SY080002"/>
    <m/>
    <m/>
    <x v="2"/>
    <s v="SY08"/>
    <s v="Al-Hasakeh"/>
    <s v="SY0800"/>
    <s v="Markada"/>
    <s v="SY080003"/>
    <s v="Hadaj"/>
    <x v="634"/>
    <n v="15"/>
  </r>
  <r>
    <s v="HNAP"/>
    <x v="1"/>
    <m/>
    <m/>
    <x v="5"/>
    <s v="SY08"/>
    <s v="Al-Hasakeh"/>
    <s v="SY0800"/>
    <s v="Shadadah"/>
    <s v="SY080002"/>
    <m/>
    <m/>
    <x v="2"/>
    <s v="SY08"/>
    <s v="Al-Hasakeh"/>
    <s v="SY0800"/>
    <s v="Markada"/>
    <s v="SY080003"/>
    <s v="Khwaybirah"/>
    <x v="635"/>
    <n v="9"/>
  </r>
  <r>
    <s v="HNAP"/>
    <x v="1"/>
    <m/>
    <m/>
    <x v="5"/>
    <s v="SY08"/>
    <s v="Al-Hasakeh"/>
    <s v="SY0800"/>
    <s v="Shadadah"/>
    <s v="SY080002"/>
    <m/>
    <m/>
    <x v="2"/>
    <s v="SY08"/>
    <s v="Al-Hasakeh"/>
    <s v="SY0800"/>
    <s v="Markada"/>
    <s v="SY080003"/>
    <s v="Tal Al-Jayer"/>
    <x v="636"/>
    <n v="15"/>
  </r>
  <r>
    <s v="HNAP"/>
    <x v="1"/>
    <m/>
    <m/>
    <x v="5"/>
    <s v="SY08"/>
    <s v="Al-Hasakeh"/>
    <s v="SY0800"/>
    <s v="Shadadah"/>
    <s v="SY080002"/>
    <m/>
    <m/>
    <x v="2"/>
    <s v="SY08"/>
    <s v="Al-Hasakeh"/>
    <s v="SY0800"/>
    <s v="Shadadah"/>
    <s v="SY080002"/>
    <s v="Kishkish Jabbur"/>
    <x v="637"/>
    <n v="65"/>
  </r>
  <r>
    <s v="HNAP"/>
    <x v="1"/>
    <m/>
    <m/>
    <x v="5"/>
    <s v="SY08"/>
    <s v="Al-Hasakeh"/>
    <s v="SY0800"/>
    <s v="Shadadah"/>
    <s v="SY080002"/>
    <m/>
    <m/>
    <x v="0"/>
    <s v="SY09"/>
    <s v="Deir-ez-Zor"/>
    <s v="SY0901"/>
    <s v="Basira"/>
    <s v="SY090102"/>
    <s v="Hejneh"/>
    <x v="638"/>
    <n v="12"/>
  </r>
  <r>
    <s v="HNAP"/>
    <x v="1"/>
    <m/>
    <m/>
    <x v="5"/>
    <s v="SY08"/>
    <s v="Al-Hasakeh"/>
    <s v="SY0800"/>
    <s v="Shadadah"/>
    <s v="SY080002"/>
    <m/>
    <m/>
    <x v="0"/>
    <s v="SY09"/>
    <s v="Deir-ez-Zor"/>
    <s v="SY0901"/>
    <s v="Sur"/>
    <s v="SY090106"/>
    <s v="Sur"/>
    <x v="8"/>
    <n v="10"/>
  </r>
  <r>
    <s v="HNAP"/>
    <x v="1"/>
    <m/>
    <m/>
    <x v="5"/>
    <s v="SY08"/>
    <s v="Al-Hasakeh"/>
    <s v="SY0800"/>
    <s v="Tal Tamer"/>
    <s v="SY080001"/>
    <m/>
    <m/>
    <x v="2"/>
    <s v="SY08"/>
    <s v="Al-Hasakeh"/>
    <s v="SY0800"/>
    <s v="Areesheh"/>
    <s v="SY080005"/>
    <s v="Manajid"/>
    <x v="639"/>
    <n v="20"/>
  </r>
  <r>
    <s v="HNAP"/>
    <x v="1"/>
    <m/>
    <m/>
    <x v="5"/>
    <s v="SY08"/>
    <s v="Al-Hasakeh"/>
    <s v="SY0800"/>
    <s v="Tal Tamer"/>
    <s v="SY080001"/>
    <m/>
    <m/>
    <x v="0"/>
    <s v="SY09"/>
    <s v="Al Mayadin"/>
    <s v="SY0903"/>
    <s v="Thiban"/>
    <s v="SY090301"/>
    <s v="Ragib"/>
    <x v="640"/>
    <n v="20"/>
  </r>
  <r>
    <s v="HNAP"/>
    <x v="1"/>
    <m/>
    <m/>
    <x v="5"/>
    <s v="SY08"/>
    <s v="Al-Malikeyyeh"/>
    <s v="SY0803"/>
    <s v="Al-Malikeyyeh"/>
    <s v="SY080300"/>
    <m/>
    <m/>
    <x v="2"/>
    <s v="SY08"/>
    <s v="Al-Hasakeh"/>
    <s v="SY0800"/>
    <s v="Areesheh"/>
    <s v="SY080005"/>
    <s v="Areesheh"/>
    <x v="27"/>
    <n v="15"/>
  </r>
  <r>
    <s v="HNAP"/>
    <x v="1"/>
    <m/>
    <m/>
    <x v="5"/>
    <s v="SY08"/>
    <s v="Quamishli"/>
    <s v="SY0802"/>
    <s v="Quamishli"/>
    <s v="SY080200"/>
    <m/>
    <m/>
    <x v="2"/>
    <s v="SY08"/>
    <s v="Al-Hasakeh"/>
    <s v="SY0800"/>
    <s v="Ber Al-Hulo Al-Wardeyyeh"/>
    <s v="SY080004"/>
    <s v="Tal Brak"/>
    <x v="641"/>
    <n v="167"/>
  </r>
  <r>
    <s v="HNAP"/>
    <x v="1"/>
    <m/>
    <m/>
    <x v="5"/>
    <s v="SY08"/>
    <s v="Quamishli"/>
    <s v="SY0802"/>
    <s v="Quamishli"/>
    <s v="SY080200"/>
    <m/>
    <m/>
    <x v="2"/>
    <s v="SY08"/>
    <s v="Quamishli"/>
    <s v="SY0802"/>
    <s v="Tal Hmis"/>
    <s v="SY080201"/>
    <s v="Eskandarun"/>
    <x v="642"/>
    <n v="20"/>
  </r>
  <r>
    <s v="HNAP"/>
    <x v="1"/>
    <m/>
    <m/>
    <x v="5"/>
    <s v="SY08"/>
    <s v="Ras Al Ain"/>
    <s v="SY0804"/>
    <s v="Darbasiyah"/>
    <s v="SY080401"/>
    <m/>
    <m/>
    <x v="2"/>
    <s v="SY08"/>
    <s v="Al-Hasakeh"/>
    <s v="SY0800"/>
    <s v="Areesheh"/>
    <s v="SY080005"/>
    <s v="Hdadiyeh"/>
    <x v="643"/>
    <n v="12"/>
  </r>
  <r>
    <s v="HNAP"/>
    <x v="1"/>
    <m/>
    <m/>
    <x v="5"/>
    <s v="SY08"/>
    <s v="Ras Al Ain"/>
    <s v="SY0804"/>
    <s v="Darbasiyah"/>
    <s v="SY080401"/>
    <m/>
    <m/>
    <x v="2"/>
    <s v="SY08"/>
    <s v="Al-Hasakeh"/>
    <s v="SY0800"/>
    <s v="Markada"/>
    <s v="SY080003"/>
    <s v="Markada"/>
    <x v="644"/>
    <n v="7"/>
  </r>
  <r>
    <s v="HNAP"/>
    <x v="1"/>
    <m/>
    <m/>
    <x v="5"/>
    <s v="SY08"/>
    <s v="Ras Al Ain"/>
    <s v="SY0804"/>
    <s v="Ras Al Ain"/>
    <s v="SY080400"/>
    <m/>
    <m/>
    <x v="2"/>
    <s v="SY08"/>
    <s v="Al-Hasakeh"/>
    <s v="SY0800"/>
    <s v="Areesheh"/>
    <s v="SY080005"/>
    <s v="Gharb"/>
    <x v="645"/>
    <n v="13"/>
  </r>
  <r>
    <s v="HNAP"/>
    <x v="1"/>
    <m/>
    <m/>
    <x v="6"/>
    <s v="SY11"/>
    <s v="Ar-Raqqa"/>
    <s v="SY1101"/>
    <s v="Ar-Raqqa"/>
    <s v="SY110100"/>
    <m/>
    <m/>
    <x v="3"/>
    <s v="SY02"/>
    <s v="As-Safira"/>
    <s v="SY0207"/>
    <s v="As-Safira"/>
    <s v="SY020700"/>
    <s v="Zaalana"/>
    <x v="646"/>
    <n v="40"/>
  </r>
  <r>
    <s v="HNAP"/>
    <x v="1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Abbara"/>
    <x v="647"/>
    <n v="26"/>
  </r>
  <r>
    <s v="HNAP"/>
    <x v="1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Ar-Raqqa"/>
    <x v="90"/>
    <n v="585"/>
  </r>
  <r>
    <s v="HNAP"/>
    <x v="1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Assadiya"/>
    <x v="122"/>
    <n v="13"/>
  </r>
  <r>
    <s v="HNAP"/>
    <x v="1"/>
    <m/>
    <m/>
    <x v="6"/>
    <s v="SY11"/>
    <s v="Ar-Raqqa"/>
    <s v="SY1101"/>
    <s v="Ar-Raqqa"/>
    <s v="SY110100"/>
    <m/>
    <m/>
    <x v="9"/>
    <s v="SY11"/>
    <s v="Ar-Raqqa"/>
    <s v="SY1101"/>
    <s v="Ar-Raqqa"/>
    <s v="SY110100"/>
    <s v="Hilo Abed"/>
    <x v="109"/>
    <n v="11"/>
  </r>
  <r>
    <s v="HNAP"/>
    <x v="1"/>
    <m/>
    <m/>
    <x v="6"/>
    <s v="SY11"/>
    <s v="Ar-Raqqa"/>
    <s v="SY1101"/>
    <s v="Ar-Raqqa"/>
    <s v="SY110100"/>
    <m/>
    <m/>
    <x v="9"/>
    <s v="SY11"/>
    <s v="Ar-Raqqa"/>
    <s v="SY1101"/>
    <s v="Maadan"/>
    <s v="SY110103"/>
    <s v="Daama"/>
    <x v="648"/>
    <n v="13"/>
  </r>
  <r>
    <s v="HNAP"/>
    <x v="1"/>
    <m/>
    <m/>
    <x v="6"/>
    <s v="SY11"/>
    <s v="Ar-Raqqa"/>
    <s v="SY1101"/>
    <s v="Ar-Raqqa"/>
    <s v="SY110100"/>
    <m/>
    <m/>
    <x v="9"/>
    <s v="SY11"/>
    <s v="Ath-Thawrah"/>
    <s v="SY1103"/>
    <s v="Al-Thawrah"/>
    <s v="SY110300"/>
    <s v="Ayed Saghir"/>
    <x v="180"/>
    <n v="50"/>
  </r>
  <r>
    <s v="HNAP"/>
    <x v="1"/>
    <m/>
    <m/>
    <x v="6"/>
    <s v="SY11"/>
    <s v="Ar-Raqqa"/>
    <s v="SY1101"/>
    <s v="Ar-Raqqa"/>
    <s v="SY110100"/>
    <m/>
    <m/>
    <x v="9"/>
    <s v="SY11"/>
    <s v="Ath-Thawrah"/>
    <s v="SY1103"/>
    <s v="Jurneyyeh"/>
    <s v="SY110302"/>
    <s v="Tawi"/>
    <x v="649"/>
    <n v="15"/>
  </r>
  <r>
    <s v="HNAP"/>
    <x v="1"/>
    <m/>
    <m/>
    <x v="6"/>
    <s v="SY11"/>
    <s v="Ar-Raqqa"/>
    <s v="SY1101"/>
    <s v="Ar-Raqqa"/>
    <s v="SY110100"/>
    <m/>
    <m/>
    <x v="9"/>
    <s v="SY11"/>
    <s v="Tell Abiad"/>
    <s v="SY1102"/>
    <s v="Ein Issa"/>
    <s v="SY110202"/>
    <s v="Maghar"/>
    <x v="650"/>
    <n v="18"/>
  </r>
  <r>
    <s v="HNAP"/>
    <x v="1"/>
    <m/>
    <m/>
    <x v="6"/>
    <s v="SY11"/>
    <s v="Ar-Raqqa"/>
    <s v="SY1101"/>
    <s v="Ar-Raqqa"/>
    <s v="SY110100"/>
    <m/>
    <m/>
    <x v="0"/>
    <s v="SY09"/>
    <s v="Deir-ez-Zor"/>
    <s v="SY0901"/>
    <s v="Tabni"/>
    <s v="SY090104"/>
    <s v="Kharita"/>
    <x v="651"/>
    <n v="15"/>
  </r>
  <r>
    <s v="HNAP"/>
    <x v="1"/>
    <m/>
    <m/>
    <x v="6"/>
    <s v="SY11"/>
    <s v="Ar-Raqqa"/>
    <s v="SY1101"/>
    <s v="Ar-Raqqa"/>
    <s v="SY110100"/>
    <m/>
    <m/>
    <x v="0"/>
    <s v="SY09"/>
    <s v="Deir-ez-Zor"/>
    <s v="SY0901"/>
    <s v="Tabni"/>
    <s v="SY090104"/>
    <s v="Old Maadan"/>
    <x v="652"/>
    <n v="10"/>
  </r>
  <r>
    <s v="HNAP"/>
    <x v="1"/>
    <m/>
    <m/>
    <x v="6"/>
    <s v="SY11"/>
    <s v="Ar-Raqqa"/>
    <s v="SY1101"/>
    <s v="Karama"/>
    <s v="SY110102"/>
    <m/>
    <m/>
    <x v="9"/>
    <s v="SY11"/>
    <s v="Ar-Raqqa"/>
    <s v="SY1101"/>
    <s v="Ar-Raqqa"/>
    <s v="SY110100"/>
    <s v="Ar-Raqqa"/>
    <x v="90"/>
    <n v="90"/>
  </r>
  <r>
    <s v="HNAP"/>
    <x v="1"/>
    <m/>
    <m/>
    <x v="6"/>
    <s v="SY11"/>
    <s v="Ar-Raqqa"/>
    <s v="SY1101"/>
    <s v="Karama"/>
    <s v="SY110102"/>
    <m/>
    <m/>
    <x v="9"/>
    <s v="SY11"/>
    <s v="Ar-Raqqa"/>
    <s v="SY1101"/>
    <s v="Ar-Raqqa"/>
    <s v="SY110100"/>
    <s v="Berani"/>
    <x v="653"/>
    <n v="8"/>
  </r>
  <r>
    <s v="HNAP"/>
    <x v="1"/>
    <m/>
    <m/>
    <x v="6"/>
    <s v="SY11"/>
    <s v="Ar-Raqqa"/>
    <s v="SY1101"/>
    <s v="Karama"/>
    <s v="SY110102"/>
    <m/>
    <m/>
    <x v="9"/>
    <s v="SY11"/>
    <s v="Ar-Raqqa"/>
    <s v="SY1101"/>
    <s v="Ar-Raqqa"/>
    <s v="SY110100"/>
    <s v="Moezleh"/>
    <x v="654"/>
    <n v="6"/>
  </r>
  <r>
    <s v="HNAP"/>
    <x v="1"/>
    <m/>
    <m/>
    <x v="6"/>
    <s v="SY11"/>
    <s v="Ar-Raqqa"/>
    <s v="SY1101"/>
    <s v="Karama"/>
    <s v="SY110102"/>
    <m/>
    <m/>
    <x v="9"/>
    <s v="SY11"/>
    <s v="Ar-Raqqa"/>
    <s v="SY1101"/>
    <s v="Maadan"/>
    <s v="SY110103"/>
    <s v="Atshana"/>
    <x v="655"/>
    <n v="6"/>
  </r>
  <r>
    <s v="HNAP"/>
    <x v="1"/>
    <m/>
    <m/>
    <x v="6"/>
    <s v="SY11"/>
    <s v="Ar-Raqqa"/>
    <s v="SY1101"/>
    <s v="Karama"/>
    <s v="SY110102"/>
    <m/>
    <m/>
    <x v="9"/>
    <s v="SY11"/>
    <s v="Ar-Raqqa"/>
    <s v="SY1101"/>
    <s v="Maadan"/>
    <s v="SY110103"/>
    <s v="Big Maghalla"/>
    <x v="656"/>
    <n v="20"/>
  </r>
  <r>
    <s v="HNAP"/>
    <x v="1"/>
    <m/>
    <m/>
    <x v="6"/>
    <s v="SY11"/>
    <s v="Ar-Raqqa"/>
    <s v="SY1101"/>
    <s v="Karama"/>
    <s v="SY110102"/>
    <m/>
    <m/>
    <x v="9"/>
    <s v="SY11"/>
    <s v="Ar-Raqqa"/>
    <s v="SY1101"/>
    <s v="Maadan"/>
    <s v="SY110103"/>
    <s v="Maadan"/>
    <x v="657"/>
    <n v="32"/>
  </r>
  <r>
    <s v="HNAP"/>
    <x v="1"/>
    <m/>
    <m/>
    <x v="6"/>
    <s v="SY11"/>
    <s v="Ar-Raqqa"/>
    <s v="SY1101"/>
    <s v="Karama"/>
    <s v="SY110102"/>
    <m/>
    <m/>
    <x v="9"/>
    <s v="SY11"/>
    <s v="Ar-Raqqa"/>
    <s v="SY1101"/>
    <s v="Maadan"/>
    <s v="SY110103"/>
    <s v="Sweida"/>
    <x v="658"/>
    <n v="21"/>
  </r>
  <r>
    <s v="HNAP"/>
    <x v="1"/>
    <m/>
    <m/>
    <x v="6"/>
    <s v="SY11"/>
    <s v="Ar-Raqqa"/>
    <s v="SY1101"/>
    <s v="Karama"/>
    <s v="SY110102"/>
    <m/>
    <m/>
    <x v="9"/>
    <s v="SY11"/>
    <s v="Ar-Raqqa"/>
    <s v="SY1101"/>
    <s v="Sabka"/>
    <s v="SY110101"/>
    <s v="Sabka"/>
    <x v="659"/>
    <n v="12"/>
  </r>
  <r>
    <s v="HNAP"/>
    <x v="1"/>
    <m/>
    <m/>
    <x v="6"/>
    <s v="SY11"/>
    <s v="Ar-Raqqa"/>
    <s v="SY1101"/>
    <s v="Sabka"/>
    <s v="SY110101"/>
    <m/>
    <m/>
    <x v="9"/>
    <s v="SY11"/>
    <s v="Ar-Raqqa"/>
    <s v="SY1101"/>
    <s v="Maadan"/>
    <s v="SY110103"/>
    <s v="Khamisiyeh"/>
    <x v="660"/>
    <n v="16"/>
  </r>
  <r>
    <s v="HNAP"/>
    <x v="1"/>
    <m/>
    <m/>
    <x v="6"/>
    <s v="SY11"/>
    <s v="Ar-Raqqa"/>
    <s v="SY1101"/>
    <s v="Sabka"/>
    <s v="SY110101"/>
    <m/>
    <m/>
    <x v="9"/>
    <s v="SY11"/>
    <s v="Ar-Raqqa"/>
    <s v="SY1101"/>
    <s v="Maadan"/>
    <s v="SY110103"/>
    <s v="Little Maghalla"/>
    <x v="661"/>
    <n v="26"/>
  </r>
  <r>
    <s v="HNAP"/>
    <x v="1"/>
    <m/>
    <m/>
    <x v="6"/>
    <s v="SY11"/>
    <s v="Ar-Raqqa"/>
    <s v="SY1101"/>
    <s v="Sabka"/>
    <s v="SY110101"/>
    <m/>
    <m/>
    <x v="9"/>
    <s v="SY11"/>
    <s v="Ar-Raqqa"/>
    <s v="SY1101"/>
    <s v="Maadan"/>
    <s v="SY110103"/>
    <s v="Namisa"/>
    <x v="662"/>
    <n v="17"/>
  </r>
  <r>
    <s v="HNAP"/>
    <x v="1"/>
    <m/>
    <m/>
    <x v="6"/>
    <s v="SY11"/>
    <s v="Ar-Raqqa"/>
    <s v="SY1101"/>
    <s v="Sabka"/>
    <s v="SY110101"/>
    <m/>
    <m/>
    <x v="9"/>
    <s v="SY11"/>
    <s v="Ar-Raqqa"/>
    <s v="SY1101"/>
    <s v="Sabka"/>
    <s v="SY110101"/>
    <s v="Hweijet Shnan"/>
    <x v="663"/>
    <n v="19"/>
  </r>
  <r>
    <s v="HNAP"/>
    <x v="1"/>
    <m/>
    <m/>
    <x v="6"/>
    <s v="SY11"/>
    <s v="Ar-Raqqa"/>
    <s v="SY1101"/>
    <s v="Sabka"/>
    <s v="SY110101"/>
    <m/>
    <m/>
    <x v="9"/>
    <s v="SY11"/>
    <s v="Ar-Raqqa"/>
    <s v="SY1101"/>
    <s v="Sabka"/>
    <s v="SY110101"/>
    <s v="Jabli"/>
    <x v="664"/>
    <n v="10"/>
  </r>
  <r>
    <s v="HNAP"/>
    <x v="1"/>
    <m/>
    <m/>
    <x v="6"/>
    <s v="SY11"/>
    <s v="Ar-Raqqa"/>
    <s v="SY1101"/>
    <s v="Sabka"/>
    <s v="SY110101"/>
    <m/>
    <m/>
    <x v="9"/>
    <s v="SY11"/>
    <s v="Ar-Raqqa"/>
    <s v="SY1101"/>
    <s v="Sabka"/>
    <s v="SY110101"/>
    <s v="Rabyeh"/>
    <x v="665"/>
    <n v="13"/>
  </r>
  <r>
    <s v="HNAP"/>
    <x v="1"/>
    <m/>
    <m/>
    <x v="6"/>
    <s v="SY11"/>
    <s v="Ar-Raqqa"/>
    <s v="SY1101"/>
    <s v="Sabka"/>
    <s v="SY110101"/>
    <m/>
    <m/>
    <x v="9"/>
    <s v="SY11"/>
    <s v="Ar-Raqqa"/>
    <s v="SY1101"/>
    <s v="Sabka"/>
    <s v="SY110101"/>
    <s v="Rahbi"/>
    <x v="666"/>
    <n v="15"/>
  </r>
  <r>
    <s v="HNAP"/>
    <x v="1"/>
    <m/>
    <m/>
    <x v="6"/>
    <s v="SY11"/>
    <s v="Ar-Raqqa"/>
    <s v="SY1101"/>
    <s v="Sabka"/>
    <s v="SY110101"/>
    <m/>
    <m/>
    <x v="9"/>
    <s v="SY11"/>
    <s v="Ar-Raqqa"/>
    <s v="SY1101"/>
    <s v="Sabka"/>
    <s v="SY110101"/>
    <s v="Shamra"/>
    <x v="667"/>
    <n v="21"/>
  </r>
  <r>
    <s v="HNAP"/>
    <x v="1"/>
    <m/>
    <m/>
    <x v="6"/>
    <s v="SY11"/>
    <s v="Ath-Thawrah"/>
    <s v="SY1103"/>
    <s v=""/>
    <s v="Don't Know"/>
    <m/>
    <m/>
    <x v="3"/>
    <s v="SY02"/>
    <s v="Ain Al Arab"/>
    <s v="SY0206"/>
    <s v="Sarin"/>
    <s v="SY020602"/>
    <s v="Haql - Bujaq"/>
    <x v="668"/>
    <n v="8"/>
  </r>
  <r>
    <s v="HNAP"/>
    <x v="1"/>
    <m/>
    <m/>
    <x v="6"/>
    <s v="SY11"/>
    <s v="Ath-Thawrah"/>
    <s v="SY1103"/>
    <s v="Al-Thawrah"/>
    <s v="SY110300"/>
    <m/>
    <m/>
    <x v="3"/>
    <s v="SY02"/>
    <s v="Al Bab"/>
    <s v="SY0202"/>
    <s v="Dayr Hafir"/>
    <s v="SY020202"/>
    <s v="Akula"/>
    <x v="669"/>
    <n v="35"/>
  </r>
  <r>
    <s v="HNAP"/>
    <x v="1"/>
    <m/>
    <m/>
    <x v="6"/>
    <s v="SY11"/>
    <s v="Ath-Thawrah"/>
    <s v="SY1103"/>
    <s v="Al-Thawrah"/>
    <s v="SY110300"/>
    <m/>
    <m/>
    <x v="3"/>
    <s v="SY02"/>
    <s v="Al Bab"/>
    <s v="SY0202"/>
    <s v="Tadaf"/>
    <s v="SY020201"/>
    <s v="Toman"/>
    <x v="670"/>
    <n v="65"/>
  </r>
  <r>
    <s v="HNAP"/>
    <x v="1"/>
    <m/>
    <m/>
    <x v="6"/>
    <s v="SY11"/>
    <s v="Ath-Thawrah"/>
    <s v="SY1103"/>
    <s v="Al-Thawrah"/>
    <s v="SY110300"/>
    <m/>
    <m/>
    <x v="3"/>
    <s v="SY02"/>
    <s v="As-Safira"/>
    <s v="SY0207"/>
    <s v="As-Safira"/>
    <s v="SY020700"/>
    <s v="Um Elamad Alsafira"/>
    <x v="671"/>
    <n v="40"/>
  </r>
  <r>
    <s v="HNAP"/>
    <x v="1"/>
    <m/>
    <m/>
    <x v="6"/>
    <s v="SY11"/>
    <s v="Ath-Thawrah"/>
    <s v="SY1103"/>
    <s v="Al-Thawrah"/>
    <s v="SY110300"/>
    <m/>
    <m/>
    <x v="3"/>
    <s v="SY02"/>
    <s v="Menbij"/>
    <s v="SY0205"/>
    <s v="Al-Khafsa"/>
    <s v="SY020502"/>
    <s v="Atshana Jeb Mirri"/>
    <x v="672"/>
    <n v="120"/>
  </r>
  <r>
    <s v="HNAP"/>
    <x v="1"/>
    <m/>
    <m/>
    <x v="6"/>
    <s v="SY11"/>
    <s v="Ath-Thawrah"/>
    <s v="SY1103"/>
    <s v="Al-Thawrah"/>
    <s v="SY110300"/>
    <m/>
    <m/>
    <x v="3"/>
    <s v="SY02"/>
    <s v="Menbij"/>
    <s v="SY0205"/>
    <s v="Maskana"/>
    <s v="SY020503"/>
    <s v="Samuqet Manbaj"/>
    <x v="673"/>
    <n v="140"/>
  </r>
  <r>
    <s v="HNAP"/>
    <x v="1"/>
    <m/>
    <m/>
    <x v="6"/>
    <s v="SY11"/>
    <s v="Ath-Thawrah"/>
    <s v="SY1103"/>
    <s v="Al-Thawrah"/>
    <s v="SY110300"/>
    <m/>
    <m/>
    <x v="3"/>
    <s v="SY02"/>
    <s v="Menbij"/>
    <s v="SY0205"/>
    <s v="Maskana"/>
    <s v="SY020503"/>
    <s v="Southern Jdeiah"/>
    <x v="674"/>
    <n v="25"/>
  </r>
  <r>
    <s v="HNAP"/>
    <x v="1"/>
    <m/>
    <m/>
    <x v="6"/>
    <s v="SY11"/>
    <s v="Ath-Thawrah"/>
    <s v="SY1103"/>
    <s v="Al-Thawrah"/>
    <s v="SY110300"/>
    <m/>
    <m/>
    <x v="9"/>
    <s v="SY11"/>
    <s v="Ar-Raqqa"/>
    <s v="SY1101"/>
    <s v="Ar-Raqqa"/>
    <s v="SY110100"/>
    <s v="Ar-Raqqa"/>
    <x v="90"/>
    <n v="440"/>
  </r>
  <r>
    <s v="HNAP"/>
    <x v="1"/>
    <m/>
    <m/>
    <x v="6"/>
    <s v="SY11"/>
    <s v="Ath-Thawrah"/>
    <s v="SY1103"/>
    <s v="Al-Thawrah"/>
    <s v="SY110300"/>
    <m/>
    <m/>
    <x v="9"/>
    <s v="SY11"/>
    <s v="Ath-Thawrah"/>
    <s v="SY1103"/>
    <s v="Mansura"/>
    <s v="SY110301"/>
    <s v="Emeirat"/>
    <x v="675"/>
    <n v="20"/>
  </r>
  <r>
    <s v="HNAP"/>
    <x v="1"/>
    <m/>
    <m/>
    <x v="6"/>
    <s v="SY11"/>
    <s v="Ath-Thawrah"/>
    <s v="SY1103"/>
    <s v="Al-Thawrah"/>
    <s v="SY110300"/>
    <m/>
    <m/>
    <x v="9"/>
    <s v="SY11"/>
    <s v="Ath-Thawrah"/>
    <s v="SY1103"/>
    <s v="Mansura"/>
    <s v="SY110301"/>
    <s v="Ghamamiz"/>
    <x v="676"/>
    <n v="20"/>
  </r>
  <r>
    <s v="HNAP"/>
    <x v="1"/>
    <m/>
    <m/>
    <x v="6"/>
    <s v="SY11"/>
    <s v="Ath-Thawrah"/>
    <s v="SY1103"/>
    <s v="Al-Thawrah"/>
    <s v="SY110300"/>
    <m/>
    <m/>
    <x v="9"/>
    <s v="SY11"/>
    <s v="Ath-Thawrah"/>
    <s v="SY1103"/>
    <s v="Mansura"/>
    <s v="SY110301"/>
    <s v="Madhir"/>
    <x v="677"/>
    <n v="32"/>
  </r>
  <r>
    <s v="HNAP"/>
    <x v="1"/>
    <m/>
    <m/>
    <x v="6"/>
    <s v="SY11"/>
    <s v="Ath-Thawrah"/>
    <s v="SY1103"/>
    <s v="Al-Thawrah"/>
    <s v="SY110300"/>
    <m/>
    <m/>
    <x v="9"/>
    <s v="SY11"/>
    <s v="Ath-Thawrah"/>
    <s v="SY1103"/>
    <s v="Mansura"/>
    <s v="SY110301"/>
    <s v="Ramthan"/>
    <x v="678"/>
    <n v="8"/>
  </r>
  <r>
    <s v="HNAP"/>
    <x v="1"/>
    <m/>
    <m/>
    <x v="6"/>
    <s v="SY11"/>
    <s v="Ath-Thawrah"/>
    <s v="SY1103"/>
    <s v="Al-Thawrah"/>
    <s v="SY110300"/>
    <m/>
    <m/>
    <x v="9"/>
    <s v="SY11"/>
    <s v="Ath-Thawrah"/>
    <s v="SY1103"/>
    <s v="Mansura"/>
    <s v="SY110301"/>
    <s v="Sheib Eldakar"/>
    <x v="679"/>
    <n v="15"/>
  </r>
  <r>
    <s v="HNAP"/>
    <x v="1"/>
    <m/>
    <m/>
    <x v="6"/>
    <s v="SY11"/>
    <s v="Ath-Thawrah"/>
    <s v="SY1103"/>
    <s v="Jurneyyeh"/>
    <s v="SY110302"/>
    <m/>
    <m/>
    <x v="9"/>
    <s v="SY11"/>
    <s v="Ar-Raqqa"/>
    <s v="SY1101"/>
    <s v="Ar-Raqqa"/>
    <s v="SY110100"/>
    <s v="Ar-Raqqa"/>
    <x v="90"/>
    <n v="622"/>
  </r>
  <r>
    <s v="HNAP"/>
    <x v="1"/>
    <m/>
    <m/>
    <x v="6"/>
    <s v="SY11"/>
    <s v="Ath-Thawrah"/>
    <s v="SY1103"/>
    <s v="Jurneyyeh"/>
    <s v="SY110302"/>
    <m/>
    <m/>
    <x v="9"/>
    <s v="SY11"/>
    <s v="Ath-Thawrah"/>
    <s v="SY1103"/>
    <s v="Jurneyyeh"/>
    <s v="SY110302"/>
    <s v="Bir Haj Khalif"/>
    <x v="680"/>
    <n v="15"/>
  </r>
  <r>
    <s v="HNAP"/>
    <x v="1"/>
    <m/>
    <m/>
    <x v="6"/>
    <s v="SY11"/>
    <s v="Ath-Thawrah"/>
    <s v="SY1103"/>
    <s v="Jurneyyeh"/>
    <s v="SY110302"/>
    <m/>
    <m/>
    <x v="9"/>
    <s v="SY11"/>
    <s v="Ath-Thawrah"/>
    <s v="SY1103"/>
    <s v="Jurneyyeh"/>
    <s v="SY110302"/>
    <s v="Bir Shallal"/>
    <x v="681"/>
    <n v="15"/>
  </r>
  <r>
    <s v="HNAP"/>
    <x v="1"/>
    <m/>
    <m/>
    <x v="6"/>
    <s v="SY11"/>
    <s v="Ath-Thawrah"/>
    <s v="SY1103"/>
    <s v="Jurneyyeh"/>
    <s v="SY110302"/>
    <m/>
    <m/>
    <x v="9"/>
    <s v="SY11"/>
    <s v="Ath-Thawrah"/>
    <s v="SY1103"/>
    <s v="Jurneyyeh"/>
    <s v="SY110302"/>
    <s v="Jurneyyeh"/>
    <x v="682"/>
    <n v="316"/>
  </r>
  <r>
    <s v="HNAP"/>
    <x v="1"/>
    <m/>
    <m/>
    <x v="6"/>
    <s v="SY11"/>
    <s v="Ath-Thawrah"/>
    <s v="SY1103"/>
    <s v="Jurneyyeh"/>
    <s v="SY110302"/>
    <m/>
    <m/>
    <x v="9"/>
    <s v="SY11"/>
    <s v="Ath-Thawrah"/>
    <s v="SY1103"/>
    <s v="Jurneyyeh"/>
    <s v="SY110302"/>
    <s v="Khatuniya Eljerniyah"/>
    <x v="683"/>
    <n v="30"/>
  </r>
  <r>
    <s v="HNAP"/>
    <x v="1"/>
    <m/>
    <m/>
    <x v="6"/>
    <s v="SY11"/>
    <s v="Ath-Thawrah"/>
    <s v="SY1103"/>
    <s v="Jurneyyeh"/>
    <s v="SY110302"/>
    <m/>
    <m/>
    <x v="9"/>
    <s v="SY11"/>
    <s v="Ath-Thawrah"/>
    <s v="SY1103"/>
    <s v="Jurneyyeh"/>
    <s v="SY110302"/>
    <s v="Mahmudli"/>
    <x v="684"/>
    <n v="35"/>
  </r>
  <r>
    <s v="HNAP"/>
    <x v="1"/>
    <m/>
    <m/>
    <x v="6"/>
    <s v="SY11"/>
    <s v="Ath-Thawrah"/>
    <s v="SY1103"/>
    <s v="Jurneyyeh"/>
    <s v="SY110302"/>
    <m/>
    <m/>
    <x v="9"/>
    <s v="SY11"/>
    <s v="Ath-Thawrah"/>
    <s v="SY1103"/>
    <s v="Jurneyyeh"/>
    <s v="SY110302"/>
    <s v="Msheirfet Eljerniyeh"/>
    <x v="685"/>
    <n v="15"/>
  </r>
  <r>
    <s v="HNAP"/>
    <x v="1"/>
    <m/>
    <m/>
    <x v="6"/>
    <s v="SY11"/>
    <s v="Ath-Thawrah"/>
    <s v="SY1103"/>
    <s v="Jurneyyeh"/>
    <s v="SY110302"/>
    <m/>
    <m/>
    <x v="9"/>
    <s v="SY11"/>
    <s v="Ath-Thawrah"/>
    <s v="SY1103"/>
    <s v="Jurneyyeh"/>
    <s v="SY110302"/>
    <s v="Mweileh"/>
    <x v="686"/>
    <n v="15"/>
  </r>
  <r>
    <s v="HNAP"/>
    <x v="1"/>
    <m/>
    <m/>
    <x v="6"/>
    <s v="SY11"/>
    <s v="Ath-Thawrah"/>
    <s v="SY1103"/>
    <s v="Jurneyyeh"/>
    <s v="SY110302"/>
    <m/>
    <m/>
    <x v="9"/>
    <s v="SY11"/>
    <s v="Ath-Thawrah"/>
    <s v="SY1103"/>
    <s v="Jurneyyeh"/>
    <s v="SY110302"/>
    <s v="Nafileh"/>
    <x v="687"/>
    <n v="15"/>
  </r>
  <r>
    <s v="HNAP"/>
    <x v="1"/>
    <m/>
    <m/>
    <x v="6"/>
    <s v="SY11"/>
    <s v="Ath-Thawrah"/>
    <s v="SY1103"/>
    <s v="Jurneyyeh"/>
    <s v="SY110302"/>
    <m/>
    <m/>
    <x v="9"/>
    <s v="SY11"/>
    <s v="Ath-Thawrah"/>
    <s v="SY1103"/>
    <s v="Jurneyyeh"/>
    <s v="SY110302"/>
    <s v="Tal Othman"/>
    <x v="688"/>
    <n v="60"/>
  </r>
  <r>
    <s v="HNAP"/>
    <x v="1"/>
    <m/>
    <m/>
    <x v="6"/>
    <s v="SY11"/>
    <s v="Ath-Thawrah"/>
    <s v="SY1103"/>
    <s v="Mansura"/>
    <s v="SY110301"/>
    <m/>
    <m/>
    <x v="9"/>
    <s v="SY11"/>
    <s v="Ar-Raqqa"/>
    <s v="SY1101"/>
    <s v="Ar-Raqqa"/>
    <s v="SY110100"/>
    <s v="Ar-Raqqa"/>
    <x v="90"/>
    <n v="628"/>
  </r>
  <r>
    <s v="HNAP"/>
    <x v="1"/>
    <m/>
    <m/>
    <x v="6"/>
    <s v="SY11"/>
    <s v="Ath-Thawrah"/>
    <s v="SY1103"/>
    <s v="Mansura"/>
    <s v="SY110301"/>
    <m/>
    <m/>
    <x v="9"/>
    <s v="SY11"/>
    <s v="Ar-Raqqa"/>
    <s v="SY1101"/>
    <s v="Maadan"/>
    <s v="SY110103"/>
    <s v="Jaber"/>
    <x v="689"/>
    <n v="19"/>
  </r>
  <r>
    <s v="HNAP"/>
    <x v="1"/>
    <m/>
    <m/>
    <x v="6"/>
    <s v="SY11"/>
    <s v="Ath-Thawrah"/>
    <s v="SY1103"/>
    <s v="Mansura"/>
    <s v="SY110301"/>
    <m/>
    <m/>
    <x v="9"/>
    <s v="SY11"/>
    <s v="Ar-Raqqa"/>
    <s v="SY1101"/>
    <s v="Maadan"/>
    <s v="SY110103"/>
    <s v="Tishrin 6"/>
    <x v="690"/>
    <n v="23"/>
  </r>
  <r>
    <s v="HNAP"/>
    <x v="1"/>
    <m/>
    <m/>
    <x v="6"/>
    <s v="SY11"/>
    <s v="Ath-Thawrah"/>
    <s v="SY1103"/>
    <s v="Mansura"/>
    <s v="SY110301"/>
    <m/>
    <m/>
    <x v="9"/>
    <s v="SY11"/>
    <s v="Ath-Thawrah"/>
    <s v="SY1103"/>
    <s v="Al-Thawrah"/>
    <s v="SY110300"/>
    <s v="Al-Thawrah"/>
    <x v="179"/>
    <n v="295"/>
  </r>
  <r>
    <s v="HNAP"/>
    <x v="1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Ar-Raqqa"/>
    <x v="90"/>
    <n v="1095"/>
  </r>
  <r>
    <s v="HNAP"/>
    <x v="1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Bir Said"/>
    <x v="691"/>
    <n v="14"/>
  </r>
  <r>
    <s v="HNAP"/>
    <x v="1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Laqta"/>
    <x v="692"/>
    <n v="12"/>
  </r>
  <r>
    <s v="HNAP"/>
    <x v="1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Marj Abu Shareb"/>
    <x v="124"/>
    <n v="7"/>
  </r>
  <r>
    <s v="HNAP"/>
    <x v="1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Tal Elsamen Dahham"/>
    <x v="693"/>
    <n v="34"/>
  </r>
  <r>
    <s v="HNAP"/>
    <x v="1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Thulth Khneiz"/>
    <x v="694"/>
    <n v="12"/>
  </r>
  <r>
    <s v="HNAP"/>
    <x v="1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Wihdeh"/>
    <x v="126"/>
    <n v="17"/>
  </r>
  <r>
    <s v="HNAP"/>
    <x v="1"/>
    <m/>
    <m/>
    <x v="6"/>
    <s v="SY11"/>
    <s v="Tell Abiad"/>
    <s v="SY1102"/>
    <s v="Ein Issa"/>
    <s v="SY110202"/>
    <m/>
    <m/>
    <x v="9"/>
    <s v="SY11"/>
    <s v="Ar-Raqqa"/>
    <s v="SY1101"/>
    <s v="Ar-Raqqa"/>
    <s v="SY110100"/>
    <s v="Yarmuk"/>
    <x v="95"/>
    <n v="31"/>
  </r>
  <r>
    <s v="HNAP"/>
    <x v="1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Ar-Raqqa"/>
    <x v="90"/>
    <n v="225"/>
  </r>
  <r>
    <s v="HNAP"/>
    <x v="1"/>
    <m/>
    <m/>
    <x v="6"/>
    <s v="SY11"/>
    <s v="Tell Abiad"/>
    <s v="SY1102"/>
    <s v="Suluk"/>
    <s v="SY110201"/>
    <m/>
    <m/>
    <x v="9"/>
    <s v="SY11"/>
    <s v="Ar-Raqqa"/>
    <s v="SY1101"/>
    <s v="Ar-Raqqa"/>
    <s v="SY110100"/>
    <s v="Kalta"/>
    <x v="695"/>
    <n v="22"/>
  </r>
  <r>
    <s v="HNAP"/>
    <x v="1"/>
    <m/>
    <m/>
    <x v="6"/>
    <s v="SY11"/>
    <s v="Tell Abiad"/>
    <s v="SY1102"/>
    <s v="Tell Abiad"/>
    <s v="SY110200"/>
    <m/>
    <m/>
    <x v="9"/>
    <s v="SY11"/>
    <s v="Ar-Raqqa"/>
    <s v="SY1101"/>
    <s v="Ar-Raqqa"/>
    <s v="SY110100"/>
    <s v="Ar-Raqqa"/>
    <x v="90"/>
    <n v="620"/>
  </r>
  <r>
    <s v="HNAP"/>
    <x v="1"/>
    <m/>
    <m/>
    <x v="6"/>
    <s v="SY11"/>
    <s v="Tell Abiad"/>
    <s v="SY1102"/>
    <s v="Tell Abiad"/>
    <s v="SY110200"/>
    <m/>
    <m/>
    <x v="9"/>
    <s v="SY11"/>
    <s v="Tell Abiad"/>
    <s v="SY1102"/>
    <s v="Ein Issa"/>
    <s v="SY110202"/>
    <s v="Umaya"/>
    <x v="696"/>
    <n v="15"/>
  </r>
  <r>
    <s v="HNAP"/>
    <x v="1"/>
    <m/>
    <m/>
    <x v="6"/>
    <s v="SY11"/>
    <s v="(blank)"/>
    <s v="Don't Know"/>
    <s v=""/>
    <s v="Don't Know"/>
    <m/>
    <m/>
    <x v="3"/>
    <s v="SY02"/>
    <s v="Ain Al Arab"/>
    <s v="SY0206"/>
    <s v="Sarin"/>
    <s v="SY020602"/>
    <s v="Qaderiyeh"/>
    <x v="697"/>
    <n v="12"/>
  </r>
  <r>
    <s v="HNAP"/>
    <x v="1"/>
    <m/>
    <m/>
    <x v="6"/>
    <s v="SY11"/>
    <s v="(blank)"/>
    <s v="Don't Know"/>
    <m/>
    <s v="Don't Know"/>
    <m/>
    <m/>
    <x v="3"/>
    <s v="SY02"/>
    <s v="Ain Al Arab"/>
    <s v="SY0206"/>
    <s v="Sarin"/>
    <s v="SY020602"/>
    <s v="Sarin"/>
    <x v="698"/>
    <n v="145"/>
  </r>
  <r>
    <s v="HNAP"/>
    <x v="1"/>
    <m/>
    <m/>
    <x v="7"/>
    <s v="SY13"/>
    <s v="As-Sweida"/>
    <s v="SY1300"/>
    <s v="As-Sweida"/>
    <s v="SY130000"/>
    <m/>
    <m/>
    <x v="0"/>
    <s v="SY09"/>
    <s v="Deir-ez-Zor"/>
    <s v="SY0901"/>
    <s v="Sur"/>
    <s v="SY090106"/>
    <s v="Hreiji"/>
    <x v="699"/>
    <n v="10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Al-Hasakeh"/>
    <s v="SY080000"/>
    <s v="Al-Hasakeh"/>
    <x v="76"/>
    <n v="155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Adla"/>
    <x v="700"/>
    <n v="47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Al Faras"/>
    <x v="701"/>
    <n v="37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Azzawi"/>
    <x v="702"/>
    <n v="64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Bajdali"/>
    <x v="703"/>
    <n v="33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Eastern Henna"/>
    <x v="704"/>
    <n v="44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Eastern Rashidiyeh"/>
    <x v="705"/>
    <n v="85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Inad \ Shadadah"/>
    <x v="706"/>
    <n v="37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Shaddadah"/>
    <x v="707"/>
    <n v="172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Suwayhan"/>
    <x v="708"/>
    <n v="12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Tarnabet Elrafee"/>
    <x v="709"/>
    <n v="32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Um Azer"/>
    <x v="710"/>
    <n v="23"/>
  </r>
  <r>
    <s v="HNAP"/>
    <x v="1"/>
    <m/>
    <m/>
    <x v="8"/>
    <s v="SY01"/>
    <s v="Damascus"/>
    <s v="SY0100"/>
    <s v="Damascus"/>
    <s v="SY010000"/>
    <m/>
    <m/>
    <x v="2"/>
    <s v="SY08"/>
    <s v="Al-Hasakeh"/>
    <s v="SY0800"/>
    <s v="Shadadah"/>
    <s v="SY080002"/>
    <s v="Western Jermez"/>
    <x v="711"/>
    <n v="38"/>
  </r>
  <r>
    <s v="HNAP"/>
    <x v="1"/>
    <m/>
    <m/>
    <x v="8"/>
    <s v="SY01"/>
    <s v="Damascus"/>
    <s v="SY0100"/>
    <s v="Damascus"/>
    <s v="SY010000"/>
    <m/>
    <m/>
    <x v="2"/>
    <s v="SY08"/>
    <s v="Al-Malikeyyeh"/>
    <s v="SY0803"/>
    <s v="Al-Malikeyyeh"/>
    <s v="SY080300"/>
    <s v="Mazraet Msallam"/>
    <x v="712"/>
    <n v="6"/>
  </r>
  <r>
    <s v="HNAP"/>
    <x v="1"/>
    <m/>
    <m/>
    <x v="8"/>
    <s v="SY01"/>
    <s v="Damascus"/>
    <s v="SY0100"/>
    <s v="Damascus"/>
    <s v="SY010000"/>
    <m/>
    <m/>
    <x v="2"/>
    <s v="SY08"/>
    <s v="Ras Al Ain"/>
    <s v="SY0804"/>
    <s v="Ras Al Ain"/>
    <s v="SY080400"/>
    <s v="Mabruka"/>
    <x v="713"/>
    <n v="75"/>
  </r>
  <r>
    <s v="HNAP"/>
    <x v="1"/>
    <m/>
    <m/>
    <x v="8"/>
    <s v="SY01"/>
    <s v="Damascus"/>
    <s v="SY0100"/>
    <s v="Damascus"/>
    <s v="SY010000"/>
    <m/>
    <m/>
    <x v="9"/>
    <s v="SY11"/>
    <s v="Ath-Thawrah"/>
    <s v="SY1103"/>
    <s v="Mansura"/>
    <s v="SY110301"/>
    <s v="Hunaida"/>
    <x v="714"/>
    <n v="6"/>
  </r>
  <r>
    <s v="HNAP"/>
    <x v="1"/>
    <m/>
    <m/>
    <x v="8"/>
    <s v="SY01"/>
    <s v="Damascus"/>
    <s v="SY0100"/>
    <s v="Damascus"/>
    <s v="SY010000"/>
    <m/>
    <m/>
    <x v="7"/>
    <s v="SY01"/>
    <s v="Damascus"/>
    <s v="SY0100"/>
    <s v="Damascus"/>
    <s v="SY010000"/>
    <s v="Damascus"/>
    <x v="74"/>
    <n v="140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Al Mayadin"/>
    <s v="SY090300"/>
    <s v="Al Mayadin"/>
    <x v="715"/>
    <n v="20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Al Mayadin"/>
    <s v="SY090300"/>
    <s v="Zbara"/>
    <x v="716"/>
    <n v="40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Ashara"/>
    <s v="SY090302"/>
    <s v="Quriyeh"/>
    <x v="717"/>
    <n v="10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Abu Hardoub"/>
    <x v="3"/>
    <n v="6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Darnaj"/>
    <x v="4"/>
    <n v="50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Eastern Jarda"/>
    <x v="5"/>
    <n v="30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Hawi Thibyan"/>
    <x v="718"/>
    <n v="30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Karama"/>
    <x v="719"/>
    <n v="40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Shinan"/>
    <x v="720"/>
    <n v="15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Sweidan Jazira"/>
    <x v="6"/>
    <n v="35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Tayyana"/>
    <x v="7"/>
    <n v="30"/>
  </r>
  <r>
    <s v="HNAP"/>
    <x v="1"/>
    <m/>
    <m/>
    <x v="8"/>
    <s v="SY01"/>
    <s v="Damascus"/>
    <s v="SY0100"/>
    <s v="Damascus"/>
    <s v="SY010000"/>
    <m/>
    <m/>
    <x v="0"/>
    <s v="SY09"/>
    <s v="Al Mayadin"/>
    <s v="SY0903"/>
    <s v="Thiban"/>
    <s v="SY090301"/>
    <s v="Thiban"/>
    <x v="721"/>
    <n v="20"/>
  </r>
  <r>
    <s v="HNAP"/>
    <x v="1"/>
    <m/>
    <m/>
    <x v="8"/>
    <s v="SY01"/>
    <s v="Damascus"/>
    <s v="SY0100"/>
    <s v="Damascus"/>
    <s v="SY010000"/>
    <m/>
    <m/>
    <x v="0"/>
    <s v="SY09"/>
    <s v="Deir-ez-Zor"/>
    <s v="SY0901"/>
    <s v="Deir-ez-Zor"/>
    <s v="SY090100"/>
    <s v="Deir-ez-Zor"/>
    <x v="626"/>
    <n v="1000"/>
  </r>
  <r>
    <s v="HNAP"/>
    <x v="1"/>
    <m/>
    <m/>
    <x v="8"/>
    <s v="SY01"/>
    <s v="Damascus"/>
    <s v="SY0100"/>
    <s v="Damascus"/>
    <s v="SY010000"/>
    <m/>
    <m/>
    <x v="0"/>
    <s v="SY09"/>
    <s v="Deir-ez-Zor"/>
    <s v="SY0901"/>
    <s v="Khasham"/>
    <s v="SY090105"/>
    <s v="Mrat"/>
    <x v="722"/>
    <n v="50"/>
  </r>
  <r>
    <s v="HNAP"/>
    <x v="1"/>
    <m/>
    <m/>
    <x v="8"/>
    <s v="SY01"/>
    <s v="Damascus"/>
    <s v="SY0100"/>
    <s v="Damascus"/>
    <s v="SY010000"/>
    <m/>
    <m/>
    <x v="0"/>
    <s v="SY09"/>
    <s v="Deir-ez-Zor"/>
    <s v="SY0901"/>
    <s v="Muhasan"/>
    <s v="SY090103"/>
    <s v="Abu Omar"/>
    <x v="723"/>
    <n v="10"/>
  </r>
  <r>
    <s v="HNAP"/>
    <x v="1"/>
    <m/>
    <m/>
    <x v="8"/>
    <s v="SY01"/>
    <s v="Damascus"/>
    <s v="SY0100"/>
    <s v="Damascus"/>
    <s v="SY010000"/>
    <m/>
    <m/>
    <x v="0"/>
    <s v="SY09"/>
    <s v="Deir-ez-Zor"/>
    <s v="SY0901"/>
    <s v="Muhasan"/>
    <s v="SY090103"/>
    <s v="Qetet Elbuleil"/>
    <x v="724"/>
    <n v="20"/>
  </r>
  <r>
    <s v="HNAP"/>
    <x v="1"/>
    <m/>
    <m/>
    <x v="8"/>
    <s v="SY01"/>
    <s v="Damascus"/>
    <s v="SY0100"/>
    <s v="Damascus"/>
    <s v="SY010000"/>
    <m/>
    <m/>
    <x v="0"/>
    <s v="SY09"/>
    <s v="Deir-ez-Zor"/>
    <s v="SY0901"/>
    <s v="Muhasan"/>
    <s v="SY090103"/>
    <s v="Toob"/>
    <x v="725"/>
    <n v="25"/>
  </r>
  <r>
    <s v="HNAP"/>
    <x v="1"/>
    <m/>
    <m/>
    <x v="8"/>
    <s v="SY01"/>
    <s v="Damascus"/>
    <s v="SY0100"/>
    <s v="Damascus"/>
    <s v="SY010000"/>
    <m/>
    <m/>
    <x v="8"/>
    <s v="SY04"/>
    <s v="Tall Kalakh"/>
    <s v="SY0403"/>
    <s v="Hawash"/>
    <s v="SY040304"/>
    <s v="Hisn"/>
    <x v="726"/>
    <n v="100"/>
  </r>
  <r>
    <s v="HNAP"/>
    <x v="1"/>
    <m/>
    <m/>
    <x v="8"/>
    <s v="SY01"/>
    <s v="Damascus"/>
    <s v="SY0100"/>
    <s v="Damascus"/>
    <s v="SY010000"/>
    <m/>
    <m/>
    <x v="13"/>
    <s v="SY14"/>
    <s v="Quneitra"/>
    <s v="SY1400"/>
    <s v="Al-Khashniyyeh"/>
    <s v="SY140002"/>
    <s v="Ein Eltineh"/>
    <x v="727"/>
    <n v="20"/>
  </r>
  <r>
    <s v="HNAP"/>
    <x v="1"/>
    <m/>
    <m/>
    <x v="8"/>
    <s v="SY01"/>
    <s v="Damascus"/>
    <s v="SY0100"/>
    <s v="Damascus"/>
    <s v="SY010000"/>
    <m/>
    <m/>
    <x v="5"/>
    <s v="SY03"/>
    <s v="Rural Damascus"/>
    <s v="SY0301"/>
    <s v="Babella"/>
    <s v="SY030102"/>
    <s v="Babella"/>
    <x v="728"/>
    <n v="20"/>
  </r>
  <r>
    <s v="HNAP"/>
    <x v="1"/>
    <m/>
    <m/>
    <x v="8"/>
    <s v="SY01"/>
    <s v="Damascus"/>
    <s v="SY0100"/>
    <s v="Damascus"/>
    <s v="SY010000"/>
    <m/>
    <m/>
    <x v="5"/>
    <s v="SY03"/>
    <s v="Rural Damascus"/>
    <s v="SY0301"/>
    <s v="Babella"/>
    <s v="SY030102"/>
    <s v="Bahdaliya"/>
    <x v="729"/>
    <n v="100"/>
  </r>
  <r>
    <s v="HNAP"/>
    <x v="1"/>
    <m/>
    <m/>
    <x v="8"/>
    <s v="SY01"/>
    <s v="Damascus"/>
    <s v="SY0100"/>
    <s v="Damascus"/>
    <s v="SY010000"/>
    <m/>
    <m/>
    <x v="5"/>
    <s v="SY03"/>
    <s v="Rural Damascus"/>
    <s v="SY0301"/>
    <s v="Babella"/>
    <s v="SY030102"/>
    <s v="Beit Sahm"/>
    <x v="730"/>
    <n v="15"/>
  </r>
  <r>
    <s v="HNAP"/>
    <x v="1"/>
    <m/>
    <m/>
    <x v="8"/>
    <s v="SY01"/>
    <s v="Damascus"/>
    <s v="SY0100"/>
    <s v="Damascus"/>
    <s v="SY010000"/>
    <m/>
    <m/>
    <x v="5"/>
    <s v="SY03"/>
    <s v="Rural Damascus"/>
    <s v="SY0301"/>
    <s v="Babella"/>
    <s v="SY030102"/>
    <s v="Hseniyeh"/>
    <x v="731"/>
    <n v="10"/>
  </r>
  <r>
    <s v="HNAP"/>
    <x v="1"/>
    <m/>
    <m/>
    <x v="8"/>
    <s v="SY01"/>
    <s v="Damascus"/>
    <s v="SY0100"/>
    <s v="Damascus"/>
    <s v="SY010000"/>
    <m/>
    <m/>
    <x v="5"/>
    <s v="SY03"/>
    <s v="Rural Damascus"/>
    <s v="SY0301"/>
    <s v="Babella"/>
    <s v="SY030102"/>
    <s v="Thiyabiyeh"/>
    <x v="732"/>
    <n v="45"/>
  </r>
  <r>
    <s v="HNAP"/>
    <x v="1"/>
    <m/>
    <m/>
    <x v="8"/>
    <s v="SY01"/>
    <s v="Damascus"/>
    <s v="SY0100"/>
    <s v="Damascus"/>
    <s v="SY010000"/>
    <m/>
    <m/>
    <x v="5"/>
    <s v="SY03"/>
    <s v="Rural Damascus"/>
    <s v="SY0301"/>
    <s v="Babella"/>
    <s v="SY030102"/>
    <s v="Yalda"/>
    <x v="733"/>
    <n v="20"/>
  </r>
  <r>
    <s v="HNAP"/>
    <x v="1"/>
    <m/>
    <m/>
    <x v="3"/>
    <s v="SY12"/>
    <s v="As-Sanamayn"/>
    <s v="SY1202"/>
    <s v="As-Sanamayn"/>
    <s v="SY120200"/>
    <m/>
    <m/>
    <x v="11"/>
    <s v="SY12"/>
    <s v="As-Sanamayn"/>
    <s v="SY1202"/>
    <s v="As-Sanamayn"/>
    <s v="SY120200"/>
    <s v="Ankhal"/>
    <x v="734"/>
    <n v="3600"/>
  </r>
  <r>
    <s v="HNAP"/>
    <x v="1"/>
    <m/>
    <m/>
    <x v="3"/>
    <s v="SY12"/>
    <s v="As-Sanamayn"/>
    <s v="SY1202"/>
    <s v="As-Sanamayn"/>
    <s v="SY120200"/>
    <m/>
    <m/>
    <x v="11"/>
    <s v="SY12"/>
    <s v="As-Sanamayn"/>
    <s v="SY1202"/>
    <s v="As-Sanamayn"/>
    <s v="SY120200"/>
    <s v="Qanniyeh"/>
    <x v="735"/>
    <n v="2900"/>
  </r>
  <r>
    <s v="HNAP"/>
    <x v="1"/>
    <m/>
    <m/>
    <x v="3"/>
    <s v="SY12"/>
    <s v="As-Sanamayn"/>
    <s v="SY1202"/>
    <s v="As-Sanamayn"/>
    <s v="SY120200"/>
    <m/>
    <m/>
    <x v="11"/>
    <s v="SY12"/>
    <s v="As-Sanamayn"/>
    <s v="SY1202"/>
    <s v="As-Sanamayn"/>
    <s v="SY120200"/>
    <s v="Qayta"/>
    <x v="736"/>
    <n v="900"/>
  </r>
  <r>
    <s v="HNAP"/>
    <x v="1"/>
    <m/>
    <m/>
    <x v="3"/>
    <s v="SY12"/>
    <s v="As-Sanamayn"/>
    <s v="SY1202"/>
    <s v="As-Sanamayn"/>
    <s v="SY120200"/>
    <m/>
    <m/>
    <x v="11"/>
    <s v="SY12"/>
    <s v="As-Sanamayn"/>
    <s v="SY1202"/>
    <s v="Ghabagheb"/>
    <s v="SY120202"/>
    <s v="Kafr Nassij"/>
    <x v="737"/>
    <n v="1900"/>
  </r>
  <r>
    <s v="HNAP"/>
    <x v="1"/>
    <m/>
    <m/>
    <x v="3"/>
    <s v="SY12"/>
    <s v="As-Sanamayn"/>
    <s v="SY1202"/>
    <s v="As-Sanamayn"/>
    <s v="SY120200"/>
    <m/>
    <m/>
    <x v="11"/>
    <s v="SY12"/>
    <s v="As-Sanamayn"/>
    <s v="SY1202"/>
    <s v="Ghabagheb"/>
    <s v="SY120202"/>
    <s v="Mal"/>
    <x v="738"/>
    <n v="200"/>
  </r>
  <r>
    <s v="HNAP"/>
    <x v="1"/>
    <m/>
    <m/>
    <x v="3"/>
    <s v="SY12"/>
    <s v="As-Sanamayn"/>
    <s v="SY1202"/>
    <s v="As-Sanamayn"/>
    <s v="SY120200"/>
    <m/>
    <m/>
    <x v="11"/>
    <s v="SY12"/>
    <s v="As-Sanamayn"/>
    <s v="SY1202"/>
    <s v="Ghabagheb"/>
    <s v="SY120202"/>
    <s v="Tiha"/>
    <x v="739"/>
    <n v="900"/>
  </r>
  <r>
    <s v="HNAP"/>
    <x v="1"/>
    <m/>
    <m/>
    <x v="3"/>
    <s v="SY12"/>
    <s v="As-Sanamayn"/>
    <s v="SY1202"/>
    <s v="As-Sanamayn"/>
    <s v="SY120200"/>
    <m/>
    <m/>
    <x v="11"/>
    <s v="SY12"/>
    <s v="Izra"/>
    <s v="SY1203"/>
    <s v="Sheikh Miskine"/>
    <s v="SY120304"/>
    <s v="Faqie"/>
    <x v="740"/>
    <n v="350"/>
  </r>
  <r>
    <s v="HNAP"/>
    <x v="1"/>
    <m/>
    <m/>
    <x v="3"/>
    <s v="SY12"/>
    <s v="As-Sanamayn"/>
    <s v="SY1202"/>
    <s v="As-Sanamayn"/>
    <s v="SY120200"/>
    <m/>
    <m/>
    <x v="13"/>
    <s v="SY14"/>
    <s v="Quneitra"/>
    <s v="SY1400"/>
    <s v="Al-Khashniyyeh"/>
    <s v="SY140002"/>
    <s v="Ghadir Elbostan"/>
    <x v="741"/>
    <n v="30"/>
  </r>
  <r>
    <s v="HNAP"/>
    <x v="1"/>
    <m/>
    <m/>
    <x v="3"/>
    <s v="SY12"/>
    <s v="Dar'a"/>
    <s v="SY1200"/>
    <s v="Busra Esh-Sham"/>
    <s v="SY120001"/>
    <m/>
    <m/>
    <x v="11"/>
    <s v="SY12"/>
    <s v="As-Sanamayn"/>
    <s v="SY1202"/>
    <s v="Masmiyyeh"/>
    <s v="SY120201"/>
    <s v="Sharae"/>
    <x v="742"/>
    <n v="200"/>
  </r>
  <r>
    <s v="HNAP"/>
    <x v="1"/>
    <m/>
    <m/>
    <x v="3"/>
    <s v="SY12"/>
    <s v="Dar'a"/>
    <s v="SY1200"/>
    <s v="Busra Esh-Sham"/>
    <s v="SY120001"/>
    <m/>
    <m/>
    <x v="11"/>
    <s v="SY12"/>
    <s v="Dara"/>
    <s v="SY1200"/>
    <s v="Kherbet Ghazala"/>
    <s v="SY120002"/>
    <s v="Eastern Ghariyeh"/>
    <x v="743"/>
    <n v="250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Hrak"/>
    <s v="SY120302"/>
    <s v="Hrak"/>
    <x v="744"/>
    <n v="500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Al-Khawabi"/>
    <x v="745"/>
    <n v="325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Bisr Elharir"/>
    <x v="746"/>
    <n v="700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Hamer"/>
    <x v="747"/>
    <n v="15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Jadal"/>
    <x v="748"/>
    <n v="150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Malzumeh"/>
    <x v="749"/>
    <n v="10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Masikeh-Lajat"/>
    <x v="750"/>
    <n v="90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Matleh"/>
    <x v="751"/>
    <n v="10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Mlihet Elatash"/>
    <x v="752"/>
    <n v="300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Sur"/>
    <x v="753"/>
    <n v="200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Wrad"/>
    <x v="754"/>
    <n v="275"/>
  </r>
  <r>
    <s v="HNAP"/>
    <x v="1"/>
    <m/>
    <m/>
    <x v="3"/>
    <s v="SY12"/>
    <s v="Dar'a"/>
    <s v="SY1200"/>
    <s v="Busra Esh-Sham"/>
    <s v="SY120001"/>
    <m/>
    <m/>
    <x v="11"/>
    <s v="SY12"/>
    <s v="Izra"/>
    <s v="SY1203"/>
    <s v="Izra"/>
    <s v="SY120300"/>
    <s v="Zabayer"/>
    <x v="755"/>
    <n v="150"/>
  </r>
  <r>
    <s v="HNAP"/>
    <x v="1"/>
    <m/>
    <m/>
    <x v="3"/>
    <s v="SY12"/>
    <s v="Dar'a"/>
    <s v="SY1200"/>
    <s v="Da'El"/>
    <s v="SY120004"/>
    <m/>
    <m/>
    <x v="11"/>
    <s v="SY12"/>
    <s v="Dara"/>
    <s v="SY1200"/>
    <s v="Ash-Shajara"/>
    <s v="SY120003"/>
    <s v="Maariya"/>
    <x v="756"/>
    <n v="100"/>
  </r>
  <r>
    <s v="HNAP"/>
    <x v="1"/>
    <m/>
    <m/>
    <x v="3"/>
    <s v="SY12"/>
    <s v="Dar'a"/>
    <s v="SY1200"/>
    <s v="Da'El"/>
    <s v="SY120004"/>
    <m/>
    <m/>
    <x v="11"/>
    <s v="SY12"/>
    <s v="Dara"/>
    <s v="SY1200"/>
    <s v="Dael"/>
    <s v="SY120004"/>
    <s v="Al-jayla"/>
    <x v="757"/>
    <n v="125"/>
  </r>
  <r>
    <s v="HNAP"/>
    <x v="1"/>
    <m/>
    <m/>
    <x v="3"/>
    <s v="SY12"/>
    <s v="Dar'a"/>
    <s v="SY1200"/>
    <s v="Da'El"/>
    <s v="SY120004"/>
    <m/>
    <m/>
    <x v="11"/>
    <s v="SY12"/>
    <s v="Dara"/>
    <s v="SY1200"/>
    <s v="Dael"/>
    <s v="SY120004"/>
    <s v="Tayr"/>
    <x v="758"/>
    <n v="175"/>
  </r>
  <r>
    <s v="HNAP"/>
    <x v="1"/>
    <m/>
    <m/>
    <x v="3"/>
    <s v="SY12"/>
    <s v="Dar'a"/>
    <s v="SY1200"/>
    <s v="Dar'A"/>
    <s v="SY120000"/>
    <m/>
    <m/>
    <x v="11"/>
    <s v="SY12"/>
    <s v="Dara"/>
    <s v="SY1200"/>
    <s v="Dara"/>
    <s v="SY120000"/>
    <s v="Dar'a"/>
    <x v="759"/>
    <n v="11950"/>
  </r>
  <r>
    <s v="HNAP"/>
    <x v="1"/>
    <m/>
    <m/>
    <x v="3"/>
    <s v="SY12"/>
    <s v="Dar'a"/>
    <s v="SY1200"/>
    <s v="Dar'A"/>
    <s v="SY120000"/>
    <m/>
    <m/>
    <x v="11"/>
    <s v="SY12"/>
    <s v="Dara"/>
    <s v="SY1200"/>
    <s v="Dara"/>
    <s v="SY120000"/>
    <s v="Neimeh"/>
    <x v="760"/>
    <n v="4000"/>
  </r>
  <r>
    <s v="HNAP"/>
    <x v="1"/>
    <m/>
    <m/>
    <x v="3"/>
    <s v="SY12"/>
    <s v="Dar'a"/>
    <s v="SY1200"/>
    <s v="Jizeh"/>
    <s v="SY120006"/>
    <m/>
    <m/>
    <x v="11"/>
    <s v="SY12"/>
    <s v="Izra"/>
    <s v="SY1203"/>
    <s v="Hrak"/>
    <s v="SY120302"/>
    <s v="Nahta"/>
    <x v="761"/>
    <n v="7200"/>
  </r>
  <r>
    <s v="HNAP"/>
    <x v="1"/>
    <m/>
    <m/>
    <x v="3"/>
    <s v="SY12"/>
    <s v="Dar'a"/>
    <s v="SY1200"/>
    <s v="Jizeh"/>
    <s v="SY120006"/>
    <m/>
    <m/>
    <x v="11"/>
    <s v="SY12"/>
    <s v="Izra"/>
    <s v="SY1203"/>
    <s v="Izra"/>
    <s v="SY120300"/>
    <s v="Al-Dalfah"/>
    <x v="762"/>
    <n v="350"/>
  </r>
  <r>
    <s v="HNAP"/>
    <x v="1"/>
    <m/>
    <m/>
    <x v="3"/>
    <s v="SY12"/>
    <s v="Dar'a"/>
    <s v="SY1200"/>
    <s v="Jizeh"/>
    <s v="SY120006"/>
    <m/>
    <m/>
    <x v="11"/>
    <s v="SY12"/>
    <s v="Izra"/>
    <s v="SY1203"/>
    <s v="Izra"/>
    <s v="SY120300"/>
    <s v="Al-Shyahaa"/>
    <x v="763"/>
    <n v="300"/>
  </r>
  <r>
    <s v="HNAP"/>
    <x v="1"/>
    <m/>
    <m/>
    <x v="3"/>
    <s v="SY12"/>
    <s v="Dar'a"/>
    <s v="SY1200"/>
    <s v="Kherbet Ghazala"/>
    <s v="SY120002"/>
    <m/>
    <m/>
    <x v="11"/>
    <s v="SY12"/>
    <s v="Dara"/>
    <s v="SY1200"/>
    <s v="Kherbet Ghazala"/>
    <s v="SY120002"/>
    <s v="Kherbet Ghazala"/>
    <x v="764"/>
    <n v="4000"/>
  </r>
  <r>
    <s v="HNAP"/>
    <x v="1"/>
    <m/>
    <m/>
    <x v="3"/>
    <s v="SY12"/>
    <s v="Dar'a"/>
    <s v="SY1200"/>
    <s v="Mseifra"/>
    <s v="SY120007"/>
    <m/>
    <m/>
    <x v="11"/>
    <s v="SY12"/>
    <s v="Izra"/>
    <s v="SY1203"/>
    <s v="Hrak"/>
    <s v="SY120302"/>
    <s v="Western Maliha"/>
    <x v="765"/>
    <n v="120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Ash-Shajara"/>
    <s v="SY120003"/>
    <s v="Abdin"/>
    <x v="766"/>
    <n v="15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Ash-Shajara"/>
    <s v="SY120003"/>
    <s v="Beit Ara"/>
    <x v="767"/>
    <n v="20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Ash-Shajara"/>
    <s v="SY120003"/>
    <s v="Hit"/>
    <x v="768"/>
    <n v="450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Ash-Shajara"/>
    <s v="SY120003"/>
    <s v="Jomleh"/>
    <x v="769"/>
    <n v="10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Dara"/>
    <s v="SY120000"/>
    <s v="Atman"/>
    <x v="770"/>
    <n v="590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Dara"/>
    <s v="SY120000"/>
    <s v="Dar'a"/>
    <x v="759"/>
    <n v="267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Mzeireb"/>
    <s v="SY120005"/>
    <s v="Jlein"/>
    <x v="771"/>
    <n v="355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Mzeireb"/>
    <s v="SY120005"/>
    <s v="Masaken Jlein"/>
    <x v="772"/>
    <n v="225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Mzeireb"/>
    <s v="SY120005"/>
    <s v="Mzerea"/>
    <x v="773"/>
    <n v="550"/>
  </r>
  <r>
    <s v="HNAP"/>
    <x v="1"/>
    <m/>
    <m/>
    <x v="3"/>
    <s v="SY12"/>
    <s v="Dar'a"/>
    <s v="SY1200"/>
    <s v="Mzeireb"/>
    <s v="SY120005"/>
    <m/>
    <m/>
    <x v="11"/>
    <s v="SY12"/>
    <s v="Dara"/>
    <s v="SY1200"/>
    <s v="Mzeireb"/>
    <s v="SY120005"/>
    <s v="Tafas"/>
    <x v="774"/>
    <n v="1500"/>
  </r>
  <r>
    <s v="HNAP"/>
    <x v="1"/>
    <m/>
    <m/>
    <x v="3"/>
    <s v="SY12"/>
    <s v="Dar'a"/>
    <s v="SY1200"/>
    <s v="Mzeireb"/>
    <s v="SY120005"/>
    <m/>
    <m/>
    <x v="11"/>
    <s v="SY12"/>
    <s v="Izra"/>
    <s v="SY1203"/>
    <s v="Nawa "/>
    <s v="SY120303"/>
    <s v="Edwan"/>
    <x v="775"/>
    <n v="3200"/>
  </r>
  <r>
    <s v="HNAP"/>
    <x v="1"/>
    <m/>
    <m/>
    <x v="3"/>
    <s v="SY12"/>
    <s v="Izra'"/>
    <s v="SY1203"/>
    <s v="Izra'"/>
    <s v="SY120300"/>
    <m/>
    <m/>
    <x v="11"/>
    <s v="SY12"/>
    <s v="Izra"/>
    <s v="SY1203"/>
    <s v="Izra"/>
    <s v="SY120300"/>
    <s v="Asem"/>
    <x v="776"/>
    <n v="350"/>
  </r>
  <r>
    <s v="HNAP"/>
    <x v="1"/>
    <m/>
    <m/>
    <x v="3"/>
    <s v="SY12"/>
    <s v="Izra'"/>
    <s v="SY1203"/>
    <s v="Izra'"/>
    <s v="SY120300"/>
    <m/>
    <m/>
    <x v="11"/>
    <s v="SY12"/>
    <s v="Izra"/>
    <s v="SY1203"/>
    <s v="Izra"/>
    <s v="SY120300"/>
    <s v="Mahjeh"/>
    <x v="777"/>
    <n v="4000"/>
  </r>
  <r>
    <s v="HNAP"/>
    <x v="1"/>
    <m/>
    <m/>
    <x v="3"/>
    <s v="SY12"/>
    <s v="Izra'"/>
    <s v="SY1203"/>
    <s v="Izra'"/>
    <s v="SY120300"/>
    <m/>
    <m/>
    <x v="11"/>
    <s v="SY12"/>
    <s v="Izra"/>
    <s v="SY1203"/>
    <s v="Izra"/>
    <s v="SY120300"/>
    <s v="Mjeidel"/>
    <x v="778"/>
    <n v="450"/>
  </r>
  <r>
    <s v="HNAP"/>
    <x v="1"/>
    <m/>
    <m/>
    <x v="3"/>
    <s v="SY12"/>
    <s v="Izra'"/>
    <s v="SY1203"/>
    <s v="Izra'"/>
    <s v="SY120300"/>
    <m/>
    <m/>
    <x v="11"/>
    <s v="SY12"/>
    <s v="Izra"/>
    <s v="SY1203"/>
    <s v="Sheikh Miskine"/>
    <s v="SY120304"/>
    <s v="Namer"/>
    <x v="779"/>
    <n v="1600"/>
  </r>
  <r>
    <s v="HNAP"/>
    <x v="1"/>
    <m/>
    <m/>
    <x v="3"/>
    <s v="SY12"/>
    <s v="Izra'"/>
    <s v="SY1203"/>
    <s v="Jasim"/>
    <s v="SY120301"/>
    <m/>
    <m/>
    <x v="11"/>
    <s v="SY12"/>
    <s v="As-Sanamayn"/>
    <s v="SY1202"/>
    <s v="As-Sanamayn"/>
    <s v="SY120200"/>
    <s v="Barqa"/>
    <x v="780"/>
    <n v="200"/>
  </r>
  <r>
    <s v="HNAP"/>
    <x v="1"/>
    <m/>
    <m/>
    <x v="3"/>
    <s v="SY12"/>
    <s v="Izra'"/>
    <s v="SY1203"/>
    <s v="Jasim"/>
    <s v="SY120301"/>
    <m/>
    <m/>
    <x v="11"/>
    <s v="SY12"/>
    <s v="As-Sanamayn"/>
    <s v="SY1202"/>
    <s v="As-Sanamayn"/>
    <s v="SY120200"/>
    <s v="Kafr Shams"/>
    <x v="781"/>
    <n v="1600"/>
  </r>
  <r>
    <s v="HNAP"/>
    <x v="1"/>
    <m/>
    <m/>
    <x v="3"/>
    <s v="SY12"/>
    <s v="Izra'"/>
    <s v="SY1203"/>
    <s v="Jasim"/>
    <s v="SY120301"/>
    <m/>
    <m/>
    <x v="11"/>
    <s v="SY12"/>
    <s v="As-Sanamayn"/>
    <s v="SY1202"/>
    <s v="As-Sanamayn"/>
    <s v="SY120200"/>
    <s v="Samlin"/>
    <x v="782"/>
    <n v="1200"/>
  </r>
  <r>
    <s v="HNAP"/>
    <x v="1"/>
    <m/>
    <m/>
    <x v="3"/>
    <s v="SY12"/>
    <s v="Izra'"/>
    <s v="SY1203"/>
    <s v="Jasim"/>
    <s v="SY120301"/>
    <m/>
    <m/>
    <x v="11"/>
    <s v="SY12"/>
    <s v="Dara"/>
    <s v="SY1200"/>
    <s v="Ash-Shajara"/>
    <s v="SY120003"/>
    <s v="Lweiheq"/>
    <x v="783"/>
    <n v="140"/>
  </r>
  <r>
    <s v="HNAP"/>
    <x v="1"/>
    <m/>
    <m/>
    <x v="3"/>
    <s v="SY12"/>
    <s v="Izra'"/>
    <s v="SY1203"/>
    <s v="Jasim"/>
    <s v="SY120301"/>
    <m/>
    <m/>
    <x v="11"/>
    <s v="SY12"/>
    <s v="Dara"/>
    <s v="SY1200"/>
    <s v="Ash-Shajara"/>
    <s v="SY120003"/>
    <s v="Sahm El Golan"/>
    <x v="784"/>
    <n v="5250"/>
  </r>
  <r>
    <s v="HNAP"/>
    <x v="1"/>
    <m/>
    <m/>
    <x v="3"/>
    <s v="SY12"/>
    <s v="Izra'"/>
    <s v="SY1203"/>
    <s v="Jasim"/>
    <s v="SY120301"/>
    <m/>
    <m/>
    <x v="11"/>
    <s v="SY12"/>
    <s v="Izra"/>
    <s v="SY1203"/>
    <s v="Tassil"/>
    <s v="SY120305"/>
    <s v="Tassil"/>
    <x v="785"/>
    <n v="14000"/>
  </r>
  <r>
    <s v="HNAP"/>
    <x v="1"/>
    <m/>
    <m/>
    <x v="3"/>
    <s v="SY12"/>
    <s v="Izra'"/>
    <s v="SY1203"/>
    <s v="Nawa "/>
    <s v="SY120303"/>
    <m/>
    <m/>
    <x v="11"/>
    <s v="SY12"/>
    <s v="As-Sanamayn"/>
    <s v="SY1202"/>
    <s v="As-Sanamayn"/>
    <s v="SY120200"/>
    <s v="Hara"/>
    <x v="786"/>
    <n v="2000"/>
  </r>
  <r>
    <s v="HNAP"/>
    <x v="1"/>
    <m/>
    <m/>
    <x v="3"/>
    <s v="SY12"/>
    <s v="Izra'"/>
    <s v="SY1203"/>
    <s v="Nawa "/>
    <s v="SY120303"/>
    <m/>
    <m/>
    <x v="11"/>
    <s v="SY12"/>
    <s v="Dara"/>
    <s v="SY1200"/>
    <s v="Ash-Shajara"/>
    <s v="SY120003"/>
    <s v="Abu Hartein"/>
    <x v="787"/>
    <n v="350"/>
  </r>
  <r>
    <s v="HNAP"/>
    <x v="1"/>
    <m/>
    <m/>
    <x v="3"/>
    <s v="SY12"/>
    <s v="Izra'"/>
    <s v="SY1203"/>
    <s v="Nawa "/>
    <s v="SY120303"/>
    <m/>
    <m/>
    <x v="11"/>
    <s v="SY12"/>
    <s v="Dara"/>
    <s v="SY1200"/>
    <s v="Ash-Shajara"/>
    <s v="SY120003"/>
    <s v="Al-Qusayr"/>
    <x v="788"/>
    <n v="650"/>
  </r>
  <r>
    <s v="HNAP"/>
    <x v="1"/>
    <m/>
    <m/>
    <x v="3"/>
    <s v="SY12"/>
    <s v="Izra'"/>
    <s v="SY1203"/>
    <s v="Nawa "/>
    <s v="SY120303"/>
    <m/>
    <m/>
    <x v="11"/>
    <s v="SY12"/>
    <s v="Dara"/>
    <s v="SY1200"/>
    <s v="Ash-Shajara"/>
    <s v="SY120003"/>
    <s v="Ash-Shajara"/>
    <x v="520"/>
    <n v="6500"/>
  </r>
  <r>
    <s v="HNAP"/>
    <x v="1"/>
    <m/>
    <m/>
    <x v="3"/>
    <s v="SY12"/>
    <s v="Izra'"/>
    <s v="SY1203"/>
    <s v="Nawa "/>
    <s v="SY120303"/>
    <m/>
    <m/>
    <x v="11"/>
    <s v="SY12"/>
    <s v="Dara"/>
    <s v="SY1200"/>
    <s v="Ash-Shajara"/>
    <s v="SY120003"/>
    <s v="Ein Thakar"/>
    <x v="789"/>
    <n v="1100"/>
  </r>
  <r>
    <s v="HNAP"/>
    <x v="1"/>
    <m/>
    <m/>
    <x v="3"/>
    <s v="SY12"/>
    <s v="Izra'"/>
    <s v="SY1203"/>
    <s v="Nawa "/>
    <s v="SY120303"/>
    <m/>
    <m/>
    <x v="11"/>
    <s v="SY12"/>
    <s v="Dara"/>
    <s v="SY1200"/>
    <s v="Ash-Shajara"/>
    <s v="SY120003"/>
    <s v="Khribet Al kukiyuh"/>
    <x v="790"/>
    <n v="120"/>
  </r>
  <r>
    <s v="HNAP"/>
    <x v="1"/>
    <m/>
    <m/>
    <x v="3"/>
    <s v="SY12"/>
    <s v="Izra'"/>
    <s v="SY1203"/>
    <s v="Nawa "/>
    <s v="SY120303"/>
    <m/>
    <m/>
    <x v="11"/>
    <s v="SY12"/>
    <s v="Dara"/>
    <s v="SY1200"/>
    <s v="Ash-Shajara"/>
    <s v="SY120003"/>
    <s v="Mseitriyeh"/>
    <x v="791"/>
    <n v="225"/>
  </r>
  <r>
    <s v="HNAP"/>
    <x v="1"/>
    <m/>
    <m/>
    <x v="3"/>
    <s v="SY12"/>
    <s v="Izra'"/>
    <s v="SY1203"/>
    <s v="Nawa "/>
    <s v="SY120303"/>
    <m/>
    <m/>
    <x v="11"/>
    <s v="SY12"/>
    <s v="Dara"/>
    <s v="SY1200"/>
    <s v="Ash-Shajara"/>
    <s v="SY120003"/>
    <s v="Nafeaa"/>
    <x v="792"/>
    <n v="2000"/>
  </r>
  <r>
    <s v="HNAP"/>
    <x v="1"/>
    <m/>
    <m/>
    <x v="3"/>
    <s v="SY12"/>
    <s v="Izra'"/>
    <s v="SY1203"/>
    <s v="Nawa "/>
    <s v="SY120303"/>
    <m/>
    <m/>
    <x v="11"/>
    <s v="SY12"/>
    <s v="Dara"/>
    <s v="SY1200"/>
    <s v="Ash-Shajara"/>
    <s v="SY120003"/>
    <s v="Shabraq"/>
    <x v="793"/>
    <n v="680"/>
  </r>
  <r>
    <s v="HNAP"/>
    <x v="1"/>
    <m/>
    <m/>
    <x v="3"/>
    <s v="SY12"/>
    <s v="Izra'"/>
    <s v="SY1203"/>
    <s v="Nawa "/>
    <s v="SY120303"/>
    <m/>
    <m/>
    <x v="11"/>
    <s v="SY12"/>
    <s v="Izra"/>
    <s v="SY1203"/>
    <s v="Nawa "/>
    <s v="SY120303"/>
    <s v="Nawa"/>
    <x v="794"/>
    <n v="500"/>
  </r>
  <r>
    <s v="HNAP"/>
    <x v="1"/>
    <m/>
    <m/>
    <x v="3"/>
    <s v="SY12"/>
    <s v="Izra'"/>
    <s v="SY1203"/>
    <s v="Nawa "/>
    <s v="SY120303"/>
    <m/>
    <m/>
    <x v="11"/>
    <s v="SY12"/>
    <s v="Izra"/>
    <s v="SY1203"/>
    <s v="Nawa "/>
    <s v="SY120303"/>
    <s v="Sheikh Saed"/>
    <x v="795"/>
    <n v="3000"/>
  </r>
  <r>
    <s v="HNAP"/>
    <x v="1"/>
    <m/>
    <m/>
    <x v="0"/>
    <s v="SY09"/>
    <s v="Deir-ez-Zor"/>
    <s v="SY0901"/>
    <s v="Deir-Ez-Zor"/>
    <s v="SY090100"/>
    <m/>
    <m/>
    <x v="9"/>
    <s v="SY11"/>
    <s v="Ath-Thawrah"/>
    <s v="SY1103"/>
    <s v="Mansura"/>
    <s v="SY110301"/>
    <s v="Kherbet Halol"/>
    <x v="796"/>
    <n v="7"/>
  </r>
  <r>
    <s v="HNAP"/>
    <x v="1"/>
    <m/>
    <m/>
    <x v="0"/>
    <s v="SY09"/>
    <s v="Deir-ez-Zor"/>
    <s v="SY0901"/>
    <s v="Deir-Ez-Zor"/>
    <s v="SY090100"/>
    <m/>
    <m/>
    <x v="0"/>
    <s v="SY09"/>
    <s v="Deir-ez-Zor"/>
    <s v="SY0901"/>
    <s v="Deir-ez-Zor"/>
    <s v="SY090100"/>
    <s v="Deir-ez-Zor"/>
    <x v="626"/>
    <n v="50"/>
  </r>
  <r>
    <s v="HNAP"/>
    <x v="1"/>
    <m/>
    <m/>
    <x v="0"/>
    <s v="SY09"/>
    <s v="Deir-ez-Zor"/>
    <s v="SY0901"/>
    <s v="Kisreh"/>
    <s v="SY090101"/>
    <m/>
    <m/>
    <x v="0"/>
    <s v="SY09"/>
    <s v="Deir-ez-Zor"/>
    <s v="SY0901"/>
    <s v="Tabni"/>
    <s v="SY090104"/>
    <s v="Hawayej Thyab Shamiyeh"/>
    <x v="797"/>
    <n v="15"/>
  </r>
  <r>
    <s v="HNAP"/>
    <x v="1"/>
    <m/>
    <m/>
    <x v="0"/>
    <s v="SY09"/>
    <s v="Deir-ez-Zor"/>
    <s v="SY0901"/>
    <s v="Kisreh"/>
    <s v="SY090101"/>
    <m/>
    <m/>
    <x v="0"/>
    <s v="SY09"/>
    <s v="Deir-ez-Zor"/>
    <s v="SY0901"/>
    <s v="Tabni"/>
    <s v="SY090104"/>
    <s v="Tabni"/>
    <x v="798"/>
    <n v="35"/>
  </r>
  <r>
    <s v="HNAP"/>
    <x v="1"/>
    <m/>
    <m/>
    <x v="9"/>
    <s v="SY05"/>
    <s v="As-Salamiyeh"/>
    <s v="SY0503"/>
    <s v="As-Salamiyeh"/>
    <s v="SY050300"/>
    <m/>
    <m/>
    <x v="12"/>
    <s v="SY05"/>
    <s v="As-Salamiyeh"/>
    <s v="SY0503"/>
    <s v="As-Salamiyeh"/>
    <s v="SY050300"/>
    <s v="Taldara"/>
    <x v="799"/>
    <n v="120"/>
  </r>
  <r>
    <s v="HNAP"/>
    <x v="1"/>
    <m/>
    <m/>
    <x v="9"/>
    <s v="SY05"/>
    <s v="As-Salamiyeh"/>
    <s v="SY0503"/>
    <s v="As-Salamiyeh"/>
    <s v="SY050300"/>
    <m/>
    <m/>
    <x v="12"/>
    <s v="SY05"/>
    <s v="As-Salamiyeh"/>
    <s v="SY0503"/>
    <s v="Eastern Bari"/>
    <s v="SY050301"/>
    <s v="Akash"/>
    <x v="800"/>
    <n v="15"/>
  </r>
  <r>
    <s v="HNAP"/>
    <x v="1"/>
    <m/>
    <m/>
    <x v="9"/>
    <s v="SY05"/>
    <s v="As-Salamiyeh"/>
    <s v="SY0503"/>
    <s v="As-Salamiyeh"/>
    <s v="SY050300"/>
    <m/>
    <m/>
    <x v="12"/>
    <s v="SY05"/>
    <s v="As-Salamiyeh"/>
    <s v="SY0503"/>
    <s v="Oqeirbat"/>
    <s v="SY050304"/>
    <s v="Abu Dali"/>
    <x v="801"/>
    <n v="15"/>
  </r>
  <r>
    <s v="HNAP"/>
    <x v="1"/>
    <m/>
    <m/>
    <x v="9"/>
    <s v="SY05"/>
    <s v="As-Salamiyeh"/>
    <s v="SY0503"/>
    <s v="As-Salamiyeh"/>
    <s v="SY050300"/>
    <m/>
    <m/>
    <x v="12"/>
    <s v="SY05"/>
    <s v="As-Salamiyeh"/>
    <s v="SY0503"/>
    <s v="Oqeirbat"/>
    <s v="SY050304"/>
    <s v="Suha"/>
    <x v="802"/>
    <n v="15"/>
  </r>
  <r>
    <s v="HNAP"/>
    <x v="1"/>
    <m/>
    <m/>
    <x v="9"/>
    <s v="SY05"/>
    <s v="As-Salamiyeh"/>
    <s v="SY0503"/>
    <s v="As-Salamiyeh"/>
    <s v="SY050300"/>
    <m/>
    <m/>
    <x v="12"/>
    <s v="SY05"/>
    <s v="As-Salamiyeh"/>
    <s v="SY0503"/>
    <s v="Saboura"/>
    <s v="SY050303"/>
    <s v="Aqareb"/>
    <x v="803"/>
    <n v="24"/>
  </r>
  <r>
    <s v="HNAP"/>
    <x v="1"/>
    <m/>
    <m/>
    <x v="9"/>
    <s v="SY05"/>
    <s v="As-Salamiyeh"/>
    <s v="SY0503"/>
    <s v="As-Salamiyeh"/>
    <s v="SY050300"/>
    <m/>
    <m/>
    <x v="12"/>
    <s v="SY05"/>
    <s v="As-Salamiyeh"/>
    <s v="SY0503"/>
    <s v="Saboura"/>
    <s v="SY050303"/>
    <s v="Dahr al Gharbi"/>
    <x v="804"/>
    <n v="36"/>
  </r>
  <r>
    <s v="HNAP"/>
    <x v="1"/>
    <m/>
    <m/>
    <x v="9"/>
    <s v="SY05"/>
    <s v="As-Salamiyeh"/>
    <s v="SY0503"/>
    <s v="As-Salamiyeh"/>
    <s v="SY050300"/>
    <m/>
    <m/>
    <x v="12"/>
    <s v="SY05"/>
    <s v="As-Salamiyeh"/>
    <s v="SY0503"/>
    <s v="Saboura"/>
    <s v="SY050303"/>
    <s v="Jdideh"/>
    <x v="805"/>
    <n v="12"/>
  </r>
  <r>
    <s v="HNAP"/>
    <x v="1"/>
    <m/>
    <m/>
    <x v="9"/>
    <s v="SY05"/>
    <s v="As-Salamiyeh"/>
    <s v="SY0503"/>
    <s v="As-Salamiyeh"/>
    <s v="SY050300"/>
    <m/>
    <m/>
    <x v="12"/>
    <s v="SY05"/>
    <s v="As-Salamiyeh"/>
    <s v="SY0503"/>
    <s v="Saboura"/>
    <s v="SY050303"/>
    <s v="Mabuja"/>
    <x v="806"/>
    <n v="24"/>
  </r>
  <r>
    <s v="HNAP"/>
    <x v="1"/>
    <m/>
    <m/>
    <x v="9"/>
    <s v="SY05"/>
    <s v="As-Salamiyeh"/>
    <s v="SY0503"/>
    <s v="As-Salamiyeh"/>
    <s v="SY050300"/>
    <m/>
    <m/>
    <x v="8"/>
    <s v="SY04"/>
    <s v="Ar-Rastan"/>
    <s v="SY0404"/>
    <s v="Ar-Rastan"/>
    <s v="SY040400"/>
    <s v="Wazeiyeh"/>
    <x v="807"/>
    <n v="24"/>
  </r>
  <r>
    <s v="HNAP"/>
    <x v="1"/>
    <m/>
    <m/>
    <x v="9"/>
    <s v="SY05"/>
    <s v="As-Suqaylabiyah"/>
    <s v="SY0502"/>
    <s v="Madiq Castle"/>
    <s v="SY050204"/>
    <m/>
    <m/>
    <x v="1"/>
    <s v="SY07"/>
    <s v="Jisr-Ash-Shugur"/>
    <s v="SY0704"/>
    <s v="Jisr-Ash-Shugur"/>
    <s v="SY070400"/>
    <s v="Upper Sheikh Sindyan"/>
    <x v="808"/>
    <n v="10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Al rafqah"/>
    <x v="809"/>
    <n v="10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Andalus"/>
    <x v="810"/>
    <n v="16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Ar-Raqqa"/>
    <x v="90"/>
    <n v="156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Eastern Khayala"/>
    <x v="811"/>
    <n v="10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Hettin"/>
    <x v="812"/>
    <n v="15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Katuniyeh"/>
    <x v="813"/>
    <n v="15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Kdeiran"/>
    <x v="814"/>
    <n v="62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Qahtaniyyeh"/>
    <x v="815"/>
    <n v="20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Rabee'a"/>
    <x v="816"/>
    <n v="15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Rashid"/>
    <x v="817"/>
    <n v="41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Royan"/>
    <x v="818"/>
    <n v="10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Tishrine"/>
    <x v="819"/>
    <n v="15"/>
  </r>
  <r>
    <s v="HNAP"/>
    <x v="1"/>
    <m/>
    <m/>
    <x v="9"/>
    <s v="SY05"/>
    <s v="Hama"/>
    <s v="SY0501"/>
    <s v="Hama"/>
    <s v="SY050100"/>
    <m/>
    <m/>
    <x v="9"/>
    <s v="SY11"/>
    <s v="Ar-Raqqa"/>
    <s v="SY1101"/>
    <s v="Ar-Raqqa"/>
    <s v="SY110100"/>
    <s v="Western Sahlabiyeh"/>
    <x v="820"/>
    <n v="20"/>
  </r>
  <r>
    <s v="HNAP"/>
    <x v="1"/>
    <m/>
    <m/>
    <x v="9"/>
    <s v="SY05"/>
    <s v="Hama"/>
    <s v="SY0501"/>
    <s v="Hama"/>
    <s v="SY050100"/>
    <m/>
    <m/>
    <x v="9"/>
    <s v="SY11"/>
    <s v="Tell Abiad"/>
    <s v="SY1102"/>
    <s v="Ein Issa"/>
    <s v="SY110202"/>
    <s v="Abu Khorzeh"/>
    <x v="821"/>
    <n v="12"/>
  </r>
  <r>
    <s v="HNAP"/>
    <x v="1"/>
    <m/>
    <m/>
    <x v="9"/>
    <s v="SY05"/>
    <s v="Hama"/>
    <s v="SY0501"/>
    <s v="Hama"/>
    <s v="SY050100"/>
    <m/>
    <m/>
    <x v="9"/>
    <s v="SY11"/>
    <s v="Tell Abiad"/>
    <s v="SY1102"/>
    <s v="Ein Issa"/>
    <s v="SY110202"/>
    <s v="Tarbikh"/>
    <x v="822"/>
    <n v="10"/>
  </r>
  <r>
    <s v="HNAP"/>
    <x v="1"/>
    <m/>
    <m/>
    <x v="9"/>
    <s v="SY05"/>
    <s v="Hama"/>
    <s v="SY0501"/>
    <s v="Hama"/>
    <s v="SY050100"/>
    <m/>
    <m/>
    <x v="9"/>
    <s v="SY11"/>
    <s v="Tell Abiad"/>
    <s v="SY1102"/>
    <s v="Suluk"/>
    <s v="SY110201"/>
    <s v="Big Khweireh"/>
    <x v="823"/>
    <n v="12"/>
  </r>
  <r>
    <s v="HNAP"/>
    <x v="1"/>
    <m/>
    <m/>
    <x v="9"/>
    <s v="SY05"/>
    <s v="Hama"/>
    <s v="SY0501"/>
    <s v="Hama"/>
    <s v="SY050100"/>
    <m/>
    <m/>
    <x v="9"/>
    <s v="SY11"/>
    <s v="Tell Abiad"/>
    <s v="SY1102"/>
    <s v="Suluk"/>
    <s v="SY110201"/>
    <s v="Kattar"/>
    <x v="824"/>
    <n v="11"/>
  </r>
  <r>
    <s v="HNAP"/>
    <x v="1"/>
    <m/>
    <m/>
    <x v="9"/>
    <s v="SY05"/>
    <s v="Hama"/>
    <s v="SY0501"/>
    <s v="Hama"/>
    <s v="SY050100"/>
    <m/>
    <m/>
    <x v="9"/>
    <s v="SY11"/>
    <s v="Tell Abiad"/>
    <s v="SY1102"/>
    <s v="Suluk"/>
    <s v="SY110201"/>
    <s v="Suluk"/>
    <x v="128"/>
    <n v="312"/>
  </r>
  <r>
    <s v="HNAP"/>
    <x v="1"/>
    <m/>
    <m/>
    <x v="9"/>
    <s v="SY05"/>
    <s v="Hama"/>
    <s v="SY0501"/>
    <s v="Hama"/>
    <s v="SY050100"/>
    <m/>
    <m/>
    <x v="9"/>
    <s v="SY11"/>
    <s v="Tell Abiad"/>
    <s v="SY1102"/>
    <s v="Tell Abiad"/>
    <s v="SY110200"/>
    <s v="Tell Abiad"/>
    <x v="825"/>
    <n v="22"/>
  </r>
  <r>
    <s v="HNAP"/>
    <x v="1"/>
    <m/>
    <m/>
    <x v="9"/>
    <s v="SY05"/>
    <s v="Hama"/>
    <s v="SY0501"/>
    <s v="Hama"/>
    <s v="SY050100"/>
    <m/>
    <m/>
    <x v="12"/>
    <s v="SY05"/>
    <s v="Hama"/>
    <s v="SY0501"/>
    <s v="Hamra"/>
    <s v="SY050103"/>
    <s v="Lwaibeda"/>
    <x v="826"/>
    <n v="25"/>
  </r>
  <r>
    <s v="HNAP"/>
    <x v="1"/>
    <m/>
    <m/>
    <x v="9"/>
    <s v="SY05"/>
    <s v="Hama"/>
    <s v="SY0501"/>
    <s v="Hama"/>
    <s v="SY050100"/>
    <m/>
    <m/>
    <x v="12"/>
    <s v="SY05"/>
    <s v="Hama"/>
    <s v="SY0501"/>
    <s v="Hamra"/>
    <s v="SY050103"/>
    <s v="Qalet Hawayes"/>
    <x v="827"/>
    <n v="100"/>
  </r>
  <r>
    <s v="HNAP"/>
    <x v="1"/>
    <m/>
    <m/>
    <x v="9"/>
    <s v="SY05"/>
    <s v="Hama"/>
    <s v="SY0501"/>
    <s v="Hama"/>
    <s v="SY050100"/>
    <m/>
    <m/>
    <x v="12"/>
    <s v="SY05"/>
    <s v="Hama"/>
    <s v="SY0501"/>
    <s v="Harbanifse"/>
    <s v="SY050102"/>
    <s v="Tumine"/>
    <x v="828"/>
    <n v="109"/>
  </r>
  <r>
    <s v="HNAP"/>
    <x v="1"/>
    <m/>
    <m/>
    <x v="9"/>
    <s v="SY05"/>
    <s v="Hama"/>
    <s v="SY0501"/>
    <s v="Hama"/>
    <s v="SY050100"/>
    <m/>
    <m/>
    <x v="8"/>
    <s v="SY04"/>
    <s v="Ar-Rastan"/>
    <s v="SY0404"/>
    <s v="Ar-Rastan"/>
    <s v="SY040400"/>
    <s v="Hmeis"/>
    <x v="829"/>
    <n v="24"/>
  </r>
  <r>
    <s v="HNAP"/>
    <x v="1"/>
    <m/>
    <m/>
    <x v="9"/>
    <s v="SY05"/>
    <s v="Hama"/>
    <s v="SY0501"/>
    <s v="Harbanifse"/>
    <s v="SY050102"/>
    <m/>
    <m/>
    <x v="12"/>
    <s v="SY05"/>
    <s v="Hama"/>
    <s v="SY0501"/>
    <s v="Harbanifse"/>
    <s v="SY050102"/>
    <s v="Aqrab"/>
    <x v="830"/>
    <n v="85"/>
  </r>
  <r>
    <s v="HNAP"/>
    <x v="1"/>
    <m/>
    <m/>
    <x v="9"/>
    <s v="SY05"/>
    <s v="Masyaf"/>
    <s v="SY0504"/>
    <s v="Jeb Ramleh"/>
    <s v="SY050401"/>
    <m/>
    <m/>
    <x v="12"/>
    <s v="SY05"/>
    <s v="As-Salamiyeh"/>
    <s v="SY0503"/>
    <s v="Saboura"/>
    <s v="SY050303"/>
    <s v="Saboura"/>
    <x v="831"/>
    <n v="18"/>
  </r>
  <r>
    <s v="HNAP"/>
    <x v="1"/>
    <m/>
    <m/>
    <x v="10"/>
    <s v="SY04"/>
    <s v="Ar-Rastan"/>
    <s v="SY0404"/>
    <s v="Ar-Rastan"/>
    <s v="SY040400"/>
    <m/>
    <m/>
    <x v="8"/>
    <s v="SY04"/>
    <s v="Homs"/>
    <s v="SY0401"/>
    <s v="Homs"/>
    <s v="SY040100"/>
    <s v="Tir Maallah"/>
    <x v="832"/>
    <n v="26"/>
  </r>
  <r>
    <s v="HNAP"/>
    <x v="1"/>
    <m/>
    <m/>
    <x v="10"/>
    <s v="SY04"/>
    <s v="Ar-Rastan"/>
    <s v="SY0404"/>
    <s v="Ar-Rastan"/>
    <s v="SY040400"/>
    <m/>
    <m/>
    <x v="8"/>
    <s v="SY04"/>
    <s v="Homs"/>
    <s v="SY0401"/>
    <s v="Taldu"/>
    <s v="SY040101"/>
    <s v="Sensil"/>
    <x v="833"/>
    <n v="27"/>
  </r>
  <r>
    <s v="HNAP"/>
    <x v="1"/>
    <m/>
    <m/>
    <x v="10"/>
    <s v="SY04"/>
    <s v="Ar-Rastan"/>
    <s v="SY0404"/>
    <s v="Talbiseh"/>
    <s v="SY040401"/>
    <m/>
    <m/>
    <x v="8"/>
    <s v="SY04"/>
    <s v="Homs"/>
    <s v="SY0401"/>
    <s v="Ein Elniser"/>
    <s v="SY040103"/>
    <s v="Western Ein Hssein"/>
    <x v="834"/>
    <n v="120"/>
  </r>
  <r>
    <s v="HNAP"/>
    <x v="1"/>
    <m/>
    <m/>
    <x v="10"/>
    <s v="SY04"/>
    <s v="Homs"/>
    <s v="SY0401"/>
    <s v="Ein Elniser"/>
    <s v="SY040103"/>
    <m/>
    <m/>
    <x v="8"/>
    <s v="SY04"/>
    <s v="Ar-Rastan"/>
    <s v="SY0404"/>
    <s v="Ar-Rastan"/>
    <s v="SY040400"/>
    <s v="Abu Homama"/>
    <x v="835"/>
    <n v="16"/>
  </r>
  <r>
    <s v="HNAP"/>
    <x v="1"/>
    <m/>
    <m/>
    <x v="10"/>
    <s v="SY04"/>
    <s v="Homs"/>
    <s v="SY0401"/>
    <s v="Ein Elniser"/>
    <s v="SY040103"/>
    <m/>
    <m/>
    <x v="8"/>
    <s v="SY04"/>
    <s v="Homs"/>
    <s v="SY0401"/>
    <s v="Ein Elniser"/>
    <s v="SY040103"/>
    <s v="Ayon Hussein"/>
    <x v="836"/>
    <n v="16"/>
  </r>
  <r>
    <s v="HNAP"/>
    <x v="1"/>
    <m/>
    <m/>
    <x v="10"/>
    <s v="SY04"/>
    <s v="Homs"/>
    <s v="SY0401"/>
    <s v="Hasyaa"/>
    <s v="SY040108"/>
    <m/>
    <m/>
    <x v="8"/>
    <s v="SY04"/>
    <s v="Ar-Rastan"/>
    <s v="SY0404"/>
    <s v="Ar-Rastan"/>
    <s v="SY040400"/>
    <s v="Ar-Rastan"/>
    <x v="837"/>
    <n v="88"/>
  </r>
  <r>
    <s v="HNAP"/>
    <x v="1"/>
    <m/>
    <m/>
    <x v="10"/>
    <s v="SY04"/>
    <s v="Homs"/>
    <s v="SY0401"/>
    <s v="Hasyaa"/>
    <s v="SY040108"/>
    <m/>
    <m/>
    <x v="8"/>
    <s v="SY04"/>
    <s v="Ar-Rastan"/>
    <s v="SY0404"/>
    <s v="Ar-Rastan"/>
    <s v="SY040400"/>
    <s v="Ballan"/>
    <x v="838"/>
    <n v="8"/>
  </r>
  <r>
    <s v="HNAP"/>
    <x v="1"/>
    <m/>
    <m/>
    <x v="10"/>
    <s v="SY04"/>
    <s v="Homs"/>
    <s v="SY0401"/>
    <s v="Hasyaa"/>
    <s v="SY040108"/>
    <m/>
    <m/>
    <x v="8"/>
    <s v="SY04"/>
    <s v="Ar-Rastan"/>
    <s v="SY0404"/>
    <s v="Talbiseh"/>
    <s v="SY040401"/>
    <s v="Manara"/>
    <x v="839"/>
    <n v="12"/>
  </r>
  <r>
    <s v="HNAP"/>
    <x v="1"/>
    <m/>
    <m/>
    <x v="10"/>
    <s v="SY04"/>
    <s v="Homs"/>
    <s v="SY0401"/>
    <s v="Homs"/>
    <s v="SY040100"/>
    <m/>
    <m/>
    <x v="8"/>
    <s v="SY04"/>
    <s v="Ar-Rastan"/>
    <s v="SY0404"/>
    <s v="Ar-Rastan"/>
    <s v="SY040400"/>
    <s v="Kafrnan"/>
    <x v="840"/>
    <n v="3600"/>
  </r>
  <r>
    <s v="HNAP"/>
    <x v="1"/>
    <m/>
    <m/>
    <x v="10"/>
    <s v="SY04"/>
    <s v="Homs"/>
    <s v="SY0401"/>
    <s v="Homs"/>
    <s v="SY040100"/>
    <m/>
    <m/>
    <x v="8"/>
    <s v="SY04"/>
    <s v="Ar-Rastan"/>
    <s v="SY0404"/>
    <s v="Talbiseh"/>
    <s v="SY040401"/>
    <s v="Jaborine"/>
    <x v="841"/>
    <n v="1392"/>
  </r>
  <r>
    <s v="HNAP"/>
    <x v="1"/>
    <m/>
    <m/>
    <x v="10"/>
    <s v="SY04"/>
    <s v="Homs"/>
    <s v="SY0401"/>
    <s v="Homs"/>
    <s v="SY040100"/>
    <m/>
    <m/>
    <x v="8"/>
    <s v="SY04"/>
    <s v="Homs"/>
    <s v="SY0401"/>
    <s v="Homs"/>
    <s v="SY040100"/>
    <s v="Hobub Elrih"/>
    <x v="842"/>
    <n v="12"/>
  </r>
  <r>
    <s v="HNAP"/>
    <x v="1"/>
    <m/>
    <m/>
    <x v="10"/>
    <s v="SY04"/>
    <s v="Homs"/>
    <s v="SY0401"/>
    <s v="Homs"/>
    <s v="SY040100"/>
    <m/>
    <m/>
    <x v="8"/>
    <s v="SY04"/>
    <s v="Homs"/>
    <s v="SY0401"/>
    <s v="Homs"/>
    <s v="SY040100"/>
    <s v="Homs"/>
    <x v="843"/>
    <n v="119"/>
  </r>
  <r>
    <s v="HNAP"/>
    <x v="1"/>
    <m/>
    <m/>
    <x v="10"/>
    <s v="SY04"/>
    <s v="Homs"/>
    <s v="SY0401"/>
    <s v="Homs"/>
    <s v="SY040100"/>
    <m/>
    <m/>
    <x v="8"/>
    <s v="SY04"/>
    <s v="Homs"/>
    <s v="SY0401"/>
    <s v="Homs"/>
    <s v="SY040100"/>
    <s v="Kafr Abed"/>
    <x v="844"/>
    <n v="24"/>
  </r>
  <r>
    <s v="HNAP"/>
    <x v="1"/>
    <m/>
    <m/>
    <x v="10"/>
    <s v="SY04"/>
    <s v="Homs"/>
    <s v="SY0401"/>
    <s v="Homs"/>
    <s v="SY040100"/>
    <m/>
    <m/>
    <x v="8"/>
    <s v="SY04"/>
    <s v="Homs"/>
    <s v="SY0401"/>
    <s v="Homs"/>
    <s v="SY040100"/>
    <s v="Nejmeh"/>
    <x v="845"/>
    <n v="28"/>
  </r>
  <r>
    <s v="HNAP"/>
    <x v="1"/>
    <m/>
    <m/>
    <x v="10"/>
    <s v="SY04"/>
    <s v="Homs"/>
    <s v="SY0401"/>
    <s v="Taldu"/>
    <s v="SY040101"/>
    <m/>
    <m/>
    <x v="12"/>
    <s v="SY05"/>
    <s v="Hama"/>
    <s v="SY0501"/>
    <s v="Harbanifse"/>
    <s v="SY050102"/>
    <s v="Harbanifse"/>
    <x v="846"/>
    <n v="85"/>
  </r>
  <r>
    <s v="HNAP"/>
    <x v="1"/>
    <m/>
    <m/>
    <x v="11"/>
    <s v="SY07"/>
    <s v="Al Ma'ra"/>
    <s v="SY0702"/>
    <s v="Kafr Nobol"/>
    <s v="SY070203"/>
    <m/>
    <m/>
    <x v="12"/>
    <s v="SY05"/>
    <s v="As-Salamiyeh"/>
    <s v="SY0503"/>
    <s v="Saboura"/>
    <s v="SY050303"/>
    <s v="Alwasita"/>
    <x v="847"/>
    <n v="18"/>
  </r>
  <r>
    <s v="HNAP"/>
    <x v="1"/>
    <m/>
    <m/>
    <x v="11"/>
    <s v="SY07"/>
    <s v="Al Ma'ra"/>
    <s v="SY0702"/>
    <s v="Khan Shaykun"/>
    <s v="SY070201"/>
    <m/>
    <m/>
    <x v="1"/>
    <s v="SY07"/>
    <s v="Al Mara"/>
    <s v="SY0702"/>
    <s v="Khan Shaykun"/>
    <s v="SY070201"/>
    <s v="Nqeir"/>
    <x v="848"/>
    <n v="16"/>
  </r>
  <r>
    <s v="HNAP"/>
    <x v="1"/>
    <m/>
    <m/>
    <x v="11"/>
    <s v="SY07"/>
    <s v="Al Ma'ra"/>
    <s v="SY0702"/>
    <s v="Ma'Arrat An Nu'Man"/>
    <s v="SY070200"/>
    <m/>
    <m/>
    <x v="12"/>
    <s v="SY05"/>
    <s v="As-Salamiyeh"/>
    <s v="SY0503"/>
    <s v="As-Saan"/>
    <s v="SY050302"/>
    <s v="Ojet - Kabasin Elarab"/>
    <x v="849"/>
    <n v="12"/>
  </r>
  <r>
    <s v="HNAP"/>
    <x v="1"/>
    <m/>
    <m/>
    <x v="11"/>
    <s v="SY07"/>
    <s v="Al Ma'ra"/>
    <s v="SY0702"/>
    <s v="Ma'Arrat An Nu'Man"/>
    <s v="SY070200"/>
    <m/>
    <m/>
    <x v="12"/>
    <s v="SY05"/>
    <s v="As-Salamiyeh"/>
    <s v="SY0503"/>
    <s v="As-Saan"/>
    <s v="SY050302"/>
    <s v="Rasm Elahmar - Abu Hawadid"/>
    <x v="850"/>
    <n v="12"/>
  </r>
  <r>
    <s v="HNAP"/>
    <x v="1"/>
    <m/>
    <m/>
    <x v="11"/>
    <s v="SY07"/>
    <s v="Al Ma'ra"/>
    <s v="SY0702"/>
    <s v="Ma'Arrat An Nu'Man"/>
    <s v="SY070200"/>
    <m/>
    <m/>
    <x v="12"/>
    <s v="SY05"/>
    <s v="Hama"/>
    <s v="SY0501"/>
    <s v="Hamra"/>
    <s v="SY050103"/>
    <s v="Bweid Al Qibli"/>
    <x v="851"/>
    <n v="12"/>
  </r>
  <r>
    <s v="HNAP"/>
    <x v="1"/>
    <m/>
    <m/>
    <x v="11"/>
    <s v="SY07"/>
    <s v="Al Ma'ra"/>
    <s v="SY0702"/>
    <s v="Ma'Arrat An Nu'Man"/>
    <s v="SY070200"/>
    <m/>
    <m/>
    <x v="1"/>
    <s v="SY07"/>
    <s v="Al Mara"/>
    <s v="SY0702"/>
    <s v="Maarrat An Numan"/>
    <s v="SY070200"/>
    <s v="Samkeh"/>
    <x v="852"/>
    <n v="135"/>
  </r>
  <r>
    <s v="HNAP"/>
    <x v="1"/>
    <m/>
    <m/>
    <x v="11"/>
    <s v="SY07"/>
    <s v="Ariha"/>
    <s v="SY0705"/>
    <s v="Ehsem"/>
    <s v="SY070501"/>
    <m/>
    <m/>
    <x v="1"/>
    <s v="SY07"/>
    <s v="Ariha"/>
    <s v="SY0705"/>
    <s v="Mhambal"/>
    <s v="SY070502"/>
    <s v="Matleh Ariha"/>
    <x v="853"/>
    <n v="6"/>
  </r>
  <r>
    <s v="HNAP"/>
    <x v="1"/>
    <m/>
    <m/>
    <x v="11"/>
    <s v="SY07"/>
    <s v="Ariha"/>
    <s v="SY0705"/>
    <s v="Mhambal"/>
    <s v="SY070502"/>
    <m/>
    <m/>
    <x v="1"/>
    <s v="SY07"/>
    <s v="Jisr-Ash-Shugur"/>
    <s v="SY0704"/>
    <s v="Jisr-Ash-Shugur"/>
    <s v="SY070400"/>
    <s v="Tal Awar"/>
    <x v="854"/>
    <n v="91"/>
  </r>
  <r>
    <s v="HNAP"/>
    <x v="1"/>
    <m/>
    <m/>
    <x v="11"/>
    <s v="SY07"/>
    <s v="Harim"/>
    <s v="SY0703"/>
    <s v="Armanaz"/>
    <s v="SY070305"/>
    <m/>
    <m/>
    <x v="1"/>
    <s v="SY07"/>
    <s v="Jisr-Ash-Shugur"/>
    <s v="SY0704"/>
    <s v="Jisr-Ash-Shugur"/>
    <s v="SY070400"/>
    <s v="Ziyadiyeh"/>
    <x v="855"/>
    <n v="6"/>
  </r>
  <r>
    <s v="HNAP"/>
    <x v="1"/>
    <m/>
    <m/>
    <x v="11"/>
    <s v="SY07"/>
    <s v="Harim"/>
    <s v="SY0703"/>
    <s v="Dana"/>
    <s v="SY070301"/>
    <m/>
    <m/>
    <x v="3"/>
    <s v="SY02"/>
    <s v="As-Safira"/>
    <s v="SY0207"/>
    <s v="Banan"/>
    <s v="SY020702"/>
    <s v="Banan"/>
    <x v="856"/>
    <n v="50"/>
  </r>
  <r>
    <s v="HNAP"/>
    <x v="1"/>
    <m/>
    <m/>
    <x v="11"/>
    <s v="SY07"/>
    <s v="Harim"/>
    <s v="SY0703"/>
    <s v="Dana"/>
    <s v="SY070301"/>
    <m/>
    <m/>
    <x v="3"/>
    <s v="SY02"/>
    <s v="As-Safira"/>
    <s v="SY0207"/>
    <s v="Banan"/>
    <s v="SY020702"/>
    <s v="Um Jern Elsafira"/>
    <x v="857"/>
    <n v="25"/>
  </r>
  <r>
    <s v="HNAP"/>
    <x v="1"/>
    <m/>
    <m/>
    <x v="11"/>
    <s v="SY07"/>
    <s v="Harim"/>
    <s v="SY0703"/>
    <s v="Dana"/>
    <s v="SY070301"/>
    <m/>
    <m/>
    <x v="3"/>
    <s v="SY02"/>
    <s v="As-Safira"/>
    <s v="SY0207"/>
    <s v="Banan"/>
    <s v="SY020702"/>
    <s v="Ziraa"/>
    <x v="858"/>
    <n v="20"/>
  </r>
  <r>
    <s v="HNAP"/>
    <x v="1"/>
    <m/>
    <m/>
    <x v="11"/>
    <s v="SY07"/>
    <s v="Harim"/>
    <s v="SY0703"/>
    <s v="Dana"/>
    <s v="SY070301"/>
    <m/>
    <m/>
    <x v="0"/>
    <s v="SY09"/>
    <s v="Deir-ez-Zor"/>
    <s v="SY0901"/>
    <s v="Basira"/>
    <s v="SY090102"/>
    <s v="Mashekh"/>
    <x v="859"/>
    <n v="20"/>
  </r>
  <r>
    <s v="HNAP"/>
    <x v="1"/>
    <m/>
    <m/>
    <x v="11"/>
    <s v="SY07"/>
    <s v="Harim"/>
    <s v="SY0703"/>
    <s v="Dana"/>
    <s v="SY070301"/>
    <m/>
    <m/>
    <x v="12"/>
    <s v="SY05"/>
    <s v="As-Suqaylabiyah"/>
    <s v="SY0502"/>
    <s v="Madiq Castle"/>
    <s v="SY050204"/>
    <s v="Hurriyeh"/>
    <x v="304"/>
    <n v="65"/>
  </r>
  <r>
    <s v="HNAP"/>
    <x v="1"/>
    <m/>
    <m/>
    <x v="11"/>
    <s v="SY07"/>
    <s v="Harim"/>
    <s v="SY0703"/>
    <s v="Dana"/>
    <s v="SY070301"/>
    <m/>
    <m/>
    <x v="12"/>
    <s v="SY05"/>
    <s v="As-Suqaylabiyah"/>
    <s v="SY0502"/>
    <s v="Madiq Castle"/>
    <s v="SY050204"/>
    <s v="Madiq Castle"/>
    <x v="860"/>
    <n v="25"/>
  </r>
  <r>
    <s v="HNAP"/>
    <x v="1"/>
    <m/>
    <m/>
    <x v="11"/>
    <s v="SY07"/>
    <s v="Harim"/>
    <s v="SY0703"/>
    <s v="Dana"/>
    <s v="SY070301"/>
    <m/>
    <m/>
    <x v="12"/>
    <s v="SY05"/>
    <s v="As-Suqaylabiyah"/>
    <s v="SY0502"/>
    <s v="Madiq Castle"/>
    <s v="SY050204"/>
    <s v="Shahranaz"/>
    <x v="861"/>
    <n v="10"/>
  </r>
  <r>
    <s v="HNAP"/>
    <x v="1"/>
    <m/>
    <m/>
    <x v="11"/>
    <s v="SY07"/>
    <s v="Harim"/>
    <s v="SY0703"/>
    <s v="Dana"/>
    <s v="SY070301"/>
    <m/>
    <m/>
    <x v="8"/>
    <s v="SY04"/>
    <s v="Ar-Rastan"/>
    <s v="SY0404"/>
    <s v="Talbiseh"/>
    <s v="SY040401"/>
    <s v="Talbiseh"/>
    <x v="862"/>
    <n v="32"/>
  </r>
  <r>
    <s v="HNAP"/>
    <x v="1"/>
    <m/>
    <m/>
    <x v="11"/>
    <s v="SY07"/>
    <s v="Harim"/>
    <s v="SY0703"/>
    <s v="Dana"/>
    <s v="SY070301"/>
    <m/>
    <m/>
    <x v="1"/>
    <s v="SY07"/>
    <s v="Al Mara"/>
    <s v="SY0702"/>
    <s v="Khan Shaykun"/>
    <s v="SY070201"/>
    <s v="Khan Shaykun"/>
    <x v="18"/>
    <n v="80"/>
  </r>
  <r>
    <s v="HNAP"/>
    <x v="1"/>
    <m/>
    <m/>
    <x v="11"/>
    <s v="SY07"/>
    <s v="Harim"/>
    <s v="SY0703"/>
    <s v="Harim"/>
    <s v="SY070300"/>
    <m/>
    <m/>
    <x v="3"/>
    <s v="SY02"/>
    <s v="Jebel Saman"/>
    <s v="SY0200"/>
    <s v="Haritan"/>
    <s v="SY020003"/>
    <s v="Babis"/>
    <x v="863"/>
    <n v="25"/>
  </r>
  <r>
    <s v="HNAP"/>
    <x v="1"/>
    <m/>
    <m/>
    <x v="11"/>
    <s v="SY07"/>
    <s v="Harim"/>
    <s v="SY0703"/>
    <s v="Kafr Takharim"/>
    <s v="SY070303"/>
    <m/>
    <m/>
    <x v="1"/>
    <s v="SY07"/>
    <s v="Idleb"/>
    <s v="SY0700"/>
    <s v="Abul Thohur"/>
    <s v="SY070001"/>
    <s v="Ras El Ein"/>
    <x v="352"/>
    <n v="6"/>
  </r>
  <r>
    <s v="HNAP"/>
    <x v="1"/>
    <m/>
    <m/>
    <x v="11"/>
    <s v="SY07"/>
    <s v="Harim"/>
    <s v="SY0703"/>
    <s v="Qourqeena"/>
    <s v="SY070304"/>
    <m/>
    <m/>
    <x v="3"/>
    <s v="SY02"/>
    <s v="As-Safira"/>
    <s v="SY0207"/>
    <s v="Hajeb"/>
    <s v="SY020703"/>
    <s v="Burj Elsama"/>
    <x v="864"/>
    <n v="30"/>
  </r>
  <r>
    <s v="HNAP"/>
    <x v="1"/>
    <m/>
    <m/>
    <x v="11"/>
    <s v="SY07"/>
    <s v="Harim"/>
    <s v="SY0703"/>
    <s v="Salqin"/>
    <s v="SY070302"/>
    <m/>
    <m/>
    <x v="3"/>
    <s v="SY02"/>
    <s v="Jebel Saman"/>
    <s v="SY0200"/>
    <s v="Hadher"/>
    <s v="SY020006"/>
    <s v="Iss"/>
    <x v="865"/>
    <n v="700"/>
  </r>
  <r>
    <s v="HNAP"/>
    <x v="1"/>
    <m/>
    <m/>
    <x v="11"/>
    <s v="SY07"/>
    <s v="Harim"/>
    <s v="SY0703"/>
    <s v="Salqin"/>
    <s v="SY070302"/>
    <m/>
    <m/>
    <x v="1"/>
    <s v="SY07"/>
    <s v="Jisr-Ash-Shugur"/>
    <s v="SY0704"/>
    <s v="Jisr-Ash-Shugur"/>
    <s v="SY070400"/>
    <s v="Msheirfeh"/>
    <x v="866"/>
    <n v="19"/>
  </r>
  <r>
    <s v="HNAP"/>
    <x v="1"/>
    <m/>
    <m/>
    <x v="11"/>
    <s v="SY07"/>
    <s v="Harim"/>
    <s v="SY0703"/>
    <s v="Salqin"/>
    <s v="SY070302"/>
    <m/>
    <m/>
    <x v="1"/>
    <s v="SY07"/>
    <s v="Jisr-Ash-Shugur"/>
    <s v="SY0704"/>
    <s v="Jisr-Ash-Shugur"/>
    <s v="SY070400"/>
    <s v="Sali"/>
    <x v="867"/>
    <n v="13"/>
  </r>
  <r>
    <s v="HNAP"/>
    <x v="1"/>
    <m/>
    <m/>
    <x v="11"/>
    <s v="SY07"/>
    <s v="Idleb"/>
    <s v="SY0700"/>
    <s v="Idleb"/>
    <s v="SY070000"/>
    <m/>
    <m/>
    <x v="3"/>
    <s v="SY02"/>
    <s v="Jebel Saman"/>
    <s v="SY0200"/>
    <s v="Zarbah"/>
    <s v="SY020005"/>
    <s v="Berna"/>
    <x v="868"/>
    <n v="200"/>
  </r>
  <r>
    <s v="HNAP"/>
    <x v="1"/>
    <m/>
    <m/>
    <x v="11"/>
    <s v="SY07"/>
    <s v="Idleb"/>
    <s v="SY0700"/>
    <s v="Idleb"/>
    <s v="SY070000"/>
    <m/>
    <m/>
    <x v="0"/>
    <s v="SY09"/>
    <s v="Abu Kamal"/>
    <s v="SY0902"/>
    <s v="Hajin"/>
    <s v="SY090201"/>
    <s v="Bahra"/>
    <x v="1"/>
    <n v="50"/>
  </r>
  <r>
    <s v="HNAP"/>
    <x v="1"/>
    <m/>
    <m/>
    <x v="11"/>
    <s v="SY07"/>
    <s v="Idleb"/>
    <s v="SY0700"/>
    <s v="Saraqab"/>
    <s v="SY070003"/>
    <m/>
    <m/>
    <x v="12"/>
    <s v="SY05"/>
    <s v="Hama"/>
    <s v="SY0501"/>
    <s v="Hamra"/>
    <s v="SY050103"/>
    <s v="Abu Mahala"/>
    <x v="869"/>
    <n v="40"/>
  </r>
  <r>
    <s v="HNAP"/>
    <x v="1"/>
    <m/>
    <m/>
    <x v="11"/>
    <s v="SY07"/>
    <s v="Idleb"/>
    <s v="SY0700"/>
    <s v="Saraqab"/>
    <s v="SY070003"/>
    <m/>
    <m/>
    <x v="12"/>
    <s v="SY05"/>
    <s v="Hama"/>
    <s v="SY0501"/>
    <s v="Hamra"/>
    <s v="SY050103"/>
    <s v="Akla"/>
    <x v="870"/>
    <n v="25"/>
  </r>
  <r>
    <s v="HNAP"/>
    <x v="1"/>
    <m/>
    <m/>
    <x v="11"/>
    <s v="SY07"/>
    <s v="Idleb"/>
    <s v="SY0700"/>
    <s v="Saraqab"/>
    <s v="SY070003"/>
    <m/>
    <m/>
    <x v="1"/>
    <s v="SY07"/>
    <s v="Al Mara"/>
    <s v="SY0702"/>
    <s v="Sanjar"/>
    <s v="SY070202"/>
    <s v="Halban"/>
    <x v="871"/>
    <n v="27"/>
  </r>
  <r>
    <s v="HNAP"/>
    <x v="1"/>
    <m/>
    <m/>
    <x v="11"/>
    <s v="SY07"/>
    <s v="Idleb"/>
    <s v="SY0700"/>
    <s v="Saraqab"/>
    <s v="SY070003"/>
    <m/>
    <m/>
    <x v="1"/>
    <s v="SY07"/>
    <s v="Al Mara"/>
    <s v="SY0702"/>
    <s v="Sanjar"/>
    <s v="SY070202"/>
    <s v="Qatra"/>
    <x v="872"/>
    <n v="215"/>
  </r>
  <r>
    <s v="HNAP"/>
    <x v="1"/>
    <m/>
    <m/>
    <x v="11"/>
    <s v="SY07"/>
    <s v="Idleb"/>
    <s v="SY0700"/>
    <s v="Saraqab"/>
    <s v="SY070003"/>
    <m/>
    <m/>
    <x v="1"/>
    <s v="SY07"/>
    <s v="Al Mara"/>
    <s v="SY0702"/>
    <s v="Sanjar"/>
    <s v="SY070202"/>
    <s v="Sanjar"/>
    <x v="873"/>
    <n v="72"/>
  </r>
  <r>
    <s v="HNAP"/>
    <x v="1"/>
    <m/>
    <m/>
    <x v="11"/>
    <s v="SY07"/>
    <s v="Jisr-Ash-Shugur"/>
    <s v="SY0704"/>
    <s v="Darkosh"/>
    <s v="SY070402"/>
    <m/>
    <m/>
    <x v="1"/>
    <s v="SY07"/>
    <s v="Jisr-Ash-Shugur"/>
    <s v="SY0704"/>
    <s v="Jisr-Ash-Shugur"/>
    <s v="SY070400"/>
    <s v="Ein Elhamra"/>
    <x v="874"/>
    <n v="34"/>
  </r>
  <r>
    <s v="HNAP"/>
    <x v="1"/>
    <m/>
    <m/>
    <x v="11"/>
    <s v="SY07"/>
    <s v="Jisr-Ash-Shugur"/>
    <s v="SY0704"/>
    <s v="Janudiyeh"/>
    <s v="SY070403"/>
    <m/>
    <m/>
    <x v="1"/>
    <s v="SY07"/>
    <s v="Jisr-Ash-Shugur"/>
    <s v="SY0704"/>
    <s v="Jisr-Ash-Shugur"/>
    <s v="SY070400"/>
    <s v="Jisr-Ash-Shugur"/>
    <x v="253"/>
    <n v="275"/>
  </r>
  <r>
    <s v="HNAP"/>
    <x v="1"/>
    <m/>
    <m/>
    <x v="11"/>
    <s v="SY07"/>
    <s v="Jisr-Ash-Shugur"/>
    <s v="SY0704"/>
    <s v="Jisr-Ash-Shugur"/>
    <s v="SY070400"/>
    <m/>
    <m/>
    <x v="1"/>
    <s v="SY07"/>
    <s v="Ariha"/>
    <s v="SY0705"/>
    <s v="Mhambal"/>
    <s v="SY070502"/>
    <s v="Kniseh"/>
    <x v="334"/>
    <n v="93"/>
  </r>
  <r>
    <s v="HNAP"/>
    <x v="1"/>
    <m/>
    <m/>
    <x v="11"/>
    <s v="SY07"/>
    <s v="Jisr-Ash-Shugur"/>
    <s v="SY0704"/>
    <s v="Jisr-Ash-Shugur"/>
    <s v="SY070400"/>
    <m/>
    <m/>
    <x v="1"/>
    <s v="SY07"/>
    <s v="Jisr-Ash-Shugur"/>
    <s v="SY0704"/>
    <s v="Jisr-Ash-Shugur"/>
    <s v="SY070400"/>
    <s v="Frikka al Abeed"/>
    <x v="875"/>
    <n v="13"/>
  </r>
  <r>
    <s v="HNAP"/>
    <x v="1"/>
    <m/>
    <m/>
    <x v="12"/>
    <s v="SY06"/>
    <s v="Lattakia"/>
    <s v="SY0600"/>
    <s v="Lattakia"/>
    <s v="SY060000"/>
    <m/>
    <m/>
    <x v="9"/>
    <s v="SY11"/>
    <s v="Ath-Thawrah"/>
    <s v="SY1103"/>
    <s v="Mansura"/>
    <s v="SY110301"/>
    <s v="Abbad"/>
    <x v="100"/>
    <n v="7"/>
  </r>
  <r>
    <s v="HNAP"/>
    <x v="1"/>
    <m/>
    <m/>
    <x v="12"/>
    <s v="SY06"/>
    <s v="Lattakia"/>
    <s v="SY0600"/>
    <s v="Lattakia"/>
    <s v="SY060000"/>
    <m/>
    <m/>
    <x v="8"/>
    <s v="SY04"/>
    <s v="Homs"/>
    <s v="SY0401"/>
    <s v="Homs"/>
    <s v="SY040100"/>
    <s v="Homs"/>
    <x v="843"/>
    <n v="150"/>
  </r>
  <r>
    <s v="HNAP"/>
    <x v="1"/>
    <m/>
    <m/>
    <x v="4"/>
    <s v="SY14"/>
    <s v="Quneitra"/>
    <s v="SY1400"/>
    <s v="Al-Khashniyyeh"/>
    <s v="SY140002"/>
    <m/>
    <m/>
    <x v="13"/>
    <s v="SY14"/>
    <s v="Quneitra"/>
    <s v="SY1400"/>
    <s v="Khan Arnaba"/>
    <s v="SY140001"/>
    <s v="Al Ajraf"/>
    <x v="876"/>
    <n v="50"/>
  </r>
  <r>
    <s v="HNAP"/>
    <x v="1"/>
    <m/>
    <m/>
    <x v="4"/>
    <s v="SY14"/>
    <s v="Quneitra"/>
    <s v="SY1400"/>
    <s v="Al-Khashniyyeh"/>
    <s v="SY140002"/>
    <m/>
    <m/>
    <x v="5"/>
    <s v="SY03"/>
    <s v="Qatana"/>
    <s v="SY0308"/>
    <s v="Sasa"/>
    <s v="SY030802"/>
    <s v="Deir Maker"/>
    <x v="877"/>
    <n v="450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Khan Arnaba"/>
    <s v="SY140001"/>
    <s v="Hurriyeh"/>
    <x v="878"/>
    <n v="300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Khan Arnaba"/>
    <s v="SY140001"/>
    <s v="Jbata Elkhashab"/>
    <x v="879"/>
    <n v="1000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Khan Arnaba"/>
    <s v="SY140001"/>
    <s v="Kawm Al Wibsah"/>
    <x v="880"/>
    <n v="25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Khan Arnaba"/>
    <s v="SY140001"/>
    <s v="Kom Elwisseh - Marj Barghut"/>
    <x v="881"/>
    <n v="25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Khan Arnaba"/>
    <s v="SY140001"/>
    <s v="Ofania"/>
    <x v="882"/>
    <n v="1000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Khan Arnaba"/>
    <s v="SY140001"/>
    <s v="Tarnaja"/>
    <x v="883"/>
    <n v="700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Quneitra"/>
    <s v="SY140000"/>
    <s v="Qahtaniyyeh"/>
    <x v="884"/>
    <n v="100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Quneitra"/>
    <s v="SY140000"/>
    <s v="Rawadi"/>
    <x v="885"/>
    <n v="50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Quneitra"/>
    <s v="SY140000"/>
    <s v="Rweheineh"/>
    <x v="886"/>
    <n v="60"/>
  </r>
  <r>
    <s v="HNAP"/>
    <x v="1"/>
    <m/>
    <m/>
    <x v="4"/>
    <s v="SY14"/>
    <s v="Quneitra"/>
    <s v="SY1400"/>
    <s v="Khan Arnaba"/>
    <s v="SY140001"/>
    <m/>
    <m/>
    <x v="13"/>
    <s v="SY14"/>
    <s v="Quneitra"/>
    <s v="SY1400"/>
    <s v="Quneitra"/>
    <s v="SY140000"/>
    <s v="Um Ezam"/>
    <x v="887"/>
    <n v="30"/>
  </r>
  <r>
    <s v="HNAP"/>
    <x v="1"/>
    <m/>
    <m/>
    <x v="4"/>
    <s v="SY14"/>
    <s v="Quneitra"/>
    <s v="SY1400"/>
    <s v="Khan Arnaba"/>
    <s v="SY140001"/>
    <m/>
    <m/>
    <x v="5"/>
    <s v="SY03"/>
    <s v="Qatana"/>
    <s v="SY0308"/>
    <s v="Sasa"/>
    <s v="SY030802"/>
    <s v="Hbariyeh"/>
    <x v="888"/>
    <n v="900"/>
  </r>
  <r>
    <s v="HNAP"/>
    <x v="1"/>
    <m/>
    <m/>
    <x v="4"/>
    <s v="SY14"/>
    <s v="Quneitra"/>
    <s v="SY1400"/>
    <s v="Quneitra"/>
    <s v="SY140000"/>
    <m/>
    <m/>
    <x v="13"/>
    <s v="SY14"/>
    <s v="Quneitra"/>
    <s v="SY1400"/>
    <s v="Khan Arnaba"/>
    <s v="SY140001"/>
    <s v="Ayoba"/>
    <x v="889"/>
    <n v="25"/>
  </r>
  <r>
    <s v="HNAP"/>
    <x v="1"/>
    <m/>
    <m/>
    <x v="4"/>
    <s v="SY14"/>
    <s v="Quneitra"/>
    <s v="SY1400"/>
    <s v="Quneitra"/>
    <s v="SY140000"/>
    <m/>
    <m/>
    <x v="13"/>
    <s v="SY14"/>
    <s v="Quneitra"/>
    <s v="SY1400"/>
    <s v="Khan Arnaba"/>
    <s v="SY140001"/>
    <s v="Jaba"/>
    <x v="890"/>
    <n v="200"/>
  </r>
  <r>
    <s v="HNAP"/>
    <x v="1"/>
    <m/>
    <m/>
    <x v="4"/>
    <s v="SY14"/>
    <s v="Quneitra"/>
    <s v="SY1400"/>
    <s v="Quneitra"/>
    <s v="SY140000"/>
    <m/>
    <m/>
    <x v="13"/>
    <s v="SY14"/>
    <s v="Quneitra"/>
    <s v="SY1400"/>
    <s v="Khan Arnaba"/>
    <s v="SY140001"/>
    <s v="Kalidiyeh"/>
    <x v="891"/>
    <n v="600"/>
  </r>
  <r>
    <s v="HNAP"/>
    <x v="1"/>
    <m/>
    <m/>
    <x v="4"/>
    <s v="SY14"/>
    <s v="Quneitra"/>
    <s v="SY1400"/>
    <s v="Quneitra"/>
    <s v="SY140000"/>
    <m/>
    <m/>
    <x v="13"/>
    <s v="SY14"/>
    <s v="Quneitra"/>
    <s v="SY1400"/>
    <s v="Khan Arnaba"/>
    <s v="SY140001"/>
    <s v="Khan Arnaba"/>
    <x v="892"/>
    <n v="400"/>
  </r>
  <r>
    <s v="HNAP"/>
    <x v="1"/>
    <m/>
    <m/>
    <x v="4"/>
    <s v="SY14"/>
    <s v="Quneitra"/>
    <s v="SY1400"/>
    <s v="Quneitra"/>
    <s v="SY140000"/>
    <m/>
    <m/>
    <x v="13"/>
    <s v="SY14"/>
    <s v="Quneitra"/>
    <s v="SY1400"/>
    <s v="Khan Arnaba"/>
    <s v="SY140001"/>
    <s v="Momtaneh"/>
    <x v="523"/>
    <n v="1300"/>
  </r>
  <r>
    <s v="HNAP"/>
    <x v="1"/>
    <m/>
    <m/>
    <x v="4"/>
    <s v="SY14"/>
    <s v="Quneitra"/>
    <s v="SY1400"/>
    <s v="Quneitra"/>
    <s v="SY140000"/>
    <m/>
    <m/>
    <x v="13"/>
    <s v="SY14"/>
    <s v="Quneitra"/>
    <s v="SY1400"/>
    <s v="Khan Arnaba"/>
    <s v="SY140001"/>
    <s v="Um Batna"/>
    <x v="525"/>
    <n v="1100"/>
  </r>
  <r>
    <s v="HNAP"/>
    <x v="1"/>
    <m/>
    <m/>
    <x v="4"/>
    <s v="SY14"/>
    <s v="Quneitra"/>
    <s v="SY1400"/>
    <s v="Quneitra"/>
    <s v="SY140000"/>
    <m/>
    <m/>
    <x v="13"/>
    <s v="SY14"/>
    <s v="Quneitra"/>
    <s v="SY1400"/>
    <s v="Quneitra"/>
    <s v="SY140000"/>
    <s v="Hameidiyyeh"/>
    <x v="526"/>
    <n v="85"/>
  </r>
  <r>
    <s v="HNAP"/>
    <x v="1"/>
    <m/>
    <m/>
    <x v="13"/>
    <s v="SY03"/>
    <s v="An Nabk"/>
    <s v="SY0306"/>
    <s v="An Nabk"/>
    <s v="SY030600"/>
    <m/>
    <m/>
    <x v="2"/>
    <s v="SY08"/>
    <s v="Al-Hasakeh"/>
    <s v="SY0800"/>
    <s v="Al-Hasakeh"/>
    <s v="SY080000"/>
    <s v="Eastern Hamra"/>
    <x v="893"/>
    <n v="10"/>
  </r>
  <r>
    <s v="HNAP"/>
    <x v="1"/>
    <m/>
    <m/>
    <x v="13"/>
    <s v="SY03"/>
    <s v="An Nabk"/>
    <s v="SY0306"/>
    <s v="Deir Attiyeh"/>
    <s v="SY030601"/>
    <m/>
    <m/>
    <x v="8"/>
    <s v="SY04"/>
    <s v="Homs"/>
    <s v="SY0401"/>
    <s v="Qaryatein"/>
    <s v="SY040106"/>
    <s v="Qaryatein"/>
    <x v="894"/>
    <n v="180"/>
  </r>
  <r>
    <s v="HNAP"/>
    <x v="1"/>
    <m/>
    <m/>
    <x v="13"/>
    <s v="SY03"/>
    <s v="At Tall"/>
    <s v="SY0304"/>
    <s v=""/>
    <s v="Don't Know"/>
    <m/>
    <m/>
    <x v="7"/>
    <s v="SY01"/>
    <s v="Damascus"/>
    <s v="SY0100"/>
    <s v="Damascus"/>
    <s v="SY010000"/>
    <s v="Damascus"/>
    <x v="74"/>
    <n v="36"/>
  </r>
  <r>
    <s v="HNAP"/>
    <x v="1"/>
    <m/>
    <m/>
    <x v="13"/>
    <s v="SY03"/>
    <s v="Az-Zabdani"/>
    <s v="SY0307"/>
    <s v="Az-Zabdani"/>
    <s v="SY030700"/>
    <m/>
    <m/>
    <x v="5"/>
    <s v="SY03"/>
    <s v="Az-Zabdani"/>
    <s v="SY0307"/>
    <s v="Ein Elfijeh"/>
    <s v="SY030702"/>
    <s v="Hseiniyeh"/>
    <x v="895"/>
    <n v="128"/>
  </r>
  <r>
    <s v="HNAP"/>
    <x v="1"/>
    <m/>
    <m/>
    <x v="13"/>
    <s v="SY03"/>
    <s v="Az-Zabdani"/>
    <s v="SY0307"/>
    <s v="Dimas"/>
    <s v="SY030701"/>
    <m/>
    <m/>
    <x v="5"/>
    <s v="SY03"/>
    <s v="Rural Damascus"/>
    <s v="SY0301"/>
    <s v="Babella"/>
    <s v="SY030102"/>
    <s v="Sbeineh"/>
    <x v="896"/>
    <n v="800"/>
  </r>
  <r>
    <s v="HNAP"/>
    <x v="1"/>
    <m/>
    <m/>
    <x v="13"/>
    <s v="SY03"/>
    <s v="Az-Zabdani"/>
    <s v="SY0307"/>
    <s v="Dimas"/>
    <s v="SY030701"/>
    <m/>
    <m/>
    <x v="5"/>
    <s v="SY03"/>
    <s v="Rural Damascus"/>
    <s v="SY0301"/>
    <s v="Kafr Batna"/>
    <s v="SY030105"/>
    <s v="Hezzeh"/>
    <x v="897"/>
    <n v="75"/>
  </r>
  <r>
    <s v="HNAP"/>
    <x v="1"/>
    <m/>
    <m/>
    <x v="13"/>
    <s v="SY03"/>
    <s v="Az-Zabdani"/>
    <s v="SY0307"/>
    <s v="Ein Elfijeh"/>
    <s v="SY030702"/>
    <m/>
    <m/>
    <x v="5"/>
    <s v="SY03"/>
    <s v="Az-Zabdani"/>
    <s v="SY0307"/>
    <s v="Ein Elfijeh"/>
    <s v="SY030702"/>
    <s v="Afra"/>
    <x v="898"/>
    <n v="100"/>
  </r>
  <r>
    <s v="HNAP"/>
    <x v="1"/>
    <m/>
    <m/>
    <x v="13"/>
    <s v="SY03"/>
    <s v="Az-Zabdani"/>
    <s v="SY0307"/>
    <s v="Ein Elfijeh"/>
    <s v="SY030702"/>
    <m/>
    <m/>
    <x v="5"/>
    <s v="SY03"/>
    <s v="Az-Zabdani"/>
    <s v="SY0307"/>
    <s v="Madaya"/>
    <s v="SY030703"/>
    <s v="Horayra"/>
    <x v="899"/>
    <n v="30"/>
  </r>
  <r>
    <s v="HNAP"/>
    <x v="1"/>
    <m/>
    <m/>
    <x v="13"/>
    <s v="SY03"/>
    <s v="Darayya"/>
    <s v="SY0309"/>
    <s v="Sahnaya"/>
    <s v="SY030901"/>
    <m/>
    <m/>
    <x v="7"/>
    <s v="SY01"/>
    <s v="Damascus"/>
    <s v="SY0100"/>
    <s v="Damascus"/>
    <s v="SY010000"/>
    <s v="Damascus"/>
    <x v="74"/>
    <n v="15"/>
  </r>
  <r>
    <s v="HNAP"/>
    <x v="1"/>
    <m/>
    <m/>
    <x v="13"/>
    <s v="SY03"/>
    <s v="Darayya"/>
    <s v="SY0309"/>
    <s v="Sahnaya"/>
    <s v="SY030901"/>
    <m/>
    <m/>
    <x v="13"/>
    <s v="SY14"/>
    <s v="Quneitra"/>
    <s v="SY1400"/>
    <s v="Al-Khashniyyeh"/>
    <s v="SY140002"/>
    <s v="Maalaqa"/>
    <x v="900"/>
    <n v="50"/>
  </r>
  <r>
    <s v="HNAP"/>
    <x v="1"/>
    <m/>
    <m/>
    <x v="13"/>
    <s v="SY03"/>
    <s v="Duma"/>
    <s v="SY0302"/>
    <s v="Dhameer"/>
    <s v="SY030203"/>
    <m/>
    <m/>
    <x v="5"/>
    <s v="SY03"/>
    <s v="Duma"/>
    <s v="SY0302"/>
    <s v="Nashabiyeh"/>
    <s v="SY030204"/>
    <s v="Deir Salman"/>
    <x v="901"/>
    <n v="100"/>
  </r>
  <r>
    <s v="HNAP"/>
    <x v="1"/>
    <m/>
    <m/>
    <x v="13"/>
    <s v="SY03"/>
    <s v="Duma"/>
    <s v="SY0302"/>
    <s v="Dhameer"/>
    <s v="SY030203"/>
    <m/>
    <m/>
    <x v="5"/>
    <s v="SY03"/>
    <s v="Duma"/>
    <s v="SY0302"/>
    <s v="Nashabiyeh"/>
    <s v="SY030204"/>
    <s v="Nashabiyeh"/>
    <x v="902"/>
    <n v="150"/>
  </r>
  <r>
    <s v="HNAP"/>
    <x v="1"/>
    <m/>
    <m/>
    <x v="13"/>
    <s v="SY03"/>
    <s v="Duma"/>
    <s v="SY0302"/>
    <s v="Dhameer"/>
    <s v="SY030203"/>
    <m/>
    <m/>
    <x v="5"/>
    <s v="SY03"/>
    <s v="Duma"/>
    <s v="SY0302"/>
    <s v="Nashabiyeh"/>
    <s v="SY030204"/>
    <s v="Qisa"/>
    <x v="903"/>
    <n v="10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Duma"/>
    <s v="SY030200"/>
    <s v="Adra"/>
    <x v="904"/>
    <n v="92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Duma"/>
    <s v="SY030200"/>
    <s v="Adra al Jadidah"/>
    <x v="905"/>
    <n v="40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Duma"/>
    <s v="SY030200"/>
    <s v="Hosh Eldawahreh"/>
    <x v="906"/>
    <n v="2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Duma"/>
    <s v="SY030200"/>
    <s v="Hosh Elfara"/>
    <x v="907"/>
    <n v="35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Duma"/>
    <s v="SY030200"/>
    <s v="Hosh Nasri"/>
    <x v="908"/>
    <n v="45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Duma"/>
    <s v="SY030200"/>
    <s v="Meidaa"/>
    <x v="909"/>
    <n v="40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Duma"/>
    <s v="SY030200"/>
    <s v="Rihan"/>
    <x v="910"/>
    <n v="5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Duma"/>
    <s v="SY030200"/>
    <s v="Shafuniyeh"/>
    <x v="911"/>
    <n v="7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Duma"/>
    <s v="SY030200"/>
    <s v="Tall Kurdi"/>
    <x v="912"/>
    <n v="120"/>
  </r>
  <r>
    <s v="HNAP"/>
    <x v="1"/>
    <m/>
    <m/>
    <x v="13"/>
    <s v="SY03"/>
    <s v="Duma"/>
    <s v="SY0302"/>
    <s v="Duma"/>
    <s v="SY030200"/>
    <m/>
    <m/>
    <x v="5"/>
    <s v="SY03"/>
    <s v="Duma"/>
    <s v="SY0302"/>
    <s v="Nashabiyeh"/>
    <s v="SY030204"/>
    <s v="Otaya"/>
    <x v="913"/>
    <n v="125"/>
  </r>
  <r>
    <s v="HNAP"/>
    <x v="1"/>
    <m/>
    <m/>
    <x v="13"/>
    <s v="SY03"/>
    <s v="Duma"/>
    <s v="SY0302"/>
    <s v="Ghizlaniyyeh"/>
    <s v="SY030205"/>
    <m/>
    <m/>
    <x v="5"/>
    <s v="SY03"/>
    <s v="Duma"/>
    <s v="SY0302"/>
    <s v="Haran Alawameed"/>
    <s v="SY030206"/>
    <s v="Haran Al'awameed"/>
    <x v="914"/>
    <n v="125"/>
  </r>
  <r>
    <s v="HNAP"/>
    <x v="1"/>
    <m/>
    <m/>
    <x v="13"/>
    <s v="SY03"/>
    <s v="Duma"/>
    <s v="SY0302"/>
    <s v="Ghizlaniyyeh"/>
    <s v="SY030205"/>
    <m/>
    <m/>
    <x v="5"/>
    <s v="SY03"/>
    <s v="Duma"/>
    <s v="SY0302"/>
    <s v="Nashabiyeh"/>
    <s v="SY030204"/>
    <s v="Otayba"/>
    <x v="915"/>
    <n v="150"/>
  </r>
  <r>
    <s v="HNAP"/>
    <x v="1"/>
    <m/>
    <m/>
    <x v="13"/>
    <s v="SY03"/>
    <s v="Duma"/>
    <s v="SY0302"/>
    <s v="Ghizlaniyyeh"/>
    <s v="SY030205"/>
    <m/>
    <m/>
    <x v="5"/>
    <s v="SY03"/>
    <s v="Rural Damascus"/>
    <s v="SY0301"/>
    <s v="Maliha"/>
    <s v="SY030104"/>
    <s v="Hteitet Elturkman"/>
    <x v="916"/>
    <n v="2200"/>
  </r>
  <r>
    <s v="HNAP"/>
    <x v="1"/>
    <m/>
    <m/>
    <x v="13"/>
    <s v="SY03"/>
    <s v="Qatana"/>
    <s v="SY0308"/>
    <s v="Qatana"/>
    <s v="SY030800"/>
    <m/>
    <m/>
    <x v="13"/>
    <s v="SY14"/>
    <s v="Al Fiq"/>
    <s v="SY1402"/>
    <s v="Fiq"/>
    <s v="SY140200"/>
    <s v="Sayda"/>
    <x v="917"/>
    <n v="40"/>
  </r>
  <r>
    <s v="HNAP"/>
    <x v="1"/>
    <m/>
    <m/>
    <x v="13"/>
    <s v="SY03"/>
    <s v="Qatana"/>
    <s v="SY0308"/>
    <s v="Qatana"/>
    <s v="SY030800"/>
    <m/>
    <m/>
    <x v="13"/>
    <s v="SY14"/>
    <s v="Quneitra"/>
    <s v="SY1400"/>
    <s v="Al-Khashniyyeh"/>
    <s v="SY140002"/>
    <s v="Big Duwaya"/>
    <x v="918"/>
    <n v="150"/>
  </r>
  <r>
    <s v="HNAP"/>
    <x v="1"/>
    <m/>
    <m/>
    <x v="13"/>
    <s v="SY03"/>
    <s v="Qatana"/>
    <s v="SY0308"/>
    <s v="Qatana"/>
    <s v="SY030800"/>
    <m/>
    <m/>
    <x v="13"/>
    <s v="SY14"/>
    <s v="Quneitra"/>
    <s v="SY1400"/>
    <s v="Al-Khashniyyeh"/>
    <s v="SY140002"/>
    <s v="Little Duwaya"/>
    <x v="919"/>
    <n v="100"/>
  </r>
  <r>
    <s v="HNAP"/>
    <x v="1"/>
    <m/>
    <m/>
    <x v="13"/>
    <s v="SY03"/>
    <s v="Qatana"/>
    <s v="SY0308"/>
    <s v="Qatana"/>
    <s v="SY030800"/>
    <m/>
    <m/>
    <x v="13"/>
    <s v="SY14"/>
    <s v="Quneitra"/>
    <s v="SY1400"/>
    <s v="Al-Khashniyyeh"/>
    <s v="SY140002"/>
    <s v="Manshiyet Sweisa"/>
    <x v="920"/>
    <n v="50"/>
  </r>
  <r>
    <s v="HNAP"/>
    <x v="1"/>
    <m/>
    <m/>
    <x v="13"/>
    <s v="SY03"/>
    <s v="Qatana"/>
    <s v="SY0308"/>
    <s v="Qatana"/>
    <s v="SY030800"/>
    <m/>
    <m/>
    <x v="13"/>
    <s v="SY14"/>
    <s v="Quneitra"/>
    <s v="SY1400"/>
    <s v="Al-Khashniyyeh"/>
    <s v="SY140002"/>
    <s v="Qseibeh"/>
    <x v="921"/>
    <n v="50"/>
  </r>
  <r>
    <s v="HNAP"/>
    <x v="1"/>
    <m/>
    <m/>
    <x v="13"/>
    <s v="SY03"/>
    <s v="Qatana"/>
    <s v="SY0308"/>
    <s v="Qatana"/>
    <s v="SY030800"/>
    <m/>
    <m/>
    <x v="13"/>
    <s v="SY14"/>
    <s v="Quneitra"/>
    <s v="SY1400"/>
    <s v="Al-Khashniyyeh"/>
    <s v="SY140002"/>
    <s v="Sweisa"/>
    <x v="922"/>
    <n v="600"/>
  </r>
  <r>
    <s v="HNAP"/>
    <x v="1"/>
    <m/>
    <m/>
    <x v="13"/>
    <s v="SY03"/>
    <s v="Qatana"/>
    <s v="SY0308"/>
    <s v="Qatana"/>
    <s v="SY030800"/>
    <m/>
    <m/>
    <x v="13"/>
    <s v="SY14"/>
    <s v="Quneitra"/>
    <s v="SY1400"/>
    <s v="Khan Arnaba"/>
    <s v="SY140001"/>
    <s v="Kom Elbasha"/>
    <x v="923"/>
    <n v="250"/>
  </r>
  <r>
    <s v="HNAP"/>
    <x v="1"/>
    <m/>
    <m/>
    <x v="13"/>
    <s v="SY03"/>
    <s v="Qatana"/>
    <s v="SY0308"/>
    <s v="Qatana"/>
    <s v="SY030800"/>
    <m/>
    <m/>
    <x v="13"/>
    <s v="SY14"/>
    <s v="Quneitra"/>
    <s v="SY1400"/>
    <s v="Khan Arnaba"/>
    <s v="SY140001"/>
    <s v="Majdolieah"/>
    <x v="924"/>
    <n v="300"/>
  </r>
  <r>
    <s v="HNAP"/>
    <x v="1"/>
    <m/>
    <m/>
    <x v="13"/>
    <s v="SY03"/>
    <s v="Qatana"/>
    <s v="SY0308"/>
    <s v="Qatana"/>
    <s v="SY030800"/>
    <m/>
    <m/>
    <x v="13"/>
    <s v="SY14"/>
    <s v="Quneitra"/>
    <s v="SY1400"/>
    <s v="Khan Arnaba"/>
    <s v="SY140001"/>
    <s v="Nabe Elsakher"/>
    <x v="925"/>
    <n v="1000"/>
  </r>
  <r>
    <s v="HNAP"/>
    <x v="1"/>
    <m/>
    <m/>
    <x v="13"/>
    <s v="SY03"/>
    <s v="Rural Damascus"/>
    <s v="SY0301"/>
    <s v="Babella"/>
    <s v="SY030102"/>
    <m/>
    <m/>
    <x v="2"/>
    <s v="SY08"/>
    <s v="Al-Hasakeh"/>
    <s v="SY0800"/>
    <s v="Areesheh"/>
    <s v="SY080005"/>
    <s v="Hamadaniyeh"/>
    <x v="926"/>
    <n v="22"/>
  </r>
  <r>
    <s v="HNAP"/>
    <x v="1"/>
    <m/>
    <m/>
    <x v="13"/>
    <s v="SY03"/>
    <s v="Rural Damascus"/>
    <s v="SY0301"/>
    <s v="Kafr Batna"/>
    <s v="SY030105"/>
    <m/>
    <m/>
    <x v="7"/>
    <s v="SY01"/>
    <s v="Damascus"/>
    <s v="SY0100"/>
    <s v="Damascus"/>
    <s v="SY010000"/>
    <s v="Damascus"/>
    <x v="74"/>
    <n v="56"/>
  </r>
  <r>
    <s v="HNAP"/>
    <x v="1"/>
    <m/>
    <m/>
    <x v="13"/>
    <s v="SY03"/>
    <s v="Rural Damascus"/>
    <s v="SY0301"/>
    <s v="Kafr Batna"/>
    <s v="SY030105"/>
    <m/>
    <m/>
    <x v="5"/>
    <s v="SY03"/>
    <s v="Duma"/>
    <s v="SY0302"/>
    <s v="Nashabiyeh"/>
    <s v="SY030204"/>
    <s v="Bzeineh"/>
    <x v="927"/>
    <n v="50"/>
  </r>
  <r>
    <s v="HNAP"/>
    <x v="1"/>
    <m/>
    <m/>
    <x v="13"/>
    <s v="SY03"/>
    <s v="Rural Damascus"/>
    <s v="SY0301"/>
    <s v="Kafr Batna"/>
    <s v="SY030105"/>
    <m/>
    <m/>
    <x v="5"/>
    <s v="SY03"/>
    <s v="Duma"/>
    <s v="SY0302"/>
    <s v="Nashabiyeh"/>
    <s v="SY030204"/>
    <s v="Hzrma"/>
    <x v="928"/>
    <n v="250"/>
  </r>
  <r>
    <s v="HNAP"/>
    <x v="1"/>
    <m/>
    <m/>
    <x v="13"/>
    <s v="SY03"/>
    <s v="Rural Damascus"/>
    <s v="SY0301"/>
    <s v="Kafr Batna"/>
    <s v="SY030105"/>
    <m/>
    <m/>
    <x v="5"/>
    <s v="SY03"/>
    <s v="Rural Damascus"/>
    <s v="SY0301"/>
    <s v="Kafr Batna"/>
    <s v="SY030105"/>
    <s v="Mahmadiyeh"/>
    <x v="929"/>
    <n v="111"/>
  </r>
  <r>
    <s v="HNAP"/>
    <x v="1"/>
    <m/>
    <m/>
    <x v="13"/>
    <s v="SY03"/>
    <s v="Rural Damascus"/>
    <s v="SY0301"/>
    <s v="Kafr Batna"/>
    <s v="SY030105"/>
    <m/>
    <m/>
    <x v="5"/>
    <s v="SY03"/>
    <s v="Rural Damascus"/>
    <s v="SY0301"/>
    <s v="Maliha"/>
    <s v="SY030104"/>
    <s v="Deir Elasafir"/>
    <x v="930"/>
    <n v="450"/>
  </r>
  <r>
    <s v="HNAP"/>
    <x v="1"/>
    <m/>
    <m/>
    <x v="13"/>
    <s v="SY03"/>
    <s v="Rural Damascus"/>
    <s v="SY0301"/>
    <s v="Kafr Batna"/>
    <s v="SY030105"/>
    <m/>
    <m/>
    <x v="5"/>
    <s v="SY03"/>
    <s v="Rural Damascus"/>
    <s v="SY0301"/>
    <s v="Maliha"/>
    <s v="SY030104"/>
    <s v="Hatita Al-Jarash"/>
    <x v="931"/>
    <n v="390"/>
  </r>
  <r>
    <s v="HNAP"/>
    <x v="1"/>
    <m/>
    <m/>
    <x v="13"/>
    <s v="SY03"/>
    <s v="Rural Damascus"/>
    <s v="SY0301"/>
    <s v="Kafr Batna"/>
    <s v="SY030105"/>
    <m/>
    <m/>
    <x v="5"/>
    <s v="SY03"/>
    <s v="Rural Damascus"/>
    <s v="SY0301"/>
    <s v="Maliha"/>
    <s v="SY030104"/>
    <s v="Maliha"/>
    <x v="932"/>
    <n v="1400"/>
  </r>
  <r>
    <s v="HNAP"/>
    <x v="1"/>
    <m/>
    <m/>
    <x v="13"/>
    <s v="SY03"/>
    <s v="Rural Damascus"/>
    <s v="SY0301"/>
    <s v="Kafr Batna"/>
    <s v="SY030105"/>
    <m/>
    <m/>
    <x v="5"/>
    <s v="SY03"/>
    <s v="Rural Damascus"/>
    <s v="SY0301"/>
    <s v="Maliha"/>
    <s v="SY030104"/>
    <s v="Zabadin"/>
    <x v="933"/>
    <n v="460"/>
  </r>
  <r>
    <s v="HNAP"/>
    <x v="1"/>
    <m/>
    <m/>
    <x v="13"/>
    <s v="SY03"/>
    <s v="Rural Damascus"/>
    <s v="SY0301"/>
    <s v="Kisweh"/>
    <s v="SY030101"/>
    <m/>
    <m/>
    <x v="13"/>
    <s v="SY14"/>
    <s v="Quneitra"/>
    <s v="SY1400"/>
    <s v="Quneitra"/>
    <s v="SY140000"/>
    <s v="Bir Ajam"/>
    <x v="521"/>
    <n v="400"/>
  </r>
  <r>
    <s v="HNAP"/>
    <x v="1"/>
    <m/>
    <m/>
    <x v="13"/>
    <s v="SY03"/>
    <s v="Rural Damascus"/>
    <s v="SY0301"/>
    <s v="Kisweh"/>
    <s v="SY030101"/>
    <m/>
    <m/>
    <x v="13"/>
    <s v="SY14"/>
    <s v="Quneitra"/>
    <s v="SY1400"/>
    <s v="Quneitra"/>
    <s v="SY140000"/>
    <s v="Breiqa"/>
    <x v="522"/>
    <n v="500"/>
  </r>
  <r>
    <s v="HNAP"/>
    <x v="1"/>
    <m/>
    <m/>
    <x v="13"/>
    <s v="SY03"/>
    <s v="Rural Damascus"/>
    <s v="SY0301"/>
    <s v="Kisweh"/>
    <s v="SY030101"/>
    <m/>
    <m/>
    <x v="5"/>
    <s v="SY03"/>
    <s v="Duma"/>
    <s v="SY0302"/>
    <s v="Harasta"/>
    <s v="SY030201"/>
    <s v="Harasta"/>
    <x v="934"/>
    <n v="50"/>
  </r>
  <r>
    <s v="HNAP"/>
    <x v="1"/>
    <m/>
    <m/>
    <x v="13"/>
    <s v="SY03"/>
    <s v="Rural Damascus"/>
    <s v="SY0301"/>
    <s v="Kisweh"/>
    <s v="SY030101"/>
    <m/>
    <m/>
    <x v="5"/>
    <s v="SY03"/>
    <s v="Duma"/>
    <s v="SY0302"/>
    <s v="Harasta"/>
    <s v="SY030201"/>
    <s v="Misraba"/>
    <x v="935"/>
    <n v="290"/>
  </r>
  <r>
    <s v="HNAP"/>
    <x v="1"/>
    <m/>
    <m/>
    <x v="13"/>
    <s v="SY03"/>
    <s v="Rural Damascus"/>
    <s v="SY0301"/>
    <s v="Kisweh"/>
    <s v="SY030101"/>
    <m/>
    <m/>
    <x v="5"/>
    <s v="SY03"/>
    <s v="Duma"/>
    <s v="SY0302"/>
    <s v="Harasta"/>
    <s v="SY030201"/>
    <s v="Modira"/>
    <x v="936"/>
    <n v="220"/>
  </r>
  <r>
    <s v="HNAP"/>
    <x v="1"/>
    <m/>
    <m/>
    <x v="13"/>
    <s v="SY03"/>
    <s v="Rural Damascus"/>
    <s v="SY0301"/>
    <s v="Kisweh"/>
    <s v="SY030101"/>
    <m/>
    <m/>
    <x v="5"/>
    <s v="SY03"/>
    <s v="Rural Damascus"/>
    <s v="SY0301"/>
    <s v="Arbin"/>
    <s v="SY030106"/>
    <s v="Arbin"/>
    <x v="937"/>
    <n v="120"/>
  </r>
  <r>
    <s v="HNAP"/>
    <x v="1"/>
    <m/>
    <m/>
    <x v="13"/>
    <s v="SY03"/>
    <s v="Rural Damascus"/>
    <s v="SY0301"/>
    <s v="Kisweh"/>
    <s v="SY030101"/>
    <m/>
    <m/>
    <x v="5"/>
    <s v="SY03"/>
    <s v="Rural Damascus"/>
    <s v="SY0301"/>
    <s v="Arbin"/>
    <s v="SY030106"/>
    <s v="Zamalka"/>
    <x v="938"/>
    <n v="270"/>
  </r>
  <r>
    <s v="HNAP"/>
    <x v="1"/>
    <m/>
    <m/>
    <x v="13"/>
    <s v="SY03"/>
    <s v="Rural Damascus"/>
    <s v="SY0301"/>
    <s v="Kisweh"/>
    <s v="SY030101"/>
    <m/>
    <m/>
    <x v="5"/>
    <s v="SY03"/>
    <s v="Rural Damascus"/>
    <s v="SY0301"/>
    <s v="Kafr Batna"/>
    <s v="SY030105"/>
    <s v="Eftreis"/>
    <x v="939"/>
    <n v="20"/>
  </r>
  <r>
    <s v="HNAP"/>
    <x v="1"/>
    <m/>
    <m/>
    <x v="13"/>
    <s v="SY03"/>
    <s v="Rural Damascus"/>
    <s v="SY0301"/>
    <s v="Kisweh"/>
    <s v="SY030101"/>
    <m/>
    <m/>
    <x v="5"/>
    <s v="SY03"/>
    <s v="Rural Damascus"/>
    <s v="SY0301"/>
    <s v="Maliha"/>
    <s v="SY030104"/>
    <s v="Shabaa"/>
    <x v="940"/>
    <n v="800"/>
  </r>
  <r>
    <s v="HNAP"/>
    <x v="1"/>
    <m/>
    <m/>
    <x v="14"/>
    <s v="SY10"/>
    <s v="Safita"/>
    <s v="SY1003"/>
    <s v="Safita"/>
    <s v="SY100300"/>
    <m/>
    <m/>
    <x v="8"/>
    <s v="SY04"/>
    <s v="Homs"/>
    <s v="SY0401"/>
    <s v="Ein Elniser"/>
    <s v="SY040103"/>
    <s v="Mashrafa"/>
    <x v="941"/>
    <n v="32"/>
  </r>
  <r>
    <s v="HNAP"/>
    <x v="1"/>
    <m/>
    <m/>
    <x v="14"/>
    <s v="SY10"/>
    <s v="Sheikh Badr"/>
    <s v="SY1005"/>
    <s v=""/>
    <s v="Don't Know"/>
    <m/>
    <m/>
    <x v="7"/>
    <s v="SY01"/>
    <s v="Damascus"/>
    <s v="SY0100"/>
    <s v="Damascus"/>
    <s v="SY010000"/>
    <s v="Damascus"/>
    <x v="74"/>
    <n v="18"/>
  </r>
  <r>
    <s v="HNAP"/>
    <x v="1"/>
    <m/>
    <m/>
    <x v="14"/>
    <s v="SY10"/>
    <s v="Tartous"/>
    <s v="SY1000"/>
    <s v="Tartous"/>
    <s v="SY100000"/>
    <m/>
    <m/>
    <x v="2"/>
    <s v="SY08"/>
    <s v="Al-Hasakeh"/>
    <s v="SY0800"/>
    <s v="Al-Hasakeh"/>
    <s v="SY080000"/>
    <s v="Al-Hasakeh"/>
    <x v="76"/>
    <n v="30"/>
  </r>
  <r>
    <s v="HNAP"/>
    <x v="1"/>
    <m/>
    <m/>
    <x v="14"/>
    <s v="SY10"/>
    <s v="Tartous"/>
    <s v="SY1000"/>
    <s v="Tartous"/>
    <s v="SY100000"/>
    <m/>
    <m/>
    <x v="2"/>
    <s v="SY08"/>
    <s v="Al-Hasakeh"/>
    <s v="SY0800"/>
    <s v="Al-Hasakeh"/>
    <s v="SY080000"/>
    <s v="Eastern Rajman"/>
    <x v="942"/>
    <n v="10"/>
  </r>
  <r>
    <s v="HNAP"/>
    <x v="1"/>
    <m/>
    <m/>
    <x v="14"/>
    <s v="SY10"/>
    <s v="Tartous"/>
    <s v="SY1000"/>
    <s v="Tartous"/>
    <s v="SY100000"/>
    <m/>
    <m/>
    <x v="8"/>
    <s v="SY04"/>
    <s v="Homs"/>
    <s v="SY0401"/>
    <s v="Homs"/>
    <s v="SY040100"/>
    <s v="Homs"/>
    <x v="843"/>
    <n v="1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2">
  <r>
    <x v="0"/>
    <x v="0"/>
    <x v="0"/>
    <m/>
    <m/>
    <s v="Aleppo"/>
    <s v="SY02"/>
    <s v="Afrin"/>
    <s v="SY0203"/>
    <s v="Afrin"/>
    <s v="SY020300"/>
    <m/>
    <s v=""/>
    <x v="0"/>
    <x v="0"/>
    <x v="0"/>
    <x v="0"/>
    <x v="0"/>
    <x v="0"/>
    <x v="0"/>
    <x v="0"/>
    <n v="11"/>
    <d v="2018-09-16T00:00:00"/>
  </r>
  <r>
    <x v="0"/>
    <x v="0"/>
    <x v="0"/>
    <m/>
    <m/>
    <s v="Aleppo"/>
    <s v="SY02"/>
    <s v="Afrin"/>
    <s v="SY0203"/>
    <s v="Afrin"/>
    <s v="SY020300"/>
    <m/>
    <m/>
    <x v="0"/>
    <x v="0"/>
    <x v="0"/>
    <x v="0"/>
    <x v="1"/>
    <x v="1"/>
    <x v="1"/>
    <x v="1"/>
    <n v="17"/>
    <d v="2018-09-04T00:00:00"/>
  </r>
  <r>
    <x v="0"/>
    <x v="0"/>
    <x v="0"/>
    <m/>
    <m/>
    <s v="Aleppo"/>
    <s v="SY02"/>
    <s v="Afrin"/>
    <s v="SY0203"/>
    <s v="Afrin"/>
    <s v="SY020300"/>
    <s v="Afrin"/>
    <s v="C1366"/>
    <x v="0"/>
    <x v="0"/>
    <x v="1"/>
    <x v="1"/>
    <x v="2"/>
    <x v="2"/>
    <x v="2"/>
    <x v="2"/>
    <n v="131"/>
    <d v="2018-09-20T00:00:00"/>
  </r>
  <r>
    <x v="0"/>
    <x v="0"/>
    <x v="0"/>
    <m/>
    <m/>
    <s v="Aleppo"/>
    <s v="SY02"/>
    <s v="Afrin"/>
    <s v="SY0203"/>
    <s v="Afrin"/>
    <s v="SY020300"/>
    <s v="Afrin"/>
    <s v="C1366"/>
    <x v="0"/>
    <x v="0"/>
    <x v="1"/>
    <x v="1"/>
    <x v="2"/>
    <x v="2"/>
    <x v="3"/>
    <x v="3"/>
    <n v="29"/>
    <d v="2018-09-04T00:00:00"/>
  </r>
  <r>
    <x v="0"/>
    <x v="0"/>
    <x v="0"/>
    <m/>
    <m/>
    <s v="Aleppo"/>
    <s v="SY02"/>
    <s v="Afrin"/>
    <s v="SY0203"/>
    <s v="Afrin"/>
    <s v="SY020300"/>
    <s v="Afrin"/>
    <s v="C1366"/>
    <x v="0"/>
    <x v="0"/>
    <x v="1"/>
    <x v="1"/>
    <x v="2"/>
    <x v="2"/>
    <x v="4"/>
    <x v="4"/>
    <n v="17"/>
    <d v="2018-09-14T00:00:00"/>
  </r>
  <r>
    <x v="0"/>
    <x v="0"/>
    <x v="0"/>
    <m/>
    <m/>
    <s v="Aleppo"/>
    <s v="SY02"/>
    <s v="Afrin"/>
    <s v="SY0203"/>
    <s v="Jandairis"/>
    <s v="SY020302"/>
    <m/>
    <s v=""/>
    <x v="0"/>
    <x v="0"/>
    <x v="0"/>
    <x v="0"/>
    <x v="0"/>
    <x v="0"/>
    <x v="5"/>
    <x v="5"/>
    <n v="11"/>
    <d v="2018-09-03T00:00:00"/>
  </r>
  <r>
    <x v="0"/>
    <x v="0"/>
    <x v="0"/>
    <m/>
    <m/>
    <s v="Aleppo"/>
    <s v="SY02"/>
    <s v="Afrin"/>
    <s v="SY0203"/>
    <s v="Jandairis"/>
    <s v="SY020302"/>
    <s v="Jandairis"/>
    <s v="C1426"/>
    <x v="0"/>
    <x v="0"/>
    <x v="1"/>
    <x v="1"/>
    <x v="2"/>
    <x v="2"/>
    <x v="2"/>
    <x v="2"/>
    <n v="50"/>
    <d v="2018-09-17T00:00:00"/>
  </r>
  <r>
    <x v="0"/>
    <x v="0"/>
    <x v="0"/>
    <m/>
    <m/>
    <s v="Aleppo"/>
    <s v="SY02"/>
    <s v="Afrin"/>
    <s v="SY0203"/>
    <s v="Jandairis"/>
    <s v="SY020302"/>
    <s v="Jandairis"/>
    <s v="C1426"/>
    <x v="0"/>
    <x v="0"/>
    <x v="1"/>
    <x v="1"/>
    <x v="2"/>
    <x v="2"/>
    <x v="3"/>
    <x v="3"/>
    <n v="6"/>
    <d v="2018-09-13T00:00:00"/>
  </r>
  <r>
    <x v="0"/>
    <x v="0"/>
    <x v="0"/>
    <m/>
    <m/>
    <s v="Aleppo"/>
    <s v="SY02"/>
    <s v="Afrin"/>
    <s v="SY0203"/>
    <s v="Jandairis"/>
    <s v="SY020302"/>
    <s v="Jandairis"/>
    <s v="C1426"/>
    <x v="0"/>
    <x v="0"/>
    <x v="1"/>
    <x v="1"/>
    <x v="2"/>
    <x v="2"/>
    <x v="4"/>
    <x v="4"/>
    <n v="23"/>
    <d v="2018-09-17T00:00:00"/>
  </r>
  <r>
    <x v="0"/>
    <x v="0"/>
    <x v="0"/>
    <m/>
    <m/>
    <s v="Aleppo"/>
    <s v="SY02"/>
    <s v="Afrin"/>
    <s v="SY0203"/>
    <s v="Raju"/>
    <s v="SY020303"/>
    <m/>
    <s v=""/>
    <x v="0"/>
    <x v="0"/>
    <x v="0"/>
    <x v="0"/>
    <x v="0"/>
    <x v="0"/>
    <x v="5"/>
    <x v="5"/>
    <n v="17"/>
    <d v="2018-09-16T00:00:00"/>
  </r>
  <r>
    <x v="0"/>
    <x v="0"/>
    <x v="0"/>
    <m/>
    <m/>
    <s v="Aleppo"/>
    <s v="SY02"/>
    <s v="Afrin"/>
    <s v="SY0203"/>
    <s v="Under verification"/>
    <s v=""/>
    <m/>
    <s v=""/>
    <x v="0"/>
    <x v="0"/>
    <x v="2"/>
    <x v="2"/>
    <x v="3"/>
    <x v="3"/>
    <x v="6"/>
    <x v="6"/>
    <n v="34"/>
    <d v="2018-09-10T00:00:00"/>
  </r>
  <r>
    <x v="0"/>
    <x v="0"/>
    <x v="0"/>
    <m/>
    <m/>
    <s v="Aleppo"/>
    <s v="SY02"/>
    <s v="Al Bab"/>
    <s v="SY0202"/>
    <s v="Al Bab"/>
    <s v="SY020200"/>
    <m/>
    <s v=""/>
    <x v="0"/>
    <x v="0"/>
    <x v="2"/>
    <x v="2"/>
    <x v="3"/>
    <x v="3"/>
    <x v="7"/>
    <x v="7"/>
    <n v="17"/>
    <d v="2018-09-10T00:00:00"/>
  </r>
  <r>
    <x v="0"/>
    <x v="0"/>
    <x v="0"/>
    <m/>
    <m/>
    <s v="Aleppo"/>
    <s v="SY02"/>
    <s v="Al Bab"/>
    <s v="SY0202"/>
    <s v="Al Bab"/>
    <s v="SY020200"/>
    <m/>
    <m/>
    <x v="0"/>
    <x v="0"/>
    <x v="0"/>
    <x v="0"/>
    <x v="4"/>
    <x v="4"/>
    <x v="8"/>
    <x v="8"/>
    <n v="11"/>
    <d v="2018-09-04T00:00:00"/>
  </r>
  <r>
    <x v="0"/>
    <x v="0"/>
    <x v="0"/>
    <m/>
    <m/>
    <s v="Aleppo"/>
    <s v="SY02"/>
    <s v="Al Bab"/>
    <s v="SY0202"/>
    <s v="Al Bab"/>
    <s v="SY020200"/>
    <m/>
    <m/>
    <x v="0"/>
    <x v="0"/>
    <x v="0"/>
    <x v="0"/>
    <x v="0"/>
    <x v="0"/>
    <x v="0"/>
    <x v="0"/>
    <n v="6"/>
    <d v="2018-09-04T00:00:00"/>
  </r>
  <r>
    <x v="0"/>
    <x v="0"/>
    <x v="0"/>
    <m/>
    <m/>
    <s v="Aleppo"/>
    <s v="SY02"/>
    <s v="Al Bab"/>
    <s v="SY0202"/>
    <s v="Al Bab"/>
    <s v="SY020200"/>
    <m/>
    <m/>
    <x v="0"/>
    <x v="0"/>
    <x v="1"/>
    <x v="1"/>
    <x v="5"/>
    <x v="5"/>
    <x v="9"/>
    <x v="9"/>
    <n v="34"/>
    <d v="2018-09-17T00:00:00"/>
  </r>
  <r>
    <x v="0"/>
    <x v="0"/>
    <x v="0"/>
    <m/>
    <m/>
    <s v="Aleppo"/>
    <s v="SY02"/>
    <s v="Al Bab"/>
    <s v="SY0202"/>
    <s v="Al Bab"/>
    <s v="SY020200"/>
    <m/>
    <m/>
    <x v="0"/>
    <x v="0"/>
    <x v="1"/>
    <x v="1"/>
    <x v="5"/>
    <x v="5"/>
    <x v="10"/>
    <x v="10"/>
    <n v="103"/>
    <d v="2018-09-17T00:00:00"/>
  </r>
  <r>
    <x v="0"/>
    <x v="0"/>
    <x v="0"/>
    <m/>
    <m/>
    <s v="Aleppo"/>
    <s v="SY02"/>
    <s v="Al Bab"/>
    <s v="SY0202"/>
    <s v="Al Bab"/>
    <s v="SY020200"/>
    <m/>
    <m/>
    <x v="0"/>
    <x v="0"/>
    <x v="1"/>
    <x v="1"/>
    <x v="5"/>
    <x v="5"/>
    <x v="11"/>
    <x v="11"/>
    <n v="11"/>
    <d v="2018-09-18T00:00:00"/>
  </r>
  <r>
    <x v="0"/>
    <x v="0"/>
    <x v="0"/>
    <m/>
    <m/>
    <s v="Aleppo"/>
    <s v="SY02"/>
    <s v="Al Bab"/>
    <s v="SY0202"/>
    <s v="Al Bab"/>
    <s v="SY020200"/>
    <m/>
    <m/>
    <x v="0"/>
    <x v="0"/>
    <x v="1"/>
    <x v="1"/>
    <x v="5"/>
    <x v="5"/>
    <x v="12"/>
    <x v="12"/>
    <n v="121"/>
    <d v="2018-09-21T00:00:00"/>
  </r>
  <r>
    <x v="0"/>
    <x v="0"/>
    <x v="0"/>
    <m/>
    <m/>
    <s v="Aleppo"/>
    <s v="SY02"/>
    <s v="Al Bab"/>
    <s v="SY0202"/>
    <s v="Al Bab"/>
    <s v="SY020200"/>
    <m/>
    <m/>
    <x v="0"/>
    <x v="0"/>
    <x v="1"/>
    <x v="1"/>
    <x v="5"/>
    <x v="5"/>
    <x v="13"/>
    <x v="13"/>
    <n v="11"/>
    <d v="2018-09-13T00:00:00"/>
  </r>
  <r>
    <x v="0"/>
    <x v="0"/>
    <x v="0"/>
    <m/>
    <m/>
    <s v="Aleppo"/>
    <s v="SY02"/>
    <s v="Al Bab"/>
    <s v="SY0202"/>
    <s v="Al Bab"/>
    <s v="SY020200"/>
    <m/>
    <m/>
    <x v="0"/>
    <x v="0"/>
    <x v="1"/>
    <x v="1"/>
    <x v="5"/>
    <x v="5"/>
    <x v="14"/>
    <x v="14"/>
    <n v="28"/>
    <d v="2018-09-17T00:00:00"/>
  </r>
  <r>
    <x v="0"/>
    <x v="0"/>
    <x v="0"/>
    <m/>
    <m/>
    <s v="Aleppo"/>
    <s v="SY02"/>
    <s v="Al Bab"/>
    <s v="SY0202"/>
    <s v="Al Bab"/>
    <s v="SY020200"/>
    <m/>
    <m/>
    <x v="0"/>
    <x v="0"/>
    <x v="1"/>
    <x v="1"/>
    <x v="5"/>
    <x v="5"/>
    <x v="15"/>
    <x v="15"/>
    <n v="11"/>
    <d v="2018-09-13T00:00:00"/>
  </r>
  <r>
    <x v="0"/>
    <x v="0"/>
    <x v="0"/>
    <m/>
    <m/>
    <s v="Aleppo"/>
    <s v="SY02"/>
    <s v="Al Bab"/>
    <s v="SY0202"/>
    <s v="Al Bab"/>
    <s v="SY020200"/>
    <m/>
    <m/>
    <x v="0"/>
    <x v="0"/>
    <x v="1"/>
    <x v="1"/>
    <x v="5"/>
    <x v="5"/>
    <x v="16"/>
    <x v="16"/>
    <n v="11"/>
    <d v="2018-09-26T00:00:00"/>
  </r>
  <r>
    <x v="0"/>
    <x v="0"/>
    <x v="0"/>
    <m/>
    <m/>
    <s v="Aleppo"/>
    <s v="SY02"/>
    <s v="Al Bab"/>
    <s v="SY0202"/>
    <s v="Al Bab"/>
    <s v="SY020200"/>
    <s v="Aabad"/>
    <s v="C1194"/>
    <x v="0"/>
    <x v="0"/>
    <x v="1"/>
    <x v="1"/>
    <x v="5"/>
    <x v="5"/>
    <x v="16"/>
    <x v="16"/>
    <n v="11"/>
    <d v="2018-09-04T00:00:00"/>
  </r>
  <r>
    <x v="0"/>
    <x v="0"/>
    <x v="0"/>
    <m/>
    <m/>
    <s v="Aleppo"/>
    <s v="SY02"/>
    <s v="Al Bab"/>
    <s v="SY0202"/>
    <s v="Al Bab"/>
    <s v="SY020200"/>
    <s v="Al Bab"/>
    <s v="C1202"/>
    <x v="0"/>
    <x v="0"/>
    <x v="2"/>
    <x v="2"/>
    <x v="6"/>
    <x v="6"/>
    <x v="17"/>
    <x v="17"/>
    <n v="80"/>
    <d v="2018-09-08T00:00:00"/>
  </r>
  <r>
    <x v="0"/>
    <x v="0"/>
    <x v="0"/>
    <m/>
    <m/>
    <s v="Aleppo"/>
    <s v="SY02"/>
    <s v="Al Bab"/>
    <s v="SY0202"/>
    <s v="Al Bab"/>
    <s v="SY020200"/>
    <s v="Al Bab"/>
    <s v="C1202"/>
    <x v="0"/>
    <x v="0"/>
    <x v="2"/>
    <x v="2"/>
    <x v="6"/>
    <x v="6"/>
    <x v="18"/>
    <x v="18"/>
    <n v="6"/>
    <d v="2018-09-09T00:00:00"/>
  </r>
  <r>
    <x v="0"/>
    <x v="0"/>
    <x v="0"/>
    <m/>
    <m/>
    <s v="Aleppo"/>
    <s v="SY02"/>
    <s v="Al Bab"/>
    <s v="SY0202"/>
    <s v="Al Bab"/>
    <s v="SY020200"/>
    <s v="Al Bab"/>
    <s v="C1202"/>
    <x v="0"/>
    <x v="0"/>
    <x v="2"/>
    <x v="2"/>
    <x v="6"/>
    <x v="6"/>
    <x v="19"/>
    <x v="19"/>
    <n v="11"/>
    <d v="2018-09-16T00:00:00"/>
  </r>
  <r>
    <x v="0"/>
    <x v="0"/>
    <x v="0"/>
    <m/>
    <m/>
    <s v="Aleppo"/>
    <s v="SY02"/>
    <s v="Al Bab"/>
    <s v="SY0202"/>
    <s v="Al Bab"/>
    <s v="SY020200"/>
    <s v="Al Bab"/>
    <s v="C1202"/>
    <x v="0"/>
    <x v="0"/>
    <x v="2"/>
    <x v="2"/>
    <x v="6"/>
    <x v="6"/>
    <x v="20"/>
    <x v="20"/>
    <n v="11"/>
    <d v="2018-09-12T00:00:00"/>
  </r>
  <r>
    <x v="0"/>
    <x v="0"/>
    <x v="0"/>
    <m/>
    <m/>
    <s v="Aleppo"/>
    <s v="SY02"/>
    <s v="Al Bab"/>
    <s v="SY0202"/>
    <s v="Al Bab"/>
    <s v="SY020200"/>
    <s v="Al Bab"/>
    <s v="C1202"/>
    <x v="0"/>
    <x v="0"/>
    <x v="1"/>
    <x v="1"/>
    <x v="5"/>
    <x v="5"/>
    <x v="12"/>
    <x v="12"/>
    <n v="6"/>
    <d v="2018-09-12T00:00:00"/>
  </r>
  <r>
    <x v="0"/>
    <x v="0"/>
    <x v="0"/>
    <m/>
    <m/>
    <s v="Aleppo"/>
    <s v="SY02"/>
    <s v="Al Bab"/>
    <s v="SY0202"/>
    <s v="Al Bab"/>
    <s v="SY020200"/>
    <s v="Al Bab"/>
    <s v="C1202"/>
    <x v="0"/>
    <x v="0"/>
    <x v="1"/>
    <x v="1"/>
    <x v="2"/>
    <x v="2"/>
    <x v="21"/>
    <x v="21"/>
    <n v="11"/>
    <d v="2018-09-06T00:00:00"/>
  </r>
  <r>
    <x v="0"/>
    <x v="0"/>
    <x v="0"/>
    <m/>
    <m/>
    <s v="Aleppo"/>
    <s v="SY02"/>
    <s v="Al Bab"/>
    <s v="SY0202"/>
    <s v="Al Bab"/>
    <s v="SY020200"/>
    <s v="Al Bab"/>
    <s v="C1202"/>
    <x v="0"/>
    <x v="0"/>
    <x v="1"/>
    <x v="1"/>
    <x v="2"/>
    <x v="2"/>
    <x v="2"/>
    <x v="2"/>
    <n v="45"/>
    <d v="2018-09-20T00:00:00"/>
  </r>
  <r>
    <x v="0"/>
    <x v="0"/>
    <x v="0"/>
    <m/>
    <m/>
    <s v="Aleppo"/>
    <s v="SY02"/>
    <s v="Al Bab"/>
    <s v="SY0202"/>
    <s v="Al Bab"/>
    <s v="SY020200"/>
    <s v="Al Bab"/>
    <s v="C1202"/>
    <x v="0"/>
    <x v="0"/>
    <x v="1"/>
    <x v="1"/>
    <x v="2"/>
    <x v="2"/>
    <x v="3"/>
    <x v="3"/>
    <n v="34"/>
    <d v="2018-09-13T00:00:00"/>
  </r>
  <r>
    <x v="0"/>
    <x v="0"/>
    <x v="0"/>
    <m/>
    <m/>
    <s v="Aleppo"/>
    <s v="SY02"/>
    <s v="Al Bab"/>
    <s v="SY0202"/>
    <s v="Al Bab"/>
    <s v="SY020200"/>
    <s v="Bazagha"/>
    <s v="C1188"/>
    <x v="0"/>
    <x v="0"/>
    <x v="2"/>
    <x v="2"/>
    <x v="6"/>
    <x v="6"/>
    <x v="18"/>
    <x v="18"/>
    <n v="11"/>
    <d v="2018-09-26T00:00:00"/>
  </r>
  <r>
    <x v="0"/>
    <x v="0"/>
    <x v="0"/>
    <m/>
    <m/>
    <s v="Aleppo"/>
    <s v="SY02"/>
    <s v="Al Bab"/>
    <s v="SY0202"/>
    <s v="Al Bab"/>
    <s v="SY020200"/>
    <s v="Hadath"/>
    <s v="C1198"/>
    <x v="0"/>
    <x v="0"/>
    <x v="2"/>
    <x v="2"/>
    <x v="6"/>
    <x v="6"/>
    <x v="17"/>
    <x v="17"/>
    <n v="39"/>
    <d v="2018-09-21T00:00:00"/>
  </r>
  <r>
    <x v="0"/>
    <x v="0"/>
    <x v="0"/>
    <m/>
    <m/>
    <s v="Aleppo"/>
    <s v="SY02"/>
    <s v="Al Bab"/>
    <s v="SY0202"/>
    <s v="Al Bab"/>
    <s v="SY020200"/>
    <s v="Hadath"/>
    <s v="C1198"/>
    <x v="0"/>
    <x v="0"/>
    <x v="2"/>
    <x v="2"/>
    <x v="6"/>
    <x v="6"/>
    <x v="18"/>
    <x v="18"/>
    <n v="6"/>
    <d v="2018-09-19T00:00:00"/>
  </r>
  <r>
    <x v="0"/>
    <x v="0"/>
    <x v="0"/>
    <m/>
    <m/>
    <s v="Aleppo"/>
    <s v="SY02"/>
    <s v="Al Bab"/>
    <s v="SY0202"/>
    <s v="Al Bab"/>
    <s v="SY020200"/>
    <s v="Hadath"/>
    <s v="C1198"/>
    <x v="0"/>
    <x v="0"/>
    <x v="2"/>
    <x v="2"/>
    <x v="6"/>
    <x v="6"/>
    <x v="22"/>
    <x v="22"/>
    <n v="6"/>
    <d v="2018-09-18T00:00:00"/>
  </r>
  <r>
    <x v="0"/>
    <x v="0"/>
    <x v="0"/>
    <m/>
    <m/>
    <s v="Aleppo"/>
    <s v="SY02"/>
    <s v="Al Bab"/>
    <s v="SY0202"/>
    <s v="Al Bab"/>
    <s v="SY020200"/>
    <s v="Hadath"/>
    <s v="C1198"/>
    <x v="0"/>
    <x v="0"/>
    <x v="2"/>
    <x v="2"/>
    <x v="6"/>
    <x v="6"/>
    <x v="23"/>
    <x v="23"/>
    <n v="6"/>
    <d v="2018-09-16T00:00:00"/>
  </r>
  <r>
    <x v="0"/>
    <x v="0"/>
    <x v="0"/>
    <m/>
    <m/>
    <s v="Aleppo"/>
    <s v="SY02"/>
    <s v="Al Bab"/>
    <s v="SY0202"/>
    <s v="Al Bab"/>
    <s v="SY020200"/>
    <s v="Noman"/>
    <s v="C1213"/>
    <x v="0"/>
    <x v="0"/>
    <x v="2"/>
    <x v="2"/>
    <x v="6"/>
    <x v="6"/>
    <x v="17"/>
    <x v="17"/>
    <n v="17"/>
    <d v="2018-09-18T00:00:00"/>
  </r>
  <r>
    <x v="0"/>
    <x v="0"/>
    <x v="0"/>
    <m/>
    <m/>
    <s v="Aleppo"/>
    <s v="SY02"/>
    <s v="Al Bab"/>
    <s v="SY0202"/>
    <s v="Al Bab"/>
    <s v="SY020200"/>
    <s v="Noman"/>
    <s v="C1213"/>
    <x v="0"/>
    <x v="0"/>
    <x v="2"/>
    <x v="2"/>
    <x v="6"/>
    <x v="6"/>
    <x v="24"/>
    <x v="24"/>
    <n v="12"/>
    <d v="2018-09-21T00:00:00"/>
  </r>
  <r>
    <x v="0"/>
    <x v="0"/>
    <x v="0"/>
    <m/>
    <m/>
    <s v="Aleppo"/>
    <s v="SY02"/>
    <s v="Al Bab"/>
    <s v="SY0202"/>
    <s v="Al Bab"/>
    <s v="SY020200"/>
    <s v="Noman"/>
    <s v="C1213"/>
    <x v="0"/>
    <x v="0"/>
    <x v="2"/>
    <x v="2"/>
    <x v="6"/>
    <x v="6"/>
    <x v="23"/>
    <x v="23"/>
    <n v="12"/>
    <d v="2018-09-18T00:00:00"/>
  </r>
  <r>
    <x v="0"/>
    <x v="0"/>
    <x v="0"/>
    <m/>
    <m/>
    <s v="Aleppo"/>
    <s v="SY02"/>
    <s v="Al Bab"/>
    <s v="SY0202"/>
    <s v="Al Bab"/>
    <s v="SY020200"/>
    <s v="Olan"/>
    <s v="C1204"/>
    <x v="0"/>
    <x v="0"/>
    <x v="2"/>
    <x v="2"/>
    <x v="6"/>
    <x v="6"/>
    <x v="17"/>
    <x v="17"/>
    <n v="130"/>
    <d v="2018-09-19T00:00:00"/>
  </r>
  <r>
    <x v="0"/>
    <x v="0"/>
    <x v="0"/>
    <m/>
    <m/>
    <s v="Aleppo"/>
    <s v="SY02"/>
    <s v="Al Bab"/>
    <s v="SY0202"/>
    <s v="Al Bab"/>
    <s v="SY020200"/>
    <s v="Olan"/>
    <s v="C1204"/>
    <x v="0"/>
    <x v="0"/>
    <x v="2"/>
    <x v="2"/>
    <x v="6"/>
    <x v="6"/>
    <x v="18"/>
    <x v="18"/>
    <n v="23"/>
    <d v="2018-09-19T00:00:00"/>
  </r>
  <r>
    <x v="0"/>
    <x v="0"/>
    <x v="0"/>
    <m/>
    <m/>
    <s v="Aleppo"/>
    <s v="SY02"/>
    <s v="Al Bab"/>
    <s v="SY0202"/>
    <s v="Al Bab"/>
    <s v="SY020200"/>
    <s v="Olan"/>
    <s v="C1204"/>
    <x v="0"/>
    <x v="0"/>
    <x v="2"/>
    <x v="2"/>
    <x v="6"/>
    <x v="6"/>
    <x v="22"/>
    <x v="22"/>
    <n v="11"/>
    <d v="2018-09-18T00:00:00"/>
  </r>
  <r>
    <x v="0"/>
    <x v="0"/>
    <x v="0"/>
    <m/>
    <m/>
    <s v="Aleppo"/>
    <s v="SY02"/>
    <s v="Al Bab"/>
    <s v="SY0202"/>
    <s v="Al Bab"/>
    <s v="SY020200"/>
    <s v="Qabasin"/>
    <s v="C1209"/>
    <x v="0"/>
    <x v="0"/>
    <x v="2"/>
    <x v="2"/>
    <x v="6"/>
    <x v="6"/>
    <x v="17"/>
    <x v="17"/>
    <n v="17"/>
    <d v="2018-09-20T00:00:00"/>
  </r>
  <r>
    <x v="0"/>
    <x v="0"/>
    <x v="0"/>
    <m/>
    <m/>
    <s v="Aleppo"/>
    <s v="SY02"/>
    <s v="Al Bab"/>
    <s v="SY0202"/>
    <s v="Al Bab"/>
    <s v="SY020200"/>
    <s v="Qabasin"/>
    <s v="C1209"/>
    <x v="0"/>
    <x v="0"/>
    <x v="2"/>
    <x v="2"/>
    <x v="6"/>
    <x v="6"/>
    <x v="22"/>
    <x v="22"/>
    <n v="39"/>
    <d v="2018-09-14T00:00:00"/>
  </r>
  <r>
    <x v="0"/>
    <x v="0"/>
    <x v="0"/>
    <m/>
    <m/>
    <s v="Aleppo"/>
    <s v="SY02"/>
    <s v="Al Bab"/>
    <s v="SY0202"/>
    <s v="Al Bab"/>
    <s v="SY020200"/>
    <s v="Qabasin"/>
    <s v="C1209"/>
    <x v="0"/>
    <x v="0"/>
    <x v="2"/>
    <x v="2"/>
    <x v="3"/>
    <x v="3"/>
    <x v="25"/>
    <x v="25"/>
    <n v="17"/>
    <d v="2018-09-10T00:00:00"/>
  </r>
  <r>
    <x v="0"/>
    <x v="0"/>
    <x v="0"/>
    <m/>
    <m/>
    <s v="Aleppo"/>
    <s v="SY02"/>
    <s v="Al Bab"/>
    <s v="SY0202"/>
    <s v="Al Bab"/>
    <s v="SY020200"/>
    <s v="Qabasin"/>
    <s v="C1209"/>
    <x v="0"/>
    <x v="0"/>
    <x v="1"/>
    <x v="1"/>
    <x v="2"/>
    <x v="2"/>
    <x v="26"/>
    <x v="26"/>
    <n v="11"/>
    <d v="2018-09-05T00:00:00"/>
  </r>
  <r>
    <x v="0"/>
    <x v="0"/>
    <x v="0"/>
    <m/>
    <m/>
    <s v="Aleppo"/>
    <s v="SY02"/>
    <s v="Al Bab"/>
    <s v="SY0202"/>
    <s v="Al Bab"/>
    <s v="SY020200"/>
    <s v="Qabasin"/>
    <s v="C1209"/>
    <x v="0"/>
    <x v="0"/>
    <x v="1"/>
    <x v="1"/>
    <x v="2"/>
    <x v="2"/>
    <x v="2"/>
    <x v="2"/>
    <n v="17"/>
    <d v="2018-09-23T00:00:00"/>
  </r>
  <r>
    <x v="0"/>
    <x v="0"/>
    <x v="0"/>
    <m/>
    <m/>
    <s v="Aleppo"/>
    <s v="SY02"/>
    <s v="Al Bab"/>
    <s v="SY0202"/>
    <s v="Al Bab"/>
    <s v="SY020200"/>
    <s v="Qdeiran"/>
    <s v="C1211"/>
    <x v="0"/>
    <x v="0"/>
    <x v="2"/>
    <x v="2"/>
    <x v="6"/>
    <x v="6"/>
    <x v="17"/>
    <x v="17"/>
    <n v="6"/>
    <d v="2018-09-12T00:00:00"/>
  </r>
  <r>
    <x v="0"/>
    <x v="0"/>
    <x v="0"/>
    <m/>
    <m/>
    <s v="Aleppo"/>
    <s v="SY02"/>
    <s v="Al Bab"/>
    <s v="SY0202"/>
    <s v="Al Bab"/>
    <s v="SY020200"/>
    <s v="Qubbet Elsheikh"/>
    <s v="C1214"/>
    <x v="0"/>
    <x v="0"/>
    <x v="2"/>
    <x v="2"/>
    <x v="6"/>
    <x v="6"/>
    <x v="22"/>
    <x v="22"/>
    <n v="6"/>
    <d v="2018-09-13T00:00:00"/>
  </r>
  <r>
    <x v="0"/>
    <x v="0"/>
    <x v="0"/>
    <m/>
    <m/>
    <s v="Aleppo"/>
    <s v="SY02"/>
    <s v="Al Bab"/>
    <s v="SY0202"/>
    <s v="Al Bab"/>
    <s v="SY020200"/>
    <s v="Saflaniyeh"/>
    <s v="C1200"/>
    <x v="0"/>
    <x v="0"/>
    <x v="2"/>
    <x v="2"/>
    <x v="6"/>
    <x v="6"/>
    <x v="18"/>
    <x v="18"/>
    <n v="23"/>
    <d v="2018-09-24T00:00:00"/>
  </r>
  <r>
    <x v="0"/>
    <x v="0"/>
    <x v="0"/>
    <m/>
    <m/>
    <s v="Aleppo"/>
    <s v="SY02"/>
    <s v="Al Bab"/>
    <s v="SY0202"/>
    <s v="Al Bab"/>
    <s v="SY020200"/>
    <s v="Saflaniyeh"/>
    <s v="C1200"/>
    <x v="0"/>
    <x v="0"/>
    <x v="2"/>
    <x v="2"/>
    <x v="6"/>
    <x v="6"/>
    <x v="22"/>
    <x v="22"/>
    <n v="6"/>
    <d v="2018-09-13T00:00:00"/>
  </r>
  <r>
    <x v="0"/>
    <x v="0"/>
    <x v="0"/>
    <m/>
    <m/>
    <s v="Aleppo"/>
    <s v="SY02"/>
    <s v="Al Bab"/>
    <s v="SY0202"/>
    <s v="Al Bab"/>
    <s v="SY020200"/>
    <s v="Shbiran"/>
    <s v="C8196"/>
    <x v="0"/>
    <x v="0"/>
    <x v="1"/>
    <x v="1"/>
    <x v="2"/>
    <x v="2"/>
    <x v="2"/>
    <x v="2"/>
    <n v="17"/>
    <d v="2018-09-10T00:00:00"/>
  </r>
  <r>
    <x v="0"/>
    <x v="0"/>
    <x v="0"/>
    <m/>
    <m/>
    <s v="Aleppo"/>
    <s v="SY02"/>
    <s v="Al Bab"/>
    <s v="SY0202"/>
    <s v="Al Bab"/>
    <s v="SY020200"/>
    <s v="Shbiran"/>
    <s v="C8196"/>
    <x v="0"/>
    <x v="0"/>
    <x v="1"/>
    <x v="1"/>
    <x v="2"/>
    <x v="2"/>
    <x v="4"/>
    <x v="4"/>
    <n v="22"/>
    <d v="2018-09-10T00:00:00"/>
  </r>
  <r>
    <x v="0"/>
    <x v="0"/>
    <x v="0"/>
    <m/>
    <m/>
    <s v="Aleppo"/>
    <s v="SY02"/>
    <s v="Al Bab"/>
    <s v="SY0202"/>
    <s v="Al Bab"/>
    <s v="SY020200"/>
    <s v="Shdud"/>
    <s v="C1206"/>
    <x v="0"/>
    <x v="0"/>
    <x v="2"/>
    <x v="2"/>
    <x v="6"/>
    <x v="6"/>
    <x v="17"/>
    <x v="17"/>
    <n v="51"/>
    <d v="2018-09-23T00:00:00"/>
  </r>
  <r>
    <x v="0"/>
    <x v="0"/>
    <x v="0"/>
    <m/>
    <m/>
    <s v="Aleppo"/>
    <s v="SY02"/>
    <s v="Al Bab"/>
    <s v="SY0202"/>
    <s v="Al Bab"/>
    <s v="SY020200"/>
    <s v="Shdud"/>
    <s v="C1206"/>
    <x v="0"/>
    <x v="0"/>
    <x v="2"/>
    <x v="2"/>
    <x v="6"/>
    <x v="6"/>
    <x v="24"/>
    <x v="24"/>
    <n v="22"/>
    <d v="2018-09-15T00:00:00"/>
  </r>
  <r>
    <x v="0"/>
    <x v="0"/>
    <x v="0"/>
    <m/>
    <m/>
    <s v="Aleppo"/>
    <s v="SY02"/>
    <s v="Al Bab"/>
    <s v="SY0202"/>
    <s v="Al Bab"/>
    <s v="SY020200"/>
    <s v="Shdud"/>
    <s v="C1206"/>
    <x v="0"/>
    <x v="0"/>
    <x v="2"/>
    <x v="2"/>
    <x v="6"/>
    <x v="6"/>
    <x v="23"/>
    <x v="23"/>
    <n v="33"/>
    <d v="2018-09-13T00:00:00"/>
  </r>
  <r>
    <x v="0"/>
    <x v="0"/>
    <x v="0"/>
    <m/>
    <m/>
    <s v="Aleppo"/>
    <s v="SY02"/>
    <s v="Al Bab"/>
    <s v="SY0202"/>
    <s v="Al Bab"/>
    <s v="SY020200"/>
    <s v="Su Sinbat"/>
    <s v="C1190"/>
    <x v="0"/>
    <x v="0"/>
    <x v="2"/>
    <x v="2"/>
    <x v="6"/>
    <x v="6"/>
    <x v="17"/>
    <x v="17"/>
    <n v="40"/>
    <d v="2018-09-19T00:00:00"/>
  </r>
  <r>
    <x v="0"/>
    <x v="0"/>
    <x v="0"/>
    <m/>
    <m/>
    <s v="Aleppo"/>
    <s v="SY02"/>
    <s v="Al Bab"/>
    <s v="SY0202"/>
    <s v="Al Bab"/>
    <s v="SY020200"/>
    <s v="Su Sinbat"/>
    <s v="C1190"/>
    <x v="0"/>
    <x v="0"/>
    <x v="2"/>
    <x v="2"/>
    <x v="6"/>
    <x v="6"/>
    <x v="18"/>
    <x v="18"/>
    <n v="23"/>
    <d v="2018-09-14T00:00:00"/>
  </r>
  <r>
    <x v="0"/>
    <x v="0"/>
    <x v="0"/>
    <m/>
    <m/>
    <s v="Aleppo"/>
    <s v="SY02"/>
    <s v="Al Bab"/>
    <s v="SY0202"/>
    <s v="Al Bab"/>
    <s v="SY020200"/>
    <s v="Su Sinbat"/>
    <s v="C1190"/>
    <x v="0"/>
    <x v="0"/>
    <x v="2"/>
    <x v="2"/>
    <x v="6"/>
    <x v="6"/>
    <x v="24"/>
    <x v="24"/>
    <n v="50"/>
    <d v="2018-09-20T00:00:00"/>
  </r>
  <r>
    <x v="0"/>
    <x v="0"/>
    <x v="0"/>
    <m/>
    <m/>
    <s v="Aleppo"/>
    <s v="SY02"/>
    <s v="Al Bab"/>
    <s v="SY0202"/>
    <s v="Al Bab"/>
    <s v="SY020200"/>
    <s v="Su Sinbat"/>
    <s v="C1190"/>
    <x v="0"/>
    <x v="0"/>
    <x v="2"/>
    <x v="2"/>
    <x v="6"/>
    <x v="6"/>
    <x v="23"/>
    <x v="23"/>
    <n v="44"/>
    <d v="2018-09-13T00:00:00"/>
  </r>
  <r>
    <x v="0"/>
    <x v="0"/>
    <x v="0"/>
    <m/>
    <m/>
    <s v="Aleppo"/>
    <s v="SY02"/>
    <s v="Al Bab"/>
    <s v="SY0202"/>
    <s v="Ar-Ra'ee"/>
    <s v="SY020203"/>
    <m/>
    <s v=""/>
    <x v="0"/>
    <x v="0"/>
    <x v="2"/>
    <x v="2"/>
    <x v="6"/>
    <x v="6"/>
    <x v="17"/>
    <x v="17"/>
    <n v="29"/>
    <d v="2018-09-12T00:00:00"/>
  </r>
  <r>
    <x v="0"/>
    <x v="0"/>
    <x v="0"/>
    <m/>
    <m/>
    <s v="Aleppo"/>
    <s v="SY02"/>
    <s v="Al Bab"/>
    <s v="SY0202"/>
    <s v="Ar-Ra'ee"/>
    <s v="SY020203"/>
    <m/>
    <m/>
    <x v="0"/>
    <x v="0"/>
    <x v="2"/>
    <x v="2"/>
    <x v="6"/>
    <x v="6"/>
    <x v="18"/>
    <x v="18"/>
    <n v="73"/>
    <d v="2018-09-18T00:00:00"/>
  </r>
  <r>
    <x v="0"/>
    <x v="0"/>
    <x v="0"/>
    <m/>
    <m/>
    <s v="Aleppo"/>
    <s v="SY02"/>
    <s v="Al Bab"/>
    <s v="SY0202"/>
    <s v="Ar-Ra'ee"/>
    <s v="SY020203"/>
    <m/>
    <m/>
    <x v="0"/>
    <x v="0"/>
    <x v="2"/>
    <x v="2"/>
    <x v="6"/>
    <x v="6"/>
    <x v="24"/>
    <x v="24"/>
    <n v="17"/>
    <d v="2018-09-25T00:00:00"/>
  </r>
  <r>
    <x v="0"/>
    <x v="0"/>
    <x v="0"/>
    <m/>
    <m/>
    <s v="Aleppo"/>
    <s v="SY02"/>
    <s v="Al Bab"/>
    <s v="SY0202"/>
    <s v="Ar-Ra'ee"/>
    <s v="SY020203"/>
    <m/>
    <m/>
    <x v="0"/>
    <x v="0"/>
    <x v="2"/>
    <x v="2"/>
    <x v="6"/>
    <x v="6"/>
    <x v="23"/>
    <x v="23"/>
    <n v="11"/>
    <d v="2018-09-12T00:00:00"/>
  </r>
  <r>
    <x v="0"/>
    <x v="0"/>
    <x v="0"/>
    <m/>
    <m/>
    <s v="Aleppo"/>
    <s v="SY02"/>
    <s v="Al Bab"/>
    <s v="SY0202"/>
    <s v="Ar-Ra'ee"/>
    <s v="SY020203"/>
    <m/>
    <m/>
    <x v="0"/>
    <x v="0"/>
    <x v="1"/>
    <x v="1"/>
    <x v="5"/>
    <x v="5"/>
    <x v="27"/>
    <x v="27"/>
    <n v="28"/>
    <d v="2018-09-20T00:00:00"/>
  </r>
  <r>
    <x v="0"/>
    <x v="0"/>
    <x v="0"/>
    <m/>
    <m/>
    <s v="Aleppo"/>
    <s v="SY02"/>
    <s v="Al Bab"/>
    <s v="SY0202"/>
    <s v="Ar-Ra'ee"/>
    <s v="SY020203"/>
    <m/>
    <m/>
    <x v="0"/>
    <x v="0"/>
    <x v="1"/>
    <x v="1"/>
    <x v="5"/>
    <x v="5"/>
    <x v="15"/>
    <x v="15"/>
    <n v="63"/>
    <d v="2018-09-19T00:00:00"/>
  </r>
  <r>
    <x v="0"/>
    <x v="0"/>
    <x v="0"/>
    <m/>
    <m/>
    <s v="Aleppo"/>
    <s v="SY02"/>
    <s v="Al Bab"/>
    <s v="SY0202"/>
    <s v="Ar-Ra'ee"/>
    <s v="SY020203"/>
    <s v="Ar-Ra'ee"/>
    <s v="C1250"/>
    <x v="0"/>
    <x v="0"/>
    <x v="1"/>
    <x v="1"/>
    <x v="5"/>
    <x v="5"/>
    <x v="15"/>
    <x v="15"/>
    <n v="11"/>
    <d v="2018-09-06T00:00:00"/>
  </r>
  <r>
    <x v="0"/>
    <x v="0"/>
    <x v="0"/>
    <m/>
    <m/>
    <s v="Aleppo"/>
    <s v="SY02"/>
    <s v="Al Bab"/>
    <s v="SY0202"/>
    <s v="Ar-Ra'ee"/>
    <s v="SY020203"/>
    <s v="Nahda"/>
    <s v="C1257"/>
    <x v="0"/>
    <x v="0"/>
    <x v="1"/>
    <x v="1"/>
    <x v="5"/>
    <x v="5"/>
    <x v="10"/>
    <x v="10"/>
    <n v="23"/>
    <d v="2018-09-12T00:00:00"/>
  </r>
  <r>
    <x v="0"/>
    <x v="0"/>
    <x v="0"/>
    <m/>
    <m/>
    <s v="Aleppo"/>
    <s v="SY02"/>
    <s v="Al Bab"/>
    <s v="SY0202"/>
    <s v="Under verification"/>
    <s v=""/>
    <m/>
    <s v=""/>
    <x v="0"/>
    <x v="0"/>
    <x v="2"/>
    <x v="2"/>
    <x v="3"/>
    <x v="3"/>
    <x v="28"/>
    <x v="28"/>
    <n v="17"/>
    <d v="2018-09-11T00:00:00"/>
  </r>
  <r>
    <x v="0"/>
    <x v="0"/>
    <x v="0"/>
    <m/>
    <m/>
    <s v="Aleppo"/>
    <s v="SY02"/>
    <s v="Al Bab"/>
    <s v="SY0202"/>
    <s v="Under verification"/>
    <m/>
    <m/>
    <m/>
    <x v="0"/>
    <x v="0"/>
    <x v="0"/>
    <x v="0"/>
    <x v="0"/>
    <x v="0"/>
    <x v="5"/>
    <x v="5"/>
    <n v="22"/>
    <d v="2018-09-15T00:00:00"/>
  </r>
  <r>
    <x v="0"/>
    <x v="0"/>
    <x v="0"/>
    <m/>
    <m/>
    <s v="Aleppo"/>
    <s v="SY02"/>
    <s v="A'zaz"/>
    <s v="SY0204"/>
    <s v="Aghtrin"/>
    <s v="SY020401"/>
    <s v="Akhtrein"/>
    <s v="C1581"/>
    <x v="0"/>
    <x v="0"/>
    <x v="2"/>
    <x v="2"/>
    <x v="3"/>
    <x v="3"/>
    <x v="29"/>
    <x v="29"/>
    <n v="11"/>
    <d v="2018-09-11T00:00:00"/>
  </r>
  <r>
    <x v="0"/>
    <x v="0"/>
    <x v="0"/>
    <m/>
    <m/>
    <s v="Aleppo"/>
    <s v="SY02"/>
    <s v="A'zaz"/>
    <s v="SY0204"/>
    <s v="Aghtrin"/>
    <s v="SY020401"/>
    <s v="Akhtrein"/>
    <s v="C1581"/>
    <x v="0"/>
    <x v="0"/>
    <x v="0"/>
    <x v="0"/>
    <x v="4"/>
    <x v="4"/>
    <x v="30"/>
    <x v="30"/>
    <n v="11"/>
    <d v="2018-09-05T00:00:00"/>
  </r>
  <r>
    <x v="0"/>
    <x v="0"/>
    <x v="0"/>
    <m/>
    <m/>
    <s v="Aleppo"/>
    <s v="SY02"/>
    <s v="A'zaz"/>
    <s v="SY0204"/>
    <s v="Aghtrin"/>
    <s v="SY020401"/>
    <s v="Akhtrein"/>
    <s v="C1581"/>
    <x v="0"/>
    <x v="0"/>
    <x v="0"/>
    <x v="0"/>
    <x v="4"/>
    <x v="4"/>
    <x v="31"/>
    <x v="31"/>
    <n v="17"/>
    <d v="2018-09-05T00:00:00"/>
  </r>
  <r>
    <x v="0"/>
    <x v="0"/>
    <x v="0"/>
    <m/>
    <m/>
    <s v="Aleppo"/>
    <s v="SY02"/>
    <s v="A'zaz"/>
    <s v="SY0204"/>
    <s v="Aghtrin"/>
    <s v="SY020401"/>
    <s v="Akhtrein"/>
    <s v="C1581"/>
    <x v="0"/>
    <x v="0"/>
    <x v="0"/>
    <x v="0"/>
    <x v="4"/>
    <x v="4"/>
    <x v="32"/>
    <x v="32"/>
    <n v="17"/>
    <d v="2018-09-27T00:00:00"/>
  </r>
  <r>
    <x v="0"/>
    <x v="0"/>
    <x v="0"/>
    <m/>
    <m/>
    <s v="Aleppo"/>
    <s v="SY02"/>
    <s v="A'zaz"/>
    <s v="SY0204"/>
    <s v="Aghtrin"/>
    <s v="SY020401"/>
    <s v="Akhtrein"/>
    <s v="C1581"/>
    <x v="0"/>
    <x v="0"/>
    <x v="1"/>
    <x v="1"/>
    <x v="2"/>
    <x v="2"/>
    <x v="2"/>
    <x v="2"/>
    <n v="11"/>
    <d v="2018-09-23T00:00:00"/>
  </r>
  <r>
    <x v="0"/>
    <x v="0"/>
    <x v="0"/>
    <m/>
    <m/>
    <s v="Aleppo"/>
    <s v="SY02"/>
    <s v="A'zaz"/>
    <s v="SY0204"/>
    <s v="Aghtrin"/>
    <s v="SY020401"/>
    <s v="Akhtrein"/>
    <s v="C1581"/>
    <x v="0"/>
    <x v="0"/>
    <x v="1"/>
    <x v="1"/>
    <x v="2"/>
    <x v="2"/>
    <x v="33"/>
    <x v="33"/>
    <n v="11"/>
    <d v="2018-09-27T00:00:00"/>
  </r>
  <r>
    <x v="0"/>
    <x v="0"/>
    <x v="0"/>
    <m/>
    <m/>
    <s v="Aleppo"/>
    <s v="SY02"/>
    <s v="A'zaz"/>
    <s v="SY0204"/>
    <s v="A'zaz"/>
    <s v="SY020400"/>
    <m/>
    <s v=""/>
    <x v="0"/>
    <x v="0"/>
    <x v="0"/>
    <x v="0"/>
    <x v="0"/>
    <x v="0"/>
    <x v="34"/>
    <x v="34"/>
    <n v="6"/>
    <d v="2018-09-05T00:00:00"/>
  </r>
  <r>
    <x v="0"/>
    <x v="0"/>
    <x v="0"/>
    <m/>
    <m/>
    <s v="Aleppo"/>
    <s v="SY02"/>
    <s v="A'zaz"/>
    <s v="SY0204"/>
    <s v="A'zaz"/>
    <s v="SY020400"/>
    <m/>
    <m/>
    <x v="0"/>
    <x v="0"/>
    <x v="1"/>
    <x v="1"/>
    <x v="5"/>
    <x v="5"/>
    <x v="10"/>
    <x v="10"/>
    <n v="17"/>
    <d v="2018-09-27T00:00:00"/>
  </r>
  <r>
    <x v="0"/>
    <x v="0"/>
    <x v="0"/>
    <m/>
    <m/>
    <s v="Aleppo"/>
    <s v="SY02"/>
    <s v="A'zaz"/>
    <s v="SY0204"/>
    <s v="A'zaz"/>
    <s v="SY020400"/>
    <m/>
    <m/>
    <x v="0"/>
    <x v="0"/>
    <x v="1"/>
    <x v="1"/>
    <x v="5"/>
    <x v="5"/>
    <x v="15"/>
    <x v="15"/>
    <n v="17"/>
    <d v="2018-09-23T00:00:00"/>
  </r>
  <r>
    <x v="0"/>
    <x v="0"/>
    <x v="0"/>
    <m/>
    <m/>
    <s v="Aleppo"/>
    <s v="SY02"/>
    <s v="A'zaz"/>
    <s v="SY0204"/>
    <s v="A'zaz"/>
    <s v="SY020400"/>
    <s v="Azaz"/>
    <s v="C1564"/>
    <x v="0"/>
    <x v="0"/>
    <x v="1"/>
    <x v="1"/>
    <x v="5"/>
    <x v="5"/>
    <x v="35"/>
    <x v="35"/>
    <n v="6"/>
    <d v="2018-09-18T00:00:00"/>
  </r>
  <r>
    <x v="0"/>
    <x v="0"/>
    <x v="0"/>
    <m/>
    <m/>
    <s v="Aleppo"/>
    <s v="SY02"/>
    <s v="A'zaz"/>
    <s v="SY0204"/>
    <s v="A'zaz"/>
    <s v="SY020400"/>
    <s v="Azaz"/>
    <s v="C1564"/>
    <x v="0"/>
    <x v="0"/>
    <x v="1"/>
    <x v="1"/>
    <x v="2"/>
    <x v="2"/>
    <x v="2"/>
    <x v="2"/>
    <n v="68"/>
    <d v="2018-09-10T00:00:00"/>
  </r>
  <r>
    <x v="0"/>
    <x v="0"/>
    <x v="0"/>
    <m/>
    <m/>
    <s v="Aleppo"/>
    <s v="SY02"/>
    <s v="A'zaz"/>
    <s v="SY0204"/>
    <s v="A'zaz"/>
    <s v="SY020400"/>
    <s v="Azaz"/>
    <s v="C1564"/>
    <x v="0"/>
    <x v="0"/>
    <x v="1"/>
    <x v="1"/>
    <x v="2"/>
    <x v="2"/>
    <x v="36"/>
    <x v="36"/>
    <n v="34"/>
    <d v="2018-09-05T00:00:00"/>
  </r>
  <r>
    <x v="0"/>
    <x v="0"/>
    <x v="0"/>
    <m/>
    <m/>
    <s v="Aleppo"/>
    <s v="SY02"/>
    <s v="A'zaz"/>
    <s v="SY0204"/>
    <s v="A'zaz"/>
    <s v="SY020400"/>
    <s v="Salama"/>
    <s v="C1561"/>
    <x v="0"/>
    <x v="0"/>
    <x v="1"/>
    <x v="1"/>
    <x v="2"/>
    <x v="2"/>
    <x v="2"/>
    <x v="2"/>
    <n v="23"/>
    <d v="2018-09-17T00:00:00"/>
  </r>
  <r>
    <x v="0"/>
    <x v="0"/>
    <x v="0"/>
    <m/>
    <m/>
    <s v="Aleppo"/>
    <s v="SY02"/>
    <s v="A'zaz"/>
    <s v="SY0204"/>
    <s v="A'zaz"/>
    <s v="SY020400"/>
    <s v="Salama"/>
    <s v="C1561"/>
    <x v="0"/>
    <x v="0"/>
    <x v="1"/>
    <x v="1"/>
    <x v="2"/>
    <x v="2"/>
    <x v="36"/>
    <x v="36"/>
    <n v="11"/>
    <d v="2018-09-12T00:00:00"/>
  </r>
  <r>
    <x v="0"/>
    <x v="0"/>
    <x v="0"/>
    <m/>
    <m/>
    <s v="Aleppo"/>
    <s v="SY02"/>
    <s v="A'zaz"/>
    <s v="SY0204"/>
    <s v="A'zaz"/>
    <s v="SY020400"/>
    <s v="Shamarin"/>
    <s v="C1566"/>
    <x v="0"/>
    <x v="0"/>
    <x v="1"/>
    <x v="1"/>
    <x v="2"/>
    <x v="2"/>
    <x v="2"/>
    <x v="2"/>
    <n v="11"/>
    <d v="2018-09-30T00:00:00"/>
  </r>
  <r>
    <x v="0"/>
    <x v="0"/>
    <x v="0"/>
    <m/>
    <m/>
    <s v="Aleppo"/>
    <s v="SY02"/>
    <s v="A'zaz"/>
    <s v="SY0204"/>
    <s v="Tall Refaat"/>
    <s v="SY020402"/>
    <m/>
    <s v=""/>
    <x v="0"/>
    <x v="0"/>
    <x v="0"/>
    <x v="0"/>
    <x v="0"/>
    <x v="0"/>
    <x v="0"/>
    <x v="0"/>
    <n v="6"/>
    <d v="2018-09-04T00:00:00"/>
  </r>
  <r>
    <x v="0"/>
    <x v="0"/>
    <x v="0"/>
    <m/>
    <m/>
    <s v="Aleppo"/>
    <s v="SY02"/>
    <s v="A'zaz"/>
    <s v="SY0204"/>
    <s v="Tall Refaat"/>
    <s v="SY020402"/>
    <m/>
    <m/>
    <x v="0"/>
    <x v="0"/>
    <x v="0"/>
    <x v="0"/>
    <x v="0"/>
    <x v="0"/>
    <x v="5"/>
    <x v="5"/>
    <n v="17"/>
    <d v="2018-09-25T00:00:00"/>
  </r>
  <r>
    <x v="0"/>
    <x v="0"/>
    <x v="0"/>
    <m/>
    <m/>
    <s v="Aleppo"/>
    <s v="SY02"/>
    <s v="A'zaz"/>
    <s v="SY0204"/>
    <s v="Under verification"/>
    <s v=""/>
    <m/>
    <s v=""/>
    <x v="0"/>
    <x v="0"/>
    <x v="3"/>
    <x v="3"/>
    <x v="7"/>
    <x v="7"/>
    <x v="37"/>
    <x v="37"/>
    <n v="28"/>
    <d v="2018-09-27T00:00:00"/>
  </r>
  <r>
    <x v="0"/>
    <x v="0"/>
    <x v="0"/>
    <m/>
    <m/>
    <s v="Aleppo"/>
    <s v="SY02"/>
    <s v="A'zaz"/>
    <s v="SY0204"/>
    <s v="Under verification"/>
    <m/>
    <m/>
    <m/>
    <x v="0"/>
    <x v="0"/>
    <x v="2"/>
    <x v="2"/>
    <x v="3"/>
    <x v="3"/>
    <x v="38"/>
    <x v="38"/>
    <n v="11"/>
    <d v="2018-09-11T00:00:00"/>
  </r>
  <r>
    <x v="0"/>
    <x v="0"/>
    <x v="0"/>
    <m/>
    <m/>
    <s v="Aleppo"/>
    <s v="SY02"/>
    <s v="Jarablus"/>
    <s v="SY0208"/>
    <s v="Ghandorah"/>
    <s v="SY020801"/>
    <m/>
    <s v=""/>
    <x v="0"/>
    <x v="0"/>
    <x v="2"/>
    <x v="2"/>
    <x v="6"/>
    <x v="6"/>
    <x v="17"/>
    <x v="17"/>
    <n v="41"/>
    <d v="2018-09-20T00:00:00"/>
  </r>
  <r>
    <x v="0"/>
    <x v="0"/>
    <x v="0"/>
    <m/>
    <m/>
    <s v="Aleppo"/>
    <s v="SY02"/>
    <s v="Jarablus"/>
    <s v="SY0208"/>
    <s v="Ghandorah"/>
    <s v="SY020801"/>
    <m/>
    <m/>
    <x v="0"/>
    <x v="0"/>
    <x v="2"/>
    <x v="2"/>
    <x v="6"/>
    <x v="6"/>
    <x v="18"/>
    <x v="18"/>
    <n v="46"/>
    <d v="2018-09-17T00:00:00"/>
  </r>
  <r>
    <x v="0"/>
    <x v="0"/>
    <x v="0"/>
    <m/>
    <m/>
    <s v="Aleppo"/>
    <s v="SY02"/>
    <s v="Jarablus"/>
    <s v="SY0208"/>
    <s v="Ghandorah"/>
    <s v="SY020801"/>
    <m/>
    <m/>
    <x v="0"/>
    <x v="0"/>
    <x v="2"/>
    <x v="2"/>
    <x v="6"/>
    <x v="6"/>
    <x v="22"/>
    <x v="22"/>
    <n v="6"/>
    <d v="2018-09-11T00:00:00"/>
  </r>
  <r>
    <x v="0"/>
    <x v="0"/>
    <x v="0"/>
    <m/>
    <m/>
    <s v="Aleppo"/>
    <s v="SY02"/>
    <s v="Jarablus"/>
    <s v="SY0208"/>
    <s v="Ghandorah"/>
    <s v="SY020801"/>
    <m/>
    <m/>
    <x v="0"/>
    <x v="0"/>
    <x v="2"/>
    <x v="2"/>
    <x v="6"/>
    <x v="6"/>
    <x v="23"/>
    <x v="23"/>
    <n v="12"/>
    <d v="2018-09-08T00:00:00"/>
  </r>
  <r>
    <x v="0"/>
    <x v="0"/>
    <x v="0"/>
    <m/>
    <m/>
    <s v="Aleppo"/>
    <s v="SY02"/>
    <s v="Jarablus"/>
    <s v="SY0208"/>
    <s v="Ghandorah"/>
    <s v="SY020801"/>
    <m/>
    <m/>
    <x v="0"/>
    <x v="0"/>
    <x v="2"/>
    <x v="2"/>
    <x v="6"/>
    <x v="6"/>
    <x v="39"/>
    <x v="39"/>
    <n v="11"/>
    <d v="2018-09-17T00:00:00"/>
  </r>
  <r>
    <x v="0"/>
    <x v="0"/>
    <x v="0"/>
    <m/>
    <m/>
    <s v="Aleppo"/>
    <s v="SY02"/>
    <s v="Jarablus"/>
    <s v="SY0208"/>
    <s v="Ghandorah"/>
    <s v="SY020801"/>
    <s v="Big Nabgha"/>
    <s v="C2264"/>
    <x v="0"/>
    <x v="0"/>
    <x v="1"/>
    <x v="1"/>
    <x v="5"/>
    <x v="5"/>
    <x v="10"/>
    <x v="10"/>
    <n v="92"/>
    <d v="2018-09-13T00:00:00"/>
  </r>
  <r>
    <x v="0"/>
    <x v="0"/>
    <x v="0"/>
    <m/>
    <m/>
    <s v="Aleppo"/>
    <s v="SY02"/>
    <s v="Jarablus"/>
    <s v="SY0208"/>
    <s v="Ghandorah"/>
    <s v="SY020801"/>
    <s v="Big Nabgha"/>
    <s v="C2264"/>
    <x v="0"/>
    <x v="0"/>
    <x v="1"/>
    <x v="1"/>
    <x v="5"/>
    <x v="5"/>
    <x v="14"/>
    <x v="14"/>
    <n v="11"/>
    <d v="2018-09-12T00:00:00"/>
  </r>
  <r>
    <x v="0"/>
    <x v="0"/>
    <x v="0"/>
    <m/>
    <m/>
    <s v="Aleppo"/>
    <s v="SY02"/>
    <s v="Jarablus"/>
    <s v="SY0208"/>
    <s v="Ghandorah"/>
    <s v="SY020801"/>
    <s v="Big Nabgha"/>
    <s v="C2264"/>
    <x v="0"/>
    <x v="0"/>
    <x v="1"/>
    <x v="1"/>
    <x v="5"/>
    <x v="5"/>
    <x v="40"/>
    <x v="40"/>
    <n v="17"/>
    <d v="2018-09-26T00:00:00"/>
  </r>
  <r>
    <x v="0"/>
    <x v="0"/>
    <x v="0"/>
    <m/>
    <m/>
    <s v="Aleppo"/>
    <s v="SY02"/>
    <s v="Jarablus"/>
    <s v="SY0208"/>
    <s v="Ghandorah"/>
    <s v="SY020801"/>
    <s v="Ghandorah"/>
    <s v="C2250"/>
    <x v="0"/>
    <x v="0"/>
    <x v="1"/>
    <x v="1"/>
    <x v="5"/>
    <x v="5"/>
    <x v="10"/>
    <x v="10"/>
    <n v="11"/>
    <d v="2018-09-30T00:00:00"/>
  </r>
  <r>
    <x v="0"/>
    <x v="0"/>
    <x v="0"/>
    <m/>
    <m/>
    <s v="Aleppo"/>
    <s v="SY02"/>
    <s v="Jarablus"/>
    <s v="SY0208"/>
    <s v="Ghandorah"/>
    <s v="SY020801"/>
    <s v="Ghandorah"/>
    <s v="C2250"/>
    <x v="0"/>
    <x v="0"/>
    <x v="1"/>
    <x v="1"/>
    <x v="5"/>
    <x v="5"/>
    <x v="41"/>
    <x v="41"/>
    <n v="6"/>
    <d v="2018-09-19T00:00:00"/>
  </r>
  <r>
    <x v="0"/>
    <x v="0"/>
    <x v="0"/>
    <m/>
    <m/>
    <s v="Aleppo"/>
    <s v="SY02"/>
    <s v="Jarablus"/>
    <s v="SY0208"/>
    <s v="Ghandorah"/>
    <s v="SY020801"/>
    <s v="Ghandorah"/>
    <s v="C2250"/>
    <x v="0"/>
    <x v="0"/>
    <x v="1"/>
    <x v="1"/>
    <x v="5"/>
    <x v="5"/>
    <x v="11"/>
    <x v="11"/>
    <n v="17"/>
    <d v="2018-09-18T00:00:00"/>
  </r>
  <r>
    <x v="0"/>
    <x v="0"/>
    <x v="0"/>
    <m/>
    <m/>
    <s v="Aleppo"/>
    <s v="SY02"/>
    <s v="Jarablus"/>
    <s v="SY0208"/>
    <s v="Ghandorah"/>
    <s v="SY020801"/>
    <s v="Ghandorah"/>
    <s v="C2250"/>
    <x v="0"/>
    <x v="0"/>
    <x v="1"/>
    <x v="1"/>
    <x v="5"/>
    <x v="5"/>
    <x v="42"/>
    <x v="42"/>
    <n v="17"/>
    <d v="2018-09-04T00:00:00"/>
  </r>
  <r>
    <x v="0"/>
    <x v="0"/>
    <x v="0"/>
    <m/>
    <m/>
    <s v="Aleppo"/>
    <s v="SY02"/>
    <s v="Jarablus"/>
    <s v="SY0208"/>
    <s v="Ghandorah"/>
    <s v="SY020801"/>
    <s v="Ghandorah"/>
    <s v="C2250"/>
    <x v="0"/>
    <x v="0"/>
    <x v="1"/>
    <x v="1"/>
    <x v="2"/>
    <x v="2"/>
    <x v="3"/>
    <x v="3"/>
    <n v="11"/>
    <d v="2018-09-25T00:00:00"/>
  </r>
  <r>
    <x v="0"/>
    <x v="0"/>
    <x v="0"/>
    <m/>
    <m/>
    <s v="Aleppo"/>
    <s v="SY02"/>
    <s v="Jarablus"/>
    <s v="SY0208"/>
    <s v="Ghandorah"/>
    <s v="SY020801"/>
    <s v="Ghandorah"/>
    <s v="C2250"/>
    <x v="0"/>
    <x v="0"/>
    <x v="1"/>
    <x v="1"/>
    <x v="2"/>
    <x v="2"/>
    <x v="36"/>
    <x v="36"/>
    <n v="28"/>
    <d v="2018-09-19T00:00:00"/>
  </r>
  <r>
    <x v="0"/>
    <x v="0"/>
    <x v="0"/>
    <m/>
    <m/>
    <s v="Aleppo"/>
    <s v="SY02"/>
    <s v="Jarablus"/>
    <s v="SY0208"/>
    <s v="Ghandorah"/>
    <s v="SY020801"/>
    <s v="Ghandorah"/>
    <s v="C2250"/>
    <x v="0"/>
    <x v="0"/>
    <x v="1"/>
    <x v="1"/>
    <x v="2"/>
    <x v="2"/>
    <x v="43"/>
    <x v="43"/>
    <n v="11"/>
    <d v="2018-09-23T00:00:00"/>
  </r>
  <r>
    <x v="0"/>
    <x v="0"/>
    <x v="0"/>
    <m/>
    <m/>
    <s v="Aleppo"/>
    <s v="SY02"/>
    <s v="Jarablus"/>
    <s v="SY0208"/>
    <s v="Ghandorah"/>
    <s v="SY020801"/>
    <s v="Kuliyeh"/>
    <s v="C2247"/>
    <x v="0"/>
    <x v="0"/>
    <x v="1"/>
    <x v="1"/>
    <x v="2"/>
    <x v="2"/>
    <x v="44"/>
    <x v="44"/>
    <n v="17"/>
    <d v="2018-09-19T00:00:00"/>
  </r>
  <r>
    <x v="0"/>
    <x v="0"/>
    <x v="0"/>
    <m/>
    <m/>
    <s v="Aleppo"/>
    <s v="SY02"/>
    <s v="Jarablus"/>
    <s v="SY0208"/>
    <s v="Ghandorah"/>
    <s v="SY020801"/>
    <s v="Lilawa"/>
    <s v="C2268"/>
    <x v="0"/>
    <x v="0"/>
    <x v="1"/>
    <x v="1"/>
    <x v="5"/>
    <x v="5"/>
    <x v="10"/>
    <x v="10"/>
    <n v="6"/>
    <d v="2018-09-03T00:00:00"/>
  </r>
  <r>
    <x v="0"/>
    <x v="0"/>
    <x v="0"/>
    <m/>
    <m/>
    <s v="Aleppo"/>
    <s v="SY02"/>
    <s v="Jarablus"/>
    <s v="SY0208"/>
    <s v="Ghandorah"/>
    <s v="SY020801"/>
    <s v="Qadi Jrables"/>
    <s v="C2254"/>
    <x v="0"/>
    <x v="0"/>
    <x v="1"/>
    <x v="1"/>
    <x v="2"/>
    <x v="2"/>
    <x v="26"/>
    <x v="26"/>
    <n v="17"/>
    <d v="2018-09-26T00:00:00"/>
  </r>
  <r>
    <x v="0"/>
    <x v="0"/>
    <x v="0"/>
    <m/>
    <m/>
    <s v="Aleppo"/>
    <s v="SY02"/>
    <s v="Jarablus"/>
    <s v="SY0208"/>
    <s v="Ghandorah"/>
    <s v="SY020801"/>
    <s v="Tal Aghbar - Tal Elagher"/>
    <s v="C2260"/>
    <x v="0"/>
    <x v="0"/>
    <x v="1"/>
    <x v="1"/>
    <x v="5"/>
    <x v="5"/>
    <x v="45"/>
    <x v="45"/>
    <n v="11"/>
    <d v="2018-09-23T00:00:00"/>
  </r>
  <r>
    <x v="0"/>
    <x v="0"/>
    <x v="0"/>
    <m/>
    <m/>
    <s v="Aleppo"/>
    <s v="SY02"/>
    <s v="Jarablus"/>
    <s v="SY0208"/>
    <s v="Ghandorah"/>
    <s v="SY020801"/>
    <s v="Tal Aghbar - Tal Elagher"/>
    <s v="C2260"/>
    <x v="0"/>
    <x v="0"/>
    <x v="1"/>
    <x v="1"/>
    <x v="5"/>
    <x v="5"/>
    <x v="13"/>
    <x v="13"/>
    <n v="11"/>
    <d v="2018-09-09T00:00:00"/>
  </r>
  <r>
    <x v="0"/>
    <x v="0"/>
    <x v="0"/>
    <m/>
    <m/>
    <s v="Aleppo"/>
    <s v="SY02"/>
    <s v="Jarablus"/>
    <s v="SY0208"/>
    <s v="Ghandorah"/>
    <s v="SY020801"/>
    <s v="Tal Aghbar - Tal Elagher"/>
    <s v="C2260"/>
    <x v="0"/>
    <x v="0"/>
    <x v="1"/>
    <x v="1"/>
    <x v="5"/>
    <x v="5"/>
    <x v="14"/>
    <x v="14"/>
    <n v="11"/>
    <d v="2018-09-03T00:00:00"/>
  </r>
  <r>
    <x v="0"/>
    <x v="0"/>
    <x v="0"/>
    <m/>
    <m/>
    <s v="Aleppo"/>
    <s v="SY02"/>
    <s v="Jarablus"/>
    <s v="SY0208"/>
    <s v="Ghandorah"/>
    <s v="SY020801"/>
    <s v="Tal Aghbar - Tal Elagher"/>
    <s v="C2260"/>
    <x v="0"/>
    <x v="0"/>
    <x v="1"/>
    <x v="1"/>
    <x v="5"/>
    <x v="5"/>
    <x v="15"/>
    <x v="15"/>
    <n v="80"/>
    <d v="2018-09-10T00:00:00"/>
  </r>
  <r>
    <x v="0"/>
    <x v="0"/>
    <x v="0"/>
    <m/>
    <m/>
    <s v="Aleppo"/>
    <s v="SY02"/>
    <s v="Jarablus"/>
    <s v="SY0208"/>
    <s v="Ghandorah"/>
    <s v="SY020801"/>
    <s v="Tal Aghbar - Tal Elagher"/>
    <s v="C2260"/>
    <x v="0"/>
    <x v="0"/>
    <x v="1"/>
    <x v="1"/>
    <x v="2"/>
    <x v="2"/>
    <x v="46"/>
    <x v="46"/>
    <n v="23"/>
    <d v="2018-09-26T00:00:00"/>
  </r>
  <r>
    <x v="0"/>
    <x v="0"/>
    <x v="0"/>
    <m/>
    <m/>
    <s v="Aleppo"/>
    <s v="SY02"/>
    <s v="Jarablus"/>
    <s v="SY0208"/>
    <s v="Ghandorah"/>
    <s v="SY020801"/>
    <s v="Tal Aghbar - Tal Elagher"/>
    <s v="C2260"/>
    <x v="0"/>
    <x v="0"/>
    <x v="1"/>
    <x v="1"/>
    <x v="2"/>
    <x v="2"/>
    <x v="21"/>
    <x v="21"/>
    <n v="23"/>
    <d v="2018-09-13T00:00:00"/>
  </r>
  <r>
    <x v="0"/>
    <x v="0"/>
    <x v="0"/>
    <m/>
    <m/>
    <s v="Aleppo"/>
    <s v="SY02"/>
    <s v="Jarablus"/>
    <s v="SY0208"/>
    <s v="Ghandorah"/>
    <s v="SY020801"/>
    <s v="Tal Aghbar - Tal Elagher"/>
    <s v="C2260"/>
    <x v="0"/>
    <x v="0"/>
    <x v="1"/>
    <x v="1"/>
    <x v="2"/>
    <x v="2"/>
    <x v="2"/>
    <x v="2"/>
    <n v="17"/>
    <d v="2018-09-18T00:00:00"/>
  </r>
  <r>
    <x v="0"/>
    <x v="0"/>
    <x v="0"/>
    <m/>
    <m/>
    <s v="Aleppo"/>
    <s v="SY02"/>
    <s v="Jarablus"/>
    <s v="SY0208"/>
    <s v="Ghandorah"/>
    <s v="SY020801"/>
    <s v="Tal Aghbar - Tal Elagher"/>
    <s v="C2260"/>
    <x v="0"/>
    <x v="0"/>
    <x v="1"/>
    <x v="1"/>
    <x v="2"/>
    <x v="2"/>
    <x v="36"/>
    <x v="36"/>
    <n v="11"/>
    <d v="2018-09-30T00:00:00"/>
  </r>
  <r>
    <x v="0"/>
    <x v="0"/>
    <x v="0"/>
    <m/>
    <m/>
    <s v="Aleppo"/>
    <s v="SY02"/>
    <s v="Jarablus"/>
    <s v="SY0208"/>
    <s v="Ghandorah"/>
    <s v="SY020801"/>
    <s v="Tal Aghbar - Tal Elagher"/>
    <s v="C2260"/>
    <x v="0"/>
    <x v="0"/>
    <x v="1"/>
    <x v="1"/>
    <x v="2"/>
    <x v="2"/>
    <x v="33"/>
    <x v="33"/>
    <n v="11"/>
    <d v="2018-09-16T00:00:00"/>
  </r>
  <r>
    <x v="0"/>
    <x v="0"/>
    <x v="0"/>
    <m/>
    <m/>
    <s v="Aleppo"/>
    <s v="SY02"/>
    <s v="Jarablus"/>
    <s v="SY0208"/>
    <s v="Ghandorah"/>
    <s v="SY020801"/>
    <s v="Tal Elhajar - Tal Elahamar"/>
    <s v="C2244"/>
    <x v="0"/>
    <x v="0"/>
    <x v="1"/>
    <x v="1"/>
    <x v="5"/>
    <x v="5"/>
    <x v="47"/>
    <x v="47"/>
    <n v="34"/>
    <d v="2018-09-02T00:00:00"/>
  </r>
  <r>
    <x v="0"/>
    <x v="0"/>
    <x v="0"/>
    <m/>
    <m/>
    <s v="Aleppo"/>
    <s v="SY02"/>
    <s v="Jarablus"/>
    <s v="SY0208"/>
    <s v="Jarablus"/>
    <s v="SY020800"/>
    <m/>
    <s v=""/>
    <x v="0"/>
    <x v="0"/>
    <x v="2"/>
    <x v="2"/>
    <x v="6"/>
    <x v="6"/>
    <x v="17"/>
    <x v="17"/>
    <n v="192"/>
    <d v="2018-09-20T00:00:00"/>
  </r>
  <r>
    <x v="0"/>
    <x v="0"/>
    <x v="0"/>
    <m/>
    <m/>
    <s v="Aleppo"/>
    <s v="SY02"/>
    <s v="Jarablus"/>
    <s v="SY0208"/>
    <s v="Jarablus"/>
    <s v="SY020800"/>
    <m/>
    <m/>
    <x v="0"/>
    <x v="0"/>
    <x v="2"/>
    <x v="2"/>
    <x v="6"/>
    <x v="6"/>
    <x v="18"/>
    <x v="18"/>
    <n v="40"/>
    <d v="2018-09-19T00:00:00"/>
  </r>
  <r>
    <x v="0"/>
    <x v="0"/>
    <x v="0"/>
    <m/>
    <m/>
    <s v="Aleppo"/>
    <s v="SY02"/>
    <s v="Jarablus"/>
    <s v="SY0208"/>
    <s v="Jarablus"/>
    <s v="SY020800"/>
    <m/>
    <m/>
    <x v="0"/>
    <x v="0"/>
    <x v="2"/>
    <x v="2"/>
    <x v="6"/>
    <x v="6"/>
    <x v="22"/>
    <x v="22"/>
    <n v="6"/>
    <d v="2018-09-13T00:00:00"/>
  </r>
  <r>
    <x v="0"/>
    <x v="0"/>
    <x v="0"/>
    <m/>
    <m/>
    <s v="Aleppo"/>
    <s v="SY02"/>
    <s v="Jarablus"/>
    <s v="SY0208"/>
    <s v="Jarablus"/>
    <s v="SY020800"/>
    <s v="Big Majra"/>
    <s v="C2235"/>
    <x v="0"/>
    <x v="0"/>
    <x v="1"/>
    <x v="1"/>
    <x v="2"/>
    <x v="2"/>
    <x v="48"/>
    <x v="48"/>
    <n v="11"/>
    <d v="2018-09-17T00:00:00"/>
  </r>
  <r>
    <x v="0"/>
    <x v="0"/>
    <x v="0"/>
    <m/>
    <m/>
    <s v="Aleppo"/>
    <s v="SY02"/>
    <s v="Jarablus"/>
    <s v="SY0208"/>
    <s v="Jarablus"/>
    <s v="SY020800"/>
    <s v="Halawanji"/>
    <s v="C2214"/>
    <x v="0"/>
    <x v="0"/>
    <x v="1"/>
    <x v="1"/>
    <x v="2"/>
    <x v="2"/>
    <x v="21"/>
    <x v="21"/>
    <n v="6"/>
    <d v="2018-09-18T00:00:00"/>
  </r>
  <r>
    <x v="0"/>
    <x v="0"/>
    <x v="0"/>
    <m/>
    <m/>
    <s v="Aleppo"/>
    <s v="SY02"/>
    <s v="Jarablus"/>
    <s v="SY0208"/>
    <s v="Jarablus"/>
    <s v="SY020800"/>
    <s v="Jarablus"/>
    <s v="C2227"/>
    <x v="0"/>
    <x v="0"/>
    <x v="1"/>
    <x v="1"/>
    <x v="2"/>
    <x v="2"/>
    <x v="49"/>
    <x v="49"/>
    <n v="52"/>
    <d v="2018-09-17T00:00:00"/>
  </r>
  <r>
    <x v="0"/>
    <x v="0"/>
    <x v="0"/>
    <m/>
    <m/>
    <s v="Aleppo"/>
    <s v="SY02"/>
    <s v="Jarablus"/>
    <s v="SY0208"/>
    <s v="Jarablus"/>
    <s v="SY020800"/>
    <s v="Jarablus"/>
    <s v="C2227"/>
    <x v="0"/>
    <x v="0"/>
    <x v="1"/>
    <x v="1"/>
    <x v="2"/>
    <x v="2"/>
    <x v="2"/>
    <x v="2"/>
    <n v="28"/>
    <d v="2018-09-22T00:00:00"/>
  </r>
  <r>
    <x v="0"/>
    <x v="0"/>
    <x v="0"/>
    <m/>
    <m/>
    <s v="Aleppo"/>
    <s v="SY02"/>
    <s v="Jarablus"/>
    <s v="SY0208"/>
    <s v="Jarablus"/>
    <s v="SY020800"/>
    <s v="Jarablus"/>
    <s v="C2227"/>
    <x v="0"/>
    <x v="0"/>
    <x v="1"/>
    <x v="1"/>
    <x v="2"/>
    <x v="2"/>
    <x v="36"/>
    <x v="36"/>
    <n v="17"/>
    <d v="2018-09-09T00:00:00"/>
  </r>
  <r>
    <x v="0"/>
    <x v="0"/>
    <x v="0"/>
    <m/>
    <m/>
    <s v="Aleppo"/>
    <s v="SY02"/>
    <s v="Jarablus"/>
    <s v="SY0208"/>
    <s v="Jarablus"/>
    <s v="SY020800"/>
    <s v="Jarablus"/>
    <s v="C2227"/>
    <x v="0"/>
    <x v="0"/>
    <x v="1"/>
    <x v="1"/>
    <x v="2"/>
    <x v="2"/>
    <x v="4"/>
    <x v="4"/>
    <n v="12"/>
    <d v="2018-09-20T00:00:00"/>
  </r>
  <r>
    <x v="0"/>
    <x v="0"/>
    <x v="0"/>
    <m/>
    <m/>
    <s v="Aleppo"/>
    <s v="SY02"/>
    <s v="Jarablus"/>
    <s v="SY0208"/>
    <s v="Jarablus"/>
    <s v="SY020800"/>
    <s v="Lower Jrables"/>
    <s v="C2226"/>
    <x v="0"/>
    <x v="0"/>
    <x v="1"/>
    <x v="1"/>
    <x v="2"/>
    <x v="2"/>
    <x v="49"/>
    <x v="49"/>
    <n v="34"/>
    <d v="2018-09-16T00:00:00"/>
  </r>
  <r>
    <x v="0"/>
    <x v="0"/>
    <x v="0"/>
    <m/>
    <m/>
    <s v="Aleppo"/>
    <s v="SY02"/>
    <s v="Jarablus"/>
    <s v="SY0208"/>
    <s v="Jarablus"/>
    <s v="SY020800"/>
    <s v="Lower Jrables"/>
    <s v="C2226"/>
    <x v="0"/>
    <x v="0"/>
    <x v="1"/>
    <x v="1"/>
    <x v="2"/>
    <x v="2"/>
    <x v="50"/>
    <x v="50"/>
    <n v="11"/>
    <d v="2018-09-24T00:00:00"/>
  </r>
  <r>
    <x v="0"/>
    <x v="0"/>
    <x v="0"/>
    <m/>
    <m/>
    <s v="Aleppo"/>
    <s v="SY02"/>
    <s v="Jarablus"/>
    <s v="SY0208"/>
    <s v="Jarablus"/>
    <s v="SY020800"/>
    <s v="Lower Jrables"/>
    <s v="C2226"/>
    <x v="0"/>
    <x v="0"/>
    <x v="1"/>
    <x v="1"/>
    <x v="2"/>
    <x v="2"/>
    <x v="2"/>
    <x v="2"/>
    <n v="17"/>
    <d v="2018-09-02T00:00:00"/>
  </r>
  <r>
    <x v="0"/>
    <x v="0"/>
    <x v="0"/>
    <m/>
    <m/>
    <s v="Aleppo"/>
    <s v="SY02"/>
    <s v="Jarablus"/>
    <s v="SY0208"/>
    <s v="Jarablus"/>
    <s v="SY020800"/>
    <s v="Marma Elhajar"/>
    <s v="C2238"/>
    <x v="0"/>
    <x v="0"/>
    <x v="1"/>
    <x v="1"/>
    <x v="2"/>
    <x v="2"/>
    <x v="50"/>
    <x v="50"/>
    <n v="17"/>
    <d v="2018-09-27T00:00:00"/>
  </r>
  <r>
    <x v="0"/>
    <x v="0"/>
    <x v="0"/>
    <m/>
    <m/>
    <s v="Aleppo"/>
    <s v="SY02"/>
    <s v="Jarablus"/>
    <s v="SY0208"/>
    <s v="Jarablus"/>
    <s v="SY020800"/>
    <s v="Marma Elhajar"/>
    <s v="C2238"/>
    <x v="0"/>
    <x v="0"/>
    <x v="1"/>
    <x v="1"/>
    <x v="2"/>
    <x v="2"/>
    <x v="33"/>
    <x v="33"/>
    <n v="17"/>
    <d v="2018-09-19T00:00:00"/>
  </r>
  <r>
    <x v="0"/>
    <x v="0"/>
    <x v="0"/>
    <m/>
    <m/>
    <s v="Aleppo"/>
    <s v="SY02"/>
    <s v="Jarablus"/>
    <s v="SY0208"/>
    <s v="Jarablus"/>
    <s v="SY020800"/>
    <s v="Tal Elamara"/>
    <s v="C2213"/>
    <x v="0"/>
    <x v="0"/>
    <x v="1"/>
    <x v="1"/>
    <x v="2"/>
    <x v="2"/>
    <x v="51"/>
    <x v="51"/>
    <n v="23"/>
    <d v="2018-09-25T00:00:00"/>
  </r>
  <r>
    <x v="0"/>
    <x v="0"/>
    <x v="0"/>
    <m/>
    <m/>
    <s v="Aleppo"/>
    <s v="SY02"/>
    <s v="Jarablus"/>
    <s v="SY0208"/>
    <s v="Jarablus"/>
    <s v="SY020800"/>
    <s v="Upper Um Rotha"/>
    <s v="C2225"/>
    <x v="0"/>
    <x v="0"/>
    <x v="1"/>
    <x v="1"/>
    <x v="2"/>
    <x v="2"/>
    <x v="52"/>
    <x v="52"/>
    <n v="17"/>
    <d v="2018-09-12T00:00:00"/>
  </r>
  <r>
    <x v="0"/>
    <x v="0"/>
    <x v="0"/>
    <m/>
    <m/>
    <s v="Aleppo"/>
    <s v="SY02"/>
    <s v="Jarablus"/>
    <s v="SY0208"/>
    <s v="Jarablus"/>
    <s v="SY020800"/>
    <s v="Zoghra"/>
    <s v="C2220"/>
    <x v="0"/>
    <x v="0"/>
    <x v="1"/>
    <x v="1"/>
    <x v="2"/>
    <x v="2"/>
    <x v="2"/>
    <x v="2"/>
    <n v="6"/>
    <d v="2018-09-16T00:00:00"/>
  </r>
  <r>
    <x v="0"/>
    <x v="0"/>
    <x v="0"/>
    <m/>
    <m/>
    <s v="Aleppo"/>
    <s v="SY02"/>
    <s v="Jarablus"/>
    <s v="SY0208"/>
    <s v="Under verification"/>
    <s v=""/>
    <m/>
    <s v=""/>
    <x v="0"/>
    <x v="0"/>
    <x v="2"/>
    <x v="2"/>
    <x v="6"/>
    <x v="6"/>
    <x v="17"/>
    <x v="17"/>
    <n v="148"/>
    <d v="2018-09-07T00:00:00"/>
  </r>
  <r>
    <x v="0"/>
    <x v="0"/>
    <x v="0"/>
    <m/>
    <m/>
    <s v="Aleppo"/>
    <s v="SY02"/>
    <s v="Jarablus"/>
    <s v="SY0208"/>
    <s v="Under verification"/>
    <m/>
    <m/>
    <m/>
    <x v="0"/>
    <x v="0"/>
    <x v="2"/>
    <x v="2"/>
    <x v="6"/>
    <x v="6"/>
    <x v="18"/>
    <x v="18"/>
    <n v="23"/>
    <d v="2018-09-14T00:00:00"/>
  </r>
  <r>
    <x v="0"/>
    <x v="0"/>
    <x v="0"/>
    <m/>
    <m/>
    <s v="Aleppo"/>
    <s v="SY02"/>
    <s v="Jarablus"/>
    <s v="SY0208"/>
    <s v="Under verification"/>
    <m/>
    <m/>
    <m/>
    <x v="0"/>
    <x v="0"/>
    <x v="2"/>
    <x v="2"/>
    <x v="6"/>
    <x v="6"/>
    <x v="22"/>
    <x v="22"/>
    <n v="6"/>
    <d v="2018-09-10T00:00:00"/>
  </r>
  <r>
    <x v="0"/>
    <x v="0"/>
    <x v="0"/>
    <m/>
    <m/>
    <s v="Aleppo"/>
    <s v="SY02"/>
    <s v="Jebel Saman (Aleppo)"/>
    <s v="SY0200"/>
    <s v="Atareb"/>
    <s v="SY020001"/>
    <m/>
    <s v=""/>
    <x v="0"/>
    <x v="0"/>
    <x v="0"/>
    <x v="0"/>
    <x v="0"/>
    <x v="0"/>
    <x v="53"/>
    <x v="53"/>
    <n v="6"/>
    <d v="2018-09-19T00:00:00"/>
  </r>
  <r>
    <x v="0"/>
    <x v="0"/>
    <x v="0"/>
    <m/>
    <m/>
    <s v="Aleppo"/>
    <s v="SY02"/>
    <s v="Jebel Saman (Aleppo)"/>
    <s v="SY0200"/>
    <s v="Atareb"/>
    <s v="SY020001"/>
    <m/>
    <m/>
    <x v="0"/>
    <x v="0"/>
    <x v="0"/>
    <x v="0"/>
    <x v="0"/>
    <x v="0"/>
    <x v="34"/>
    <x v="34"/>
    <n v="23"/>
    <d v="2018-09-13T00:00:00"/>
  </r>
  <r>
    <x v="0"/>
    <x v="0"/>
    <x v="0"/>
    <m/>
    <m/>
    <s v="Aleppo"/>
    <s v="SY02"/>
    <s v="Jebel Saman (Aleppo)"/>
    <s v="SY0200"/>
    <s v="Daret Azza"/>
    <s v="SY020004"/>
    <m/>
    <s v=""/>
    <x v="0"/>
    <x v="0"/>
    <x v="0"/>
    <x v="0"/>
    <x v="0"/>
    <x v="0"/>
    <x v="5"/>
    <x v="5"/>
    <n v="17"/>
    <d v="2018-09-09T00:00:00"/>
  </r>
  <r>
    <x v="0"/>
    <x v="0"/>
    <x v="0"/>
    <m/>
    <m/>
    <s v="Aleppo"/>
    <s v="SY02"/>
    <s v="Jebel Saman (Aleppo)"/>
    <s v="SY0200"/>
    <s v="Hadher"/>
    <s v="SY020006"/>
    <m/>
    <s v=""/>
    <x v="0"/>
    <x v="0"/>
    <x v="0"/>
    <x v="0"/>
    <x v="0"/>
    <x v="0"/>
    <x v="5"/>
    <x v="5"/>
    <n v="17"/>
    <d v="2018-09-16T00:00:00"/>
  </r>
  <r>
    <x v="0"/>
    <x v="0"/>
    <x v="0"/>
    <m/>
    <m/>
    <s v="Aleppo"/>
    <s v="SY02"/>
    <s v="Jebel Saman (Aleppo)"/>
    <s v="SY0200"/>
    <s v="Jebel Saman (Aleppo)"/>
    <s v="SY020000"/>
    <s v="Aleppo"/>
    <s v="C1007"/>
    <x v="0"/>
    <x v="0"/>
    <x v="1"/>
    <x v="1"/>
    <x v="2"/>
    <x v="2"/>
    <x v="2"/>
    <x v="2"/>
    <n v="40"/>
    <d v="2018-09-18T00:00:00"/>
  </r>
  <r>
    <x v="0"/>
    <x v="0"/>
    <x v="0"/>
    <m/>
    <m/>
    <s v="Aleppo"/>
    <s v="SY02"/>
    <s v="Jebel Saman (Aleppo)"/>
    <s v="SY0200"/>
    <s v="Tall Ed-daman"/>
    <s v="SY020002"/>
    <m/>
    <s v=""/>
    <x v="0"/>
    <x v="0"/>
    <x v="4"/>
    <x v="4"/>
    <x v="8"/>
    <x v="8"/>
    <x v="54"/>
    <x v="54"/>
    <n v="382"/>
    <d v="2018-09-18T00:00:00"/>
  </r>
  <r>
    <x v="0"/>
    <x v="0"/>
    <x v="0"/>
    <m/>
    <m/>
    <s v="Aleppo"/>
    <s v="SY02"/>
    <s v="Jebel Saman (Aleppo)"/>
    <s v="SY0200"/>
    <s v="Zarbah"/>
    <s v="SY020005"/>
    <m/>
    <s v=""/>
    <x v="0"/>
    <x v="0"/>
    <x v="4"/>
    <x v="4"/>
    <x v="8"/>
    <x v="8"/>
    <x v="55"/>
    <x v="55"/>
    <n v="46"/>
    <d v="2018-09-18T00:00:00"/>
  </r>
  <r>
    <x v="0"/>
    <x v="0"/>
    <x v="0"/>
    <m/>
    <m/>
    <s v="Aleppo"/>
    <s v="SY02"/>
    <s v="Jebel Saman (Aleppo)"/>
    <s v="SY0200"/>
    <s v="Zarbah"/>
    <s v="SY020005"/>
    <m/>
    <m/>
    <x v="0"/>
    <x v="0"/>
    <x v="4"/>
    <x v="4"/>
    <x v="8"/>
    <x v="8"/>
    <x v="56"/>
    <x v="56"/>
    <n v="29"/>
    <d v="2018-09-11T00:00:00"/>
  </r>
  <r>
    <x v="0"/>
    <x v="0"/>
    <x v="0"/>
    <m/>
    <m/>
    <s v="Aleppo"/>
    <s v="SY02"/>
    <s v="Jebel Saman (Aleppo)"/>
    <s v="SY0200"/>
    <s v="Zarbah"/>
    <s v="SY020005"/>
    <s v="Big Othmaniya"/>
    <s v="C1157"/>
    <x v="1"/>
    <x v="1"/>
    <x v="5"/>
    <x v="5"/>
    <x v="9"/>
    <x v="9"/>
    <x v="57"/>
    <x v="57"/>
    <n v="29"/>
    <d v="2018-09-17T00:00:00"/>
  </r>
  <r>
    <x v="0"/>
    <x v="0"/>
    <x v="0"/>
    <m/>
    <m/>
    <s v="Aleppo"/>
    <s v="SY02"/>
    <s v="Jebel Saman (Aleppo)"/>
    <s v="SY0200"/>
    <s v="Zarbah"/>
    <s v="SY020005"/>
    <s v="Big Othmaniya"/>
    <s v="C1157"/>
    <x v="1"/>
    <x v="1"/>
    <x v="5"/>
    <x v="5"/>
    <x v="9"/>
    <x v="9"/>
    <x v="58"/>
    <x v="58"/>
    <n v="57"/>
    <d v="2018-09-17T00:00:00"/>
  </r>
  <r>
    <x v="0"/>
    <x v="0"/>
    <x v="0"/>
    <m/>
    <m/>
    <s v="Aleppo"/>
    <s v="SY02"/>
    <s v="Jebel Saman (Aleppo)"/>
    <s v="SY0200"/>
    <s v="Zarbah"/>
    <s v="SY020005"/>
    <s v="Jazraya"/>
    <s v="C1168"/>
    <x v="0"/>
    <x v="0"/>
    <x v="4"/>
    <x v="4"/>
    <x v="10"/>
    <x v="10"/>
    <x v="59"/>
    <x v="59"/>
    <n v="29"/>
    <d v="2018-09-02T00:00:00"/>
  </r>
  <r>
    <x v="0"/>
    <x v="0"/>
    <x v="0"/>
    <m/>
    <m/>
    <s v="Aleppo"/>
    <s v="SY02"/>
    <s v="Jebel Saman (Aleppo)"/>
    <s v="SY0200"/>
    <s v="Zarbah"/>
    <s v="SY020005"/>
    <s v="Jazraya"/>
    <s v="C1168"/>
    <x v="1"/>
    <x v="1"/>
    <x v="6"/>
    <x v="6"/>
    <x v="11"/>
    <x v="11"/>
    <x v="60"/>
    <x v="60"/>
    <n v="46"/>
    <d v="2018-09-12T00:00:00"/>
  </r>
  <r>
    <x v="0"/>
    <x v="0"/>
    <x v="0"/>
    <m/>
    <m/>
    <s v="Aleppo"/>
    <s v="SY02"/>
    <s v="Jebel Saman (Aleppo)"/>
    <s v="SY0200"/>
    <s v="Zarbah"/>
    <s v="SY020005"/>
    <s v="Jazraya"/>
    <s v="C1168"/>
    <x v="1"/>
    <x v="1"/>
    <x v="5"/>
    <x v="5"/>
    <x v="12"/>
    <x v="12"/>
    <x v="61"/>
    <x v="61"/>
    <n v="103"/>
    <d v="2018-09-13T00:00:00"/>
  </r>
  <r>
    <x v="0"/>
    <x v="0"/>
    <x v="0"/>
    <m/>
    <m/>
    <s v="Aleppo"/>
    <s v="SY02"/>
    <s v="Jebel Saman (Aleppo)"/>
    <s v="SY0200"/>
    <s v="Zarbah"/>
    <s v="SY020005"/>
    <s v="Jazraya"/>
    <s v="C1168"/>
    <x v="1"/>
    <x v="1"/>
    <x v="5"/>
    <x v="5"/>
    <x v="12"/>
    <x v="12"/>
    <x v="62"/>
    <x v="62"/>
    <n v="1254"/>
    <d v="2018-09-13T00:00:00"/>
  </r>
  <r>
    <x v="0"/>
    <x v="0"/>
    <x v="0"/>
    <m/>
    <m/>
    <s v="Aleppo"/>
    <s v="SY02"/>
    <s v="Jebel Saman (Aleppo)"/>
    <s v="SY0200"/>
    <s v="Zarbah"/>
    <s v="SY020005"/>
    <s v="Jazraya"/>
    <s v="C1168"/>
    <x v="1"/>
    <x v="1"/>
    <x v="5"/>
    <x v="5"/>
    <x v="9"/>
    <x v="9"/>
    <x v="58"/>
    <x v="58"/>
    <n v="86"/>
    <d v="2018-09-17T00:00:00"/>
  </r>
  <r>
    <x v="0"/>
    <x v="0"/>
    <x v="0"/>
    <m/>
    <m/>
    <s v="Aleppo"/>
    <s v="SY02"/>
    <s v="Jebel Saman (Aleppo)"/>
    <s v="SY0200"/>
    <s v="Zarbah"/>
    <s v="SY020005"/>
    <s v="Jazraya"/>
    <s v="C1168"/>
    <x v="1"/>
    <x v="1"/>
    <x v="5"/>
    <x v="5"/>
    <x v="9"/>
    <x v="9"/>
    <x v="63"/>
    <x v="63"/>
    <n v="154"/>
    <d v="2018-09-18T00:00:00"/>
  </r>
  <r>
    <x v="0"/>
    <x v="0"/>
    <x v="0"/>
    <m/>
    <m/>
    <s v="Aleppo"/>
    <s v="SY02"/>
    <s v="Jebel Saman (Aleppo)"/>
    <s v="SY0200"/>
    <s v="Zarbah"/>
    <s v="SY020005"/>
    <s v="Jazraya"/>
    <s v="C1168"/>
    <x v="1"/>
    <x v="1"/>
    <x v="5"/>
    <x v="5"/>
    <x v="9"/>
    <x v="9"/>
    <x v="64"/>
    <x v="64"/>
    <n v="86"/>
    <d v="2018-09-10T00:00:00"/>
  </r>
  <r>
    <x v="0"/>
    <x v="0"/>
    <x v="0"/>
    <m/>
    <m/>
    <s v="Aleppo"/>
    <s v="SY02"/>
    <s v="Menbij"/>
    <s v="SY0205"/>
    <s v="Maskana"/>
    <s v="SY020503"/>
    <s v="Muftahiyeh"/>
    <s v="C1924"/>
    <x v="0"/>
    <x v="0"/>
    <x v="1"/>
    <x v="1"/>
    <x v="2"/>
    <x v="2"/>
    <x v="2"/>
    <x v="2"/>
    <n v="6"/>
    <d v="2018-09-18T00:00:00"/>
  </r>
  <r>
    <x v="0"/>
    <x v="0"/>
    <x v="0"/>
    <m/>
    <m/>
    <s v="Aleppo"/>
    <s v="SY02"/>
    <s v="Menbij"/>
    <s v="SY0205"/>
    <s v="Menbij"/>
    <s v="SY020500"/>
    <s v="Dadat"/>
    <s v="C1717"/>
    <x v="0"/>
    <x v="0"/>
    <x v="1"/>
    <x v="1"/>
    <x v="2"/>
    <x v="2"/>
    <x v="48"/>
    <x v="48"/>
    <n v="6"/>
    <d v="2018-09-30T00:00:00"/>
  </r>
  <r>
    <x v="0"/>
    <x v="0"/>
    <x v="0"/>
    <m/>
    <m/>
    <s v="Aleppo"/>
    <s v="SY02"/>
    <s v="Menbij"/>
    <s v="SY0205"/>
    <s v="Menbij"/>
    <s v="SY020500"/>
    <s v="Menbij"/>
    <s v="C1767"/>
    <x v="0"/>
    <x v="0"/>
    <x v="1"/>
    <x v="1"/>
    <x v="2"/>
    <x v="2"/>
    <x v="65"/>
    <x v="65"/>
    <n v="11"/>
    <d v="2018-09-04T00:00:00"/>
  </r>
  <r>
    <x v="0"/>
    <x v="0"/>
    <x v="0"/>
    <m/>
    <m/>
    <s v="Aleppo"/>
    <s v="SY02"/>
    <s v="Menbij"/>
    <s v="SY0205"/>
    <s v="Menbij"/>
    <s v="SY020500"/>
    <s v="Menbij"/>
    <s v="C1767"/>
    <x v="0"/>
    <x v="0"/>
    <x v="1"/>
    <x v="1"/>
    <x v="2"/>
    <x v="2"/>
    <x v="2"/>
    <x v="2"/>
    <n v="40"/>
    <d v="2018-09-23T00:00:00"/>
  </r>
  <r>
    <x v="0"/>
    <x v="0"/>
    <x v="0"/>
    <m/>
    <m/>
    <s v="Aleppo"/>
    <s v="SY02"/>
    <s v="Menbij"/>
    <s v="SY0205"/>
    <s v="Menbij"/>
    <s v="SY020500"/>
    <s v="Menbij"/>
    <s v="C1767"/>
    <x v="0"/>
    <x v="0"/>
    <x v="1"/>
    <x v="1"/>
    <x v="2"/>
    <x v="2"/>
    <x v="66"/>
    <x v="66"/>
    <n v="17"/>
    <d v="2018-09-09T00:00:00"/>
  </r>
  <r>
    <x v="0"/>
    <x v="0"/>
    <x v="0"/>
    <m/>
    <m/>
    <s v="Aleppo"/>
    <s v="SY02"/>
    <s v="Menbij"/>
    <s v="SY0205"/>
    <s v="Menbij"/>
    <s v="SY020500"/>
    <s v="Menbij"/>
    <s v="C1767"/>
    <x v="0"/>
    <x v="0"/>
    <x v="1"/>
    <x v="1"/>
    <x v="2"/>
    <x v="2"/>
    <x v="67"/>
    <x v="67"/>
    <n v="6"/>
    <d v="2018-09-12T00:00:00"/>
  </r>
  <r>
    <x v="0"/>
    <x v="0"/>
    <x v="0"/>
    <m/>
    <m/>
    <s v="Aleppo"/>
    <s v="SY02"/>
    <s v="Menbij"/>
    <s v="SY0205"/>
    <s v="Under verification"/>
    <s v=""/>
    <m/>
    <s v=""/>
    <x v="0"/>
    <x v="0"/>
    <x v="0"/>
    <x v="0"/>
    <x v="0"/>
    <x v="0"/>
    <x v="5"/>
    <x v="5"/>
    <n v="6"/>
    <d v="2018-09-05T00:00:00"/>
  </r>
  <r>
    <x v="0"/>
    <x v="0"/>
    <x v="0"/>
    <m/>
    <m/>
    <s v="Aleppo"/>
    <s v="SY02"/>
    <s v="Under verification"/>
    <s v=""/>
    <s v="Under verification"/>
    <s v=""/>
    <m/>
    <s v=""/>
    <x v="0"/>
    <x v="0"/>
    <x v="3"/>
    <x v="3"/>
    <x v="13"/>
    <x v="13"/>
    <x v="68"/>
    <x v="68"/>
    <n v="62"/>
    <d v="2018-09-14T00:00:00"/>
  </r>
  <r>
    <x v="0"/>
    <x v="0"/>
    <x v="0"/>
    <m/>
    <m/>
    <s v="Aleppo"/>
    <s v="SY02"/>
    <s v="Under verification"/>
    <m/>
    <s v="Under verification"/>
    <m/>
    <m/>
    <m/>
    <x v="0"/>
    <x v="0"/>
    <x v="3"/>
    <x v="3"/>
    <x v="13"/>
    <x v="13"/>
    <x v="69"/>
    <x v="69"/>
    <n v="11"/>
    <d v="2018-09-11T00:00:00"/>
  </r>
  <r>
    <x v="0"/>
    <x v="0"/>
    <x v="0"/>
    <m/>
    <m/>
    <s v="Dar'a"/>
    <s v="SY12"/>
    <s v="Dar'a"/>
    <s v="SY1200"/>
    <s v="Dar'a"/>
    <s v="SY120000"/>
    <s v="Dar'a"/>
    <s v="C5993"/>
    <x v="1"/>
    <x v="1"/>
    <x v="5"/>
    <x v="5"/>
    <x v="14"/>
    <x v="14"/>
    <x v="70"/>
    <x v="70"/>
    <n v="3"/>
    <d v="2018-09-08T00:00:00"/>
  </r>
  <r>
    <x v="0"/>
    <x v="0"/>
    <x v="0"/>
    <m/>
    <m/>
    <s v="Hama"/>
    <s v="SY05"/>
    <s v="As-Salamiyeh"/>
    <s v="SY0503"/>
    <s v="Oqeirbat"/>
    <s v="SY050304"/>
    <s v="Oqeirbat"/>
    <s v="C3315"/>
    <x v="0"/>
    <x v="0"/>
    <x v="4"/>
    <x v="4"/>
    <x v="8"/>
    <x v="8"/>
    <x v="71"/>
    <x v="71"/>
    <n v="4"/>
    <d v="2018-09-02T00:00:00"/>
  </r>
  <r>
    <x v="0"/>
    <x v="0"/>
    <x v="0"/>
    <m/>
    <m/>
    <s v="Hama"/>
    <s v="SY05"/>
    <s v="As-Suqaylabiyah"/>
    <s v="SY0502"/>
    <s v="Madiq Castle"/>
    <s v="SY050204"/>
    <m/>
    <s v=""/>
    <x v="0"/>
    <x v="0"/>
    <x v="3"/>
    <x v="3"/>
    <x v="13"/>
    <x v="13"/>
    <x v="68"/>
    <x v="68"/>
    <n v="62"/>
    <d v="2018-09-15T00:00:00"/>
  </r>
  <r>
    <x v="0"/>
    <x v="0"/>
    <x v="0"/>
    <m/>
    <m/>
    <s v="Hama"/>
    <s v="SY05"/>
    <s v="As-Suqaylabiyah"/>
    <s v="SY0502"/>
    <s v="Madiq Castle"/>
    <s v="SY050204"/>
    <m/>
    <m/>
    <x v="0"/>
    <x v="0"/>
    <x v="3"/>
    <x v="3"/>
    <x v="13"/>
    <x v="13"/>
    <x v="72"/>
    <x v="72"/>
    <n v="17"/>
    <d v="2018-09-27T00:00:00"/>
  </r>
  <r>
    <x v="0"/>
    <x v="0"/>
    <x v="0"/>
    <m/>
    <m/>
    <s v="Hama"/>
    <s v="SY05"/>
    <s v="As-Suqaylabiyah"/>
    <s v="SY0502"/>
    <s v="Madiq Castle"/>
    <s v="SY050204"/>
    <m/>
    <m/>
    <x v="0"/>
    <x v="0"/>
    <x v="3"/>
    <x v="3"/>
    <x v="13"/>
    <x v="13"/>
    <x v="73"/>
    <x v="73"/>
    <n v="6"/>
    <d v="2018-09-19T00:00:00"/>
  </r>
  <r>
    <x v="0"/>
    <x v="0"/>
    <x v="0"/>
    <m/>
    <m/>
    <s v="Hama"/>
    <s v="SY05"/>
    <s v="As-Suqaylabiyah"/>
    <s v="SY0502"/>
    <s v="Madiq Castle"/>
    <s v="SY050204"/>
    <m/>
    <m/>
    <x v="0"/>
    <x v="0"/>
    <x v="3"/>
    <x v="3"/>
    <x v="7"/>
    <x v="7"/>
    <x v="74"/>
    <x v="74"/>
    <n v="17"/>
    <d v="2018-09-11T00:00:00"/>
  </r>
  <r>
    <x v="0"/>
    <x v="0"/>
    <x v="0"/>
    <m/>
    <m/>
    <s v="Hama"/>
    <s v="SY05"/>
    <s v="As-Suqaylabiyah"/>
    <s v="SY0502"/>
    <s v="Madiq Castle"/>
    <s v="SY050204"/>
    <m/>
    <m/>
    <x v="0"/>
    <x v="0"/>
    <x v="3"/>
    <x v="3"/>
    <x v="7"/>
    <x v="7"/>
    <x v="75"/>
    <x v="75"/>
    <n v="17"/>
    <d v="2018-09-11T00:00:00"/>
  </r>
  <r>
    <x v="0"/>
    <x v="0"/>
    <x v="0"/>
    <m/>
    <m/>
    <s v="Hama"/>
    <s v="SY05"/>
    <s v="As-Suqaylabiyah"/>
    <s v="SY0502"/>
    <s v="Madiq Castle"/>
    <s v="SY050204"/>
    <m/>
    <m/>
    <x v="0"/>
    <x v="0"/>
    <x v="3"/>
    <x v="3"/>
    <x v="7"/>
    <x v="7"/>
    <x v="37"/>
    <x v="37"/>
    <n v="23"/>
    <d v="2018-09-11T00:00:00"/>
  </r>
  <r>
    <x v="0"/>
    <x v="0"/>
    <x v="0"/>
    <m/>
    <m/>
    <s v="Hama"/>
    <s v="SY05"/>
    <s v="As-Suqaylabiyah"/>
    <s v="SY0502"/>
    <s v="Madiq Castle"/>
    <s v="SY050204"/>
    <m/>
    <m/>
    <x v="0"/>
    <x v="0"/>
    <x v="3"/>
    <x v="3"/>
    <x v="7"/>
    <x v="7"/>
    <x v="76"/>
    <x v="76"/>
    <n v="11"/>
    <d v="2018-09-09T00:00:00"/>
  </r>
  <r>
    <x v="0"/>
    <x v="0"/>
    <x v="0"/>
    <m/>
    <m/>
    <s v="Hama"/>
    <s v="SY05"/>
    <s v="As-Suqaylabiyah"/>
    <s v="SY0502"/>
    <s v="Madiq Castle"/>
    <s v="SY050204"/>
    <m/>
    <m/>
    <x v="0"/>
    <x v="0"/>
    <x v="0"/>
    <x v="0"/>
    <x v="0"/>
    <x v="0"/>
    <x v="0"/>
    <x v="0"/>
    <n v="6"/>
    <d v="2018-09-19T00:00:00"/>
  </r>
  <r>
    <x v="0"/>
    <x v="0"/>
    <x v="0"/>
    <m/>
    <m/>
    <s v="Hama"/>
    <s v="SY05"/>
    <s v="As-Suqaylabiyah"/>
    <s v="SY0502"/>
    <s v="Madiq Castle"/>
    <s v="SY050204"/>
    <m/>
    <m/>
    <x v="1"/>
    <x v="1"/>
    <x v="7"/>
    <x v="7"/>
    <x v="15"/>
    <x v="15"/>
    <x v="77"/>
    <x v="77"/>
    <n v="97"/>
    <d v="2018-09-18T00:00:00"/>
  </r>
  <r>
    <x v="0"/>
    <x v="0"/>
    <x v="0"/>
    <m/>
    <m/>
    <s v="Hama"/>
    <s v="SY05"/>
    <s v="As-Suqaylabiyah"/>
    <s v="SY0502"/>
    <s v="Madiq Castle"/>
    <s v="SY050204"/>
    <m/>
    <m/>
    <x v="1"/>
    <x v="1"/>
    <x v="7"/>
    <x v="7"/>
    <x v="15"/>
    <x v="15"/>
    <x v="78"/>
    <x v="78"/>
    <n v="74"/>
    <d v="2018-09-18T00:00:00"/>
  </r>
  <r>
    <x v="0"/>
    <x v="0"/>
    <x v="0"/>
    <m/>
    <m/>
    <s v="Hama"/>
    <s v="SY05"/>
    <s v="As-Suqaylabiyah"/>
    <s v="SY0502"/>
    <s v="Madiq Castle"/>
    <s v="SY050204"/>
    <s v="Bab Eltaqa"/>
    <s v="C3199"/>
    <x v="1"/>
    <x v="1"/>
    <x v="8"/>
    <x v="8"/>
    <x v="16"/>
    <x v="16"/>
    <x v="79"/>
    <x v="79"/>
    <n v="68"/>
    <d v="2018-09-15T00:00:00"/>
  </r>
  <r>
    <x v="0"/>
    <x v="0"/>
    <x v="0"/>
    <m/>
    <m/>
    <s v="Hama"/>
    <s v="SY05"/>
    <s v="As-Suqaylabiyah"/>
    <s v="SY0502"/>
    <s v="Madiq Castle"/>
    <s v="SY050204"/>
    <s v="Bab Eltaqa"/>
    <s v="C3199"/>
    <x v="1"/>
    <x v="1"/>
    <x v="6"/>
    <x v="6"/>
    <x v="11"/>
    <x v="11"/>
    <x v="80"/>
    <x v="80"/>
    <n v="57"/>
    <d v="2018-09-12T00:00:00"/>
  </r>
  <r>
    <x v="0"/>
    <x v="0"/>
    <x v="0"/>
    <m/>
    <m/>
    <s v="Hama"/>
    <s v="SY05"/>
    <s v="As-Suqaylabiyah"/>
    <s v="SY0502"/>
    <s v="Madiq Castle"/>
    <s v="SY050204"/>
    <s v="Eastern Huweiz"/>
    <s v="C3194"/>
    <x v="1"/>
    <x v="1"/>
    <x v="7"/>
    <x v="7"/>
    <x v="15"/>
    <x v="15"/>
    <x v="81"/>
    <x v="81"/>
    <n v="11"/>
    <d v="2018-09-11T00:00:00"/>
  </r>
  <r>
    <x v="0"/>
    <x v="0"/>
    <x v="0"/>
    <m/>
    <m/>
    <s v="Hama"/>
    <s v="SY05"/>
    <s v="As-Suqaylabiyah"/>
    <s v="SY0502"/>
    <s v="Madiq Castle"/>
    <s v="SY050204"/>
    <s v="Eastern Huweiz"/>
    <s v="C3194"/>
    <x v="1"/>
    <x v="1"/>
    <x v="6"/>
    <x v="6"/>
    <x v="17"/>
    <x v="17"/>
    <x v="82"/>
    <x v="82"/>
    <n v="143"/>
    <d v="2018-09-11T00:00:00"/>
  </r>
  <r>
    <x v="0"/>
    <x v="0"/>
    <x v="0"/>
    <m/>
    <m/>
    <s v="Hama"/>
    <s v="SY05"/>
    <s v="As-Suqaylabiyah"/>
    <s v="SY0502"/>
    <s v="Madiq Castle"/>
    <s v="SY050204"/>
    <s v="Eastern Huweiz"/>
    <s v="C3194"/>
    <x v="1"/>
    <x v="1"/>
    <x v="6"/>
    <x v="6"/>
    <x v="11"/>
    <x v="11"/>
    <x v="83"/>
    <x v="83"/>
    <n v="29"/>
    <d v="2018-09-11T00:00:00"/>
  </r>
  <r>
    <x v="0"/>
    <x v="0"/>
    <x v="0"/>
    <m/>
    <m/>
    <s v="Hama"/>
    <s v="SY05"/>
    <s v="As-Suqaylabiyah"/>
    <s v="SY0502"/>
    <s v="Madiq Castle"/>
    <s v="SY050204"/>
    <s v="Hawash"/>
    <s v="C3195"/>
    <x v="1"/>
    <x v="1"/>
    <x v="7"/>
    <x v="7"/>
    <x v="15"/>
    <x v="15"/>
    <x v="84"/>
    <x v="84"/>
    <n v="40"/>
    <d v="2018-09-18T00:00:00"/>
  </r>
  <r>
    <x v="0"/>
    <x v="0"/>
    <x v="0"/>
    <m/>
    <m/>
    <s v="Hama"/>
    <s v="SY05"/>
    <s v="As-Suqaylabiyah"/>
    <s v="SY0502"/>
    <s v="Madiq Castle"/>
    <s v="SY050204"/>
    <s v="Hawash"/>
    <s v="C3195"/>
    <x v="1"/>
    <x v="1"/>
    <x v="6"/>
    <x v="6"/>
    <x v="11"/>
    <x v="11"/>
    <x v="85"/>
    <x v="85"/>
    <n v="68"/>
    <d v="2018-09-17T00:00:00"/>
  </r>
  <r>
    <x v="0"/>
    <x v="0"/>
    <x v="0"/>
    <m/>
    <m/>
    <s v="Hama"/>
    <s v="SY05"/>
    <s v="As-Suqaylabiyah"/>
    <s v="SY0502"/>
    <s v="Madiq Castle"/>
    <s v="SY050204"/>
    <s v="Kafr Nabutha"/>
    <s v="C3209"/>
    <x v="1"/>
    <x v="1"/>
    <x v="7"/>
    <x v="7"/>
    <x v="15"/>
    <x v="15"/>
    <x v="86"/>
    <x v="86"/>
    <n v="40"/>
    <d v="2018-09-18T00:00:00"/>
  </r>
  <r>
    <x v="0"/>
    <x v="0"/>
    <x v="0"/>
    <m/>
    <m/>
    <s v="Hama"/>
    <s v="SY05"/>
    <s v="As-Suqaylabiyah"/>
    <s v="SY0502"/>
    <s v="Madiq Castle"/>
    <s v="SY050204"/>
    <s v="Kafr Nabutha"/>
    <s v="C3209"/>
    <x v="1"/>
    <x v="1"/>
    <x v="8"/>
    <x v="8"/>
    <x v="18"/>
    <x v="18"/>
    <x v="87"/>
    <x v="87"/>
    <n v="46"/>
    <d v="2018-09-20T00:00:00"/>
  </r>
  <r>
    <x v="0"/>
    <x v="0"/>
    <x v="0"/>
    <m/>
    <m/>
    <s v="Hama"/>
    <s v="SY05"/>
    <s v="As-Suqaylabiyah"/>
    <s v="SY0502"/>
    <s v="Madiq Castle"/>
    <s v="SY050204"/>
    <s v="Kafr Nabutha"/>
    <s v="C3209"/>
    <x v="1"/>
    <x v="1"/>
    <x v="6"/>
    <x v="6"/>
    <x v="19"/>
    <x v="19"/>
    <x v="88"/>
    <x v="88"/>
    <n v="23"/>
    <d v="2018-09-13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7"/>
    <x v="7"/>
    <x v="15"/>
    <x v="15"/>
    <x v="81"/>
    <x v="81"/>
    <n v="86"/>
    <d v="2018-09-11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7"/>
    <x v="7"/>
    <x v="15"/>
    <x v="15"/>
    <x v="89"/>
    <x v="89"/>
    <n v="40"/>
    <d v="2018-09-10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7"/>
    <x v="7"/>
    <x v="15"/>
    <x v="15"/>
    <x v="86"/>
    <x v="86"/>
    <n v="57"/>
    <d v="2018-09-18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7"/>
    <x v="7"/>
    <x v="15"/>
    <x v="15"/>
    <x v="90"/>
    <x v="90"/>
    <n v="57"/>
    <d v="2018-09-13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8"/>
    <x v="8"/>
    <x v="16"/>
    <x v="16"/>
    <x v="91"/>
    <x v="91"/>
    <n v="11"/>
    <d v="2018-09-14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8"/>
    <x v="8"/>
    <x v="16"/>
    <x v="16"/>
    <x v="92"/>
    <x v="92"/>
    <n v="23"/>
    <d v="2018-09-11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8"/>
    <x v="8"/>
    <x v="18"/>
    <x v="18"/>
    <x v="93"/>
    <x v="93"/>
    <n v="131"/>
    <d v="2018-09-10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8"/>
    <x v="8"/>
    <x v="18"/>
    <x v="18"/>
    <x v="94"/>
    <x v="94"/>
    <n v="143"/>
    <d v="2018-09-12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8"/>
    <x v="8"/>
    <x v="18"/>
    <x v="18"/>
    <x v="95"/>
    <x v="95"/>
    <n v="34"/>
    <d v="2018-09-13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8"/>
    <x v="8"/>
    <x v="18"/>
    <x v="18"/>
    <x v="96"/>
    <x v="96"/>
    <n v="86"/>
    <d v="2018-09-10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6"/>
    <x v="6"/>
    <x v="17"/>
    <x v="17"/>
    <x v="97"/>
    <x v="97"/>
    <n v="1140"/>
    <d v="2018-09-11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6"/>
    <x v="6"/>
    <x v="20"/>
    <x v="20"/>
    <x v="98"/>
    <x v="98"/>
    <n v="86"/>
    <d v="2018-09-13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6"/>
    <x v="6"/>
    <x v="11"/>
    <x v="11"/>
    <x v="80"/>
    <x v="80"/>
    <n v="336"/>
    <d v="2018-09-12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6"/>
    <x v="6"/>
    <x v="11"/>
    <x v="11"/>
    <x v="99"/>
    <x v="99"/>
    <n v="11"/>
    <d v="2018-09-11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6"/>
    <x v="6"/>
    <x v="11"/>
    <x v="11"/>
    <x v="100"/>
    <x v="100"/>
    <n v="34"/>
    <d v="2018-09-17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6"/>
    <x v="6"/>
    <x v="11"/>
    <x v="11"/>
    <x v="85"/>
    <x v="85"/>
    <n v="229"/>
    <d v="2018-09-15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6"/>
    <x v="6"/>
    <x v="11"/>
    <x v="11"/>
    <x v="60"/>
    <x v="60"/>
    <n v="40"/>
    <d v="2018-09-12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5"/>
    <x v="5"/>
    <x v="9"/>
    <x v="9"/>
    <x v="101"/>
    <x v="101"/>
    <n v="57"/>
    <d v="2018-09-16T00:00:00"/>
  </r>
  <r>
    <x v="0"/>
    <x v="0"/>
    <x v="0"/>
    <m/>
    <m/>
    <s v="Hama"/>
    <s v="SY05"/>
    <s v="As-Suqaylabiyah"/>
    <s v="SY0502"/>
    <s v="Madiq Castle"/>
    <s v="SY050204"/>
    <s v="Madiq Castle"/>
    <s v="C3207"/>
    <x v="1"/>
    <x v="1"/>
    <x v="5"/>
    <x v="5"/>
    <x v="9"/>
    <x v="9"/>
    <x v="102"/>
    <x v="102"/>
    <n v="108"/>
    <d v="2018-09-16T00:00:00"/>
  </r>
  <r>
    <x v="0"/>
    <x v="0"/>
    <x v="0"/>
    <m/>
    <m/>
    <s v="Hama"/>
    <s v="SY05"/>
    <s v="As-Suqaylabiyah"/>
    <s v="SY0502"/>
    <s v="Madiq Castle"/>
    <s v="SY050204"/>
    <s v="Tal Hawash"/>
    <s v="C3197"/>
    <x v="1"/>
    <x v="1"/>
    <x v="7"/>
    <x v="7"/>
    <x v="15"/>
    <x v="15"/>
    <x v="103"/>
    <x v="103"/>
    <n v="40"/>
    <d v="2018-09-13T00:00:00"/>
  </r>
  <r>
    <x v="0"/>
    <x v="0"/>
    <x v="0"/>
    <m/>
    <m/>
    <s v="Hama"/>
    <s v="SY05"/>
    <s v="As-Suqaylabiyah"/>
    <s v="SY0502"/>
    <s v="Madiq Castle"/>
    <s v="SY050204"/>
    <s v="Tweini"/>
    <s v="C3188"/>
    <x v="1"/>
    <x v="1"/>
    <x v="6"/>
    <x v="6"/>
    <x v="19"/>
    <x v="19"/>
    <x v="88"/>
    <x v="88"/>
    <n v="29"/>
    <d v="2018-09-13T00:00:00"/>
  </r>
  <r>
    <x v="0"/>
    <x v="0"/>
    <x v="0"/>
    <m/>
    <m/>
    <s v="Hama"/>
    <s v="SY05"/>
    <s v="As-Suqaylabiyah"/>
    <s v="SY0502"/>
    <s v="Madiq Castle"/>
    <s v="SY050204"/>
    <s v="Tweini"/>
    <s v="C3188"/>
    <x v="1"/>
    <x v="1"/>
    <x v="6"/>
    <x v="6"/>
    <x v="11"/>
    <x v="11"/>
    <x v="80"/>
    <x v="80"/>
    <n v="74"/>
    <d v="2018-09-12T00:00:00"/>
  </r>
  <r>
    <x v="0"/>
    <x v="0"/>
    <x v="0"/>
    <m/>
    <m/>
    <s v="Hama"/>
    <s v="SY05"/>
    <s v="As-Suqaylabiyah"/>
    <s v="SY0502"/>
    <s v="Madiq Castle"/>
    <s v="SY050204"/>
    <s v="Tweini"/>
    <s v="C3188"/>
    <x v="1"/>
    <x v="1"/>
    <x v="6"/>
    <x v="6"/>
    <x v="11"/>
    <x v="11"/>
    <x v="85"/>
    <x v="85"/>
    <n v="17"/>
    <d v="2018-09-12T00:00:00"/>
  </r>
  <r>
    <x v="0"/>
    <x v="0"/>
    <x v="0"/>
    <m/>
    <m/>
    <s v="Hama"/>
    <s v="SY05"/>
    <s v="As-Suqaylabiyah"/>
    <s v="SY0502"/>
    <s v="Ziyara"/>
    <s v="SY050202"/>
    <m/>
    <s v=""/>
    <x v="1"/>
    <x v="1"/>
    <x v="8"/>
    <x v="8"/>
    <x v="18"/>
    <x v="18"/>
    <x v="94"/>
    <x v="94"/>
    <n v="456"/>
    <d v="2018-09-12T00:00:00"/>
  </r>
  <r>
    <x v="0"/>
    <x v="0"/>
    <x v="0"/>
    <m/>
    <m/>
    <s v="Hama"/>
    <s v="SY05"/>
    <s v="As-Suqaylabiyah"/>
    <s v="SY0502"/>
    <s v="Ziyara"/>
    <s v="SY050202"/>
    <s v="Al-Hamidiah"/>
    <s v="C6548"/>
    <x v="1"/>
    <x v="1"/>
    <x v="8"/>
    <x v="8"/>
    <x v="18"/>
    <x v="18"/>
    <x v="104"/>
    <x v="104"/>
    <n v="58"/>
    <d v="2018-09-20T00:00:00"/>
  </r>
  <r>
    <x v="0"/>
    <x v="0"/>
    <x v="0"/>
    <m/>
    <m/>
    <s v="Hama"/>
    <s v="SY05"/>
    <s v="As-Suqaylabiyah"/>
    <s v="SY0502"/>
    <s v="Ziyara"/>
    <s v="SY050202"/>
    <s v="Al-Hamidiah"/>
    <s v="C6548"/>
    <x v="1"/>
    <x v="1"/>
    <x v="8"/>
    <x v="8"/>
    <x v="18"/>
    <x v="18"/>
    <x v="95"/>
    <x v="95"/>
    <n v="40"/>
    <d v="2018-09-17T00:00:00"/>
  </r>
  <r>
    <x v="0"/>
    <x v="0"/>
    <x v="0"/>
    <m/>
    <m/>
    <s v="Hama"/>
    <s v="SY05"/>
    <s v="As-Suqaylabiyah"/>
    <s v="SY0502"/>
    <s v="Ziyara"/>
    <s v="SY050202"/>
    <s v="Ankawi"/>
    <s v="C3155"/>
    <x v="1"/>
    <x v="1"/>
    <x v="6"/>
    <x v="6"/>
    <x v="11"/>
    <x v="11"/>
    <x v="80"/>
    <x v="80"/>
    <n v="29"/>
    <d v="2018-09-12T00:00:00"/>
  </r>
  <r>
    <x v="0"/>
    <x v="0"/>
    <x v="0"/>
    <m/>
    <m/>
    <s v="Hama"/>
    <s v="SY05"/>
    <s v="As-Suqaylabiyah"/>
    <s v="SY0502"/>
    <s v="Ziyara"/>
    <s v="SY050202"/>
    <s v="Ankawi"/>
    <s v="C3155"/>
    <x v="1"/>
    <x v="1"/>
    <x v="6"/>
    <x v="6"/>
    <x v="11"/>
    <x v="11"/>
    <x v="85"/>
    <x v="85"/>
    <n v="40"/>
    <d v="2018-09-12T00:00:00"/>
  </r>
  <r>
    <x v="0"/>
    <x v="0"/>
    <x v="0"/>
    <m/>
    <m/>
    <s v="Hama"/>
    <s v="SY05"/>
    <s v="As-Suqaylabiyah"/>
    <s v="SY0502"/>
    <s v="Ziyara"/>
    <s v="SY050202"/>
    <s v="Doqmaq"/>
    <s v="C3156"/>
    <x v="1"/>
    <x v="1"/>
    <x v="8"/>
    <x v="8"/>
    <x v="18"/>
    <x v="18"/>
    <x v="87"/>
    <x v="87"/>
    <n v="58"/>
    <d v="2018-09-20T00:00:00"/>
  </r>
  <r>
    <x v="0"/>
    <x v="0"/>
    <x v="0"/>
    <m/>
    <m/>
    <s v="Hama"/>
    <s v="SY05"/>
    <s v="As-Suqaylabiyah"/>
    <s v="SY0502"/>
    <s v="Ziyara"/>
    <s v="SY050202"/>
    <s v="Qarqur"/>
    <s v="C3168"/>
    <x v="1"/>
    <x v="1"/>
    <x v="9"/>
    <x v="9"/>
    <x v="21"/>
    <x v="21"/>
    <x v="105"/>
    <x v="105"/>
    <n v="57"/>
    <d v="2018-09-05T00:00:00"/>
  </r>
  <r>
    <x v="0"/>
    <x v="0"/>
    <x v="0"/>
    <m/>
    <m/>
    <s v="Hama"/>
    <s v="SY05"/>
    <s v="As-Suqaylabiyah"/>
    <s v="SY0502"/>
    <s v="Ziyara"/>
    <s v="SY050202"/>
    <s v="Qarqur"/>
    <s v="C3168"/>
    <x v="1"/>
    <x v="1"/>
    <x v="9"/>
    <x v="9"/>
    <x v="21"/>
    <x v="21"/>
    <x v="106"/>
    <x v="106"/>
    <n v="29"/>
    <d v="2018-09-05T00:00:00"/>
  </r>
  <r>
    <x v="0"/>
    <x v="0"/>
    <x v="0"/>
    <m/>
    <m/>
    <s v="Hama"/>
    <s v="SY05"/>
    <s v="As-Suqaylabiyah"/>
    <s v="SY0502"/>
    <s v="Ziyara"/>
    <s v="SY050202"/>
    <s v="Qastun"/>
    <s v="C3170"/>
    <x v="1"/>
    <x v="1"/>
    <x v="8"/>
    <x v="8"/>
    <x v="16"/>
    <x v="16"/>
    <x v="107"/>
    <x v="107"/>
    <n v="51"/>
    <d v="2018-09-18T00:00:00"/>
  </r>
  <r>
    <x v="0"/>
    <x v="0"/>
    <x v="0"/>
    <m/>
    <m/>
    <s v="Hama"/>
    <s v="SY05"/>
    <s v="As-Suqaylabiyah"/>
    <s v="SY0502"/>
    <s v="Ziyara"/>
    <s v="SY050202"/>
    <s v="Qastun"/>
    <s v="C3170"/>
    <x v="1"/>
    <x v="1"/>
    <x v="8"/>
    <x v="8"/>
    <x v="18"/>
    <x v="18"/>
    <x v="108"/>
    <x v="108"/>
    <n v="51"/>
    <d v="2018-09-06T00:00:00"/>
  </r>
  <r>
    <x v="0"/>
    <x v="0"/>
    <x v="0"/>
    <m/>
    <m/>
    <s v="Hama"/>
    <s v="SY05"/>
    <s v="As-Suqaylabiyah"/>
    <s v="SY0502"/>
    <s v="Ziyara"/>
    <s v="SY050202"/>
    <s v="Qastun"/>
    <s v="C3170"/>
    <x v="1"/>
    <x v="1"/>
    <x v="8"/>
    <x v="8"/>
    <x v="18"/>
    <x v="18"/>
    <x v="109"/>
    <x v="109"/>
    <n v="143"/>
    <d v="2018-09-06T00:00:00"/>
  </r>
  <r>
    <x v="0"/>
    <x v="0"/>
    <x v="0"/>
    <m/>
    <m/>
    <s v="Hama"/>
    <s v="SY05"/>
    <s v="As-Suqaylabiyah"/>
    <s v="SY0502"/>
    <s v="Ziyara"/>
    <s v="SY050202"/>
    <s v="Qastun"/>
    <s v="C3170"/>
    <x v="1"/>
    <x v="1"/>
    <x v="8"/>
    <x v="8"/>
    <x v="22"/>
    <x v="22"/>
    <x v="110"/>
    <x v="110"/>
    <n v="17"/>
    <d v="2018-09-19T00:00:00"/>
  </r>
  <r>
    <x v="0"/>
    <x v="0"/>
    <x v="0"/>
    <m/>
    <m/>
    <s v="Hama"/>
    <s v="SY05"/>
    <s v="As-Suqaylabiyah"/>
    <s v="SY0502"/>
    <s v="Ziyara"/>
    <s v="SY050202"/>
    <s v="Qastun"/>
    <s v="C3170"/>
    <x v="1"/>
    <x v="1"/>
    <x v="8"/>
    <x v="8"/>
    <x v="22"/>
    <x v="22"/>
    <x v="111"/>
    <x v="111"/>
    <n v="46"/>
    <d v="2018-09-16T00:00:00"/>
  </r>
  <r>
    <x v="0"/>
    <x v="0"/>
    <x v="0"/>
    <m/>
    <m/>
    <s v="Hama"/>
    <s v="SY05"/>
    <s v="As-Suqaylabiyah"/>
    <s v="SY0502"/>
    <s v="Ziyara"/>
    <s v="SY050202"/>
    <s v="Qastun"/>
    <s v="C3170"/>
    <x v="1"/>
    <x v="1"/>
    <x v="6"/>
    <x v="6"/>
    <x v="17"/>
    <x v="17"/>
    <x v="82"/>
    <x v="82"/>
    <n v="171"/>
    <d v="2018-09-11T00:00:00"/>
  </r>
  <r>
    <x v="0"/>
    <x v="0"/>
    <x v="0"/>
    <m/>
    <m/>
    <s v="Hama"/>
    <s v="SY05"/>
    <s v="As-Suqaylabiyah"/>
    <s v="SY0502"/>
    <s v="Ziyara"/>
    <s v="SY050202"/>
    <s v="Qastun"/>
    <s v="C3170"/>
    <x v="1"/>
    <x v="1"/>
    <x v="6"/>
    <x v="6"/>
    <x v="11"/>
    <x v="11"/>
    <x v="80"/>
    <x v="80"/>
    <n v="29"/>
    <d v="2018-09-12T00:00:00"/>
  </r>
  <r>
    <x v="0"/>
    <x v="0"/>
    <x v="0"/>
    <m/>
    <m/>
    <s v="Hama"/>
    <s v="SY05"/>
    <s v="As-Suqaylabiyah"/>
    <s v="SY0502"/>
    <s v="Ziyara"/>
    <s v="SY050202"/>
    <s v="Qastun"/>
    <s v="C3170"/>
    <x v="1"/>
    <x v="1"/>
    <x v="6"/>
    <x v="6"/>
    <x v="11"/>
    <x v="11"/>
    <x v="85"/>
    <x v="85"/>
    <n v="11"/>
    <d v="2018-09-11T00:00:00"/>
  </r>
  <r>
    <x v="0"/>
    <x v="0"/>
    <x v="0"/>
    <m/>
    <m/>
    <s v="Hama"/>
    <s v="SY05"/>
    <s v="As-Suqaylabiyah"/>
    <s v="SY0502"/>
    <s v="Ziyara"/>
    <s v="SY050202"/>
    <s v="Tal Wassit"/>
    <s v="C3157"/>
    <x v="1"/>
    <x v="1"/>
    <x v="6"/>
    <x v="6"/>
    <x v="11"/>
    <x v="11"/>
    <x v="83"/>
    <x v="83"/>
    <n v="46"/>
    <d v="2018-09-17T00:00:00"/>
  </r>
  <r>
    <x v="0"/>
    <x v="0"/>
    <x v="0"/>
    <m/>
    <m/>
    <s v="Hama"/>
    <s v="SY05"/>
    <s v="As-Suqaylabiyah"/>
    <s v="SY0502"/>
    <s v="Ziyara"/>
    <s v="SY050202"/>
    <s v="Tal Wassit"/>
    <s v="C3157"/>
    <x v="1"/>
    <x v="1"/>
    <x v="9"/>
    <x v="9"/>
    <x v="23"/>
    <x v="23"/>
    <x v="112"/>
    <x v="112"/>
    <n v="86"/>
    <d v="2018-09-17T00:00:00"/>
  </r>
  <r>
    <x v="0"/>
    <x v="0"/>
    <x v="0"/>
    <m/>
    <m/>
    <s v="Hama"/>
    <s v="SY05"/>
    <s v="As-Suqaylabiyah"/>
    <s v="SY0502"/>
    <s v="Ziyara"/>
    <s v="SY050202"/>
    <s v="Tal Wassit"/>
    <s v="C3157"/>
    <x v="1"/>
    <x v="1"/>
    <x v="9"/>
    <x v="9"/>
    <x v="23"/>
    <x v="23"/>
    <x v="113"/>
    <x v="113"/>
    <n v="57"/>
    <d v="2018-09-10T00:00:00"/>
  </r>
  <r>
    <x v="0"/>
    <x v="0"/>
    <x v="0"/>
    <m/>
    <m/>
    <s v="Hama"/>
    <s v="SY05"/>
    <s v="As-Suqaylabiyah"/>
    <s v="SY0502"/>
    <s v="Ziyara"/>
    <s v="SY050202"/>
    <s v="Zayzun"/>
    <s v="C3161"/>
    <x v="1"/>
    <x v="1"/>
    <x v="8"/>
    <x v="8"/>
    <x v="18"/>
    <x v="18"/>
    <x v="114"/>
    <x v="114"/>
    <n v="29"/>
    <d v="2018-09-08T00:00:00"/>
  </r>
  <r>
    <x v="0"/>
    <x v="0"/>
    <x v="0"/>
    <m/>
    <m/>
    <s v="Hama"/>
    <s v="SY05"/>
    <s v="As-Suqaylabiyah"/>
    <s v="SY0502"/>
    <s v="Ziyara"/>
    <s v="SY050202"/>
    <s v="Zayzun"/>
    <s v="C3161"/>
    <x v="1"/>
    <x v="1"/>
    <x v="8"/>
    <x v="8"/>
    <x v="18"/>
    <x v="18"/>
    <x v="115"/>
    <x v="115"/>
    <n v="68"/>
    <d v="2018-09-12T00:00:00"/>
  </r>
  <r>
    <x v="0"/>
    <x v="0"/>
    <x v="0"/>
    <m/>
    <m/>
    <s v="Hama"/>
    <s v="SY05"/>
    <s v="As-Suqaylabiyah"/>
    <s v="SY0502"/>
    <s v="Ziyara"/>
    <s v="SY050202"/>
    <s v="Zayzun"/>
    <s v="C3161"/>
    <x v="1"/>
    <x v="1"/>
    <x v="8"/>
    <x v="8"/>
    <x v="22"/>
    <x v="22"/>
    <x v="116"/>
    <x v="116"/>
    <n v="11"/>
    <d v="2018-09-19T00:00:00"/>
  </r>
  <r>
    <x v="0"/>
    <x v="0"/>
    <x v="0"/>
    <m/>
    <m/>
    <s v="Hama"/>
    <s v="SY05"/>
    <s v="As-Suqaylabiyah"/>
    <s v="SY0502"/>
    <s v="Ziyara"/>
    <s v="SY050202"/>
    <s v="Ziyara"/>
    <s v="C3166"/>
    <x v="1"/>
    <x v="1"/>
    <x v="6"/>
    <x v="6"/>
    <x v="17"/>
    <x v="17"/>
    <x v="82"/>
    <x v="82"/>
    <n v="257"/>
    <d v="2018-09-11T00:00:00"/>
  </r>
  <r>
    <x v="0"/>
    <x v="0"/>
    <x v="0"/>
    <m/>
    <m/>
    <s v="Hama"/>
    <s v="SY05"/>
    <s v="Hama"/>
    <s v="SY0501"/>
    <s v="Suran"/>
    <s v="SY050101"/>
    <m/>
    <s v=""/>
    <x v="0"/>
    <x v="0"/>
    <x v="0"/>
    <x v="0"/>
    <x v="4"/>
    <x v="4"/>
    <x v="117"/>
    <x v="117"/>
    <n v="46"/>
    <d v="2018-09-20T00:00:00"/>
  </r>
  <r>
    <x v="0"/>
    <x v="0"/>
    <x v="0"/>
    <m/>
    <m/>
    <s v="Hama"/>
    <s v="SY05"/>
    <s v="Hama"/>
    <s v="SY0501"/>
    <s v="Suran"/>
    <s v="SY050101"/>
    <s v="Murak"/>
    <s v="C3029"/>
    <x v="1"/>
    <x v="1"/>
    <x v="7"/>
    <x v="7"/>
    <x v="24"/>
    <x v="24"/>
    <x v="118"/>
    <x v="118"/>
    <n v="143"/>
    <d v="2018-09-19T00:00:00"/>
  </r>
  <r>
    <x v="0"/>
    <x v="0"/>
    <x v="0"/>
    <m/>
    <m/>
    <s v="Hama"/>
    <s v="SY05"/>
    <s v="Hama"/>
    <s v="SY0501"/>
    <s v="Suran"/>
    <s v="SY050101"/>
    <s v="Murak"/>
    <s v="C3029"/>
    <x v="1"/>
    <x v="1"/>
    <x v="8"/>
    <x v="8"/>
    <x v="16"/>
    <x v="16"/>
    <x v="119"/>
    <x v="119"/>
    <n v="40"/>
    <d v="2018-09-18T00:00:00"/>
  </r>
  <r>
    <x v="0"/>
    <x v="0"/>
    <x v="0"/>
    <m/>
    <m/>
    <s v="Hama"/>
    <s v="SY05"/>
    <s v="Hama"/>
    <s v="SY0501"/>
    <s v="Suran"/>
    <s v="SY050101"/>
    <s v="Murak"/>
    <s v="C3029"/>
    <x v="1"/>
    <x v="1"/>
    <x v="8"/>
    <x v="8"/>
    <x v="18"/>
    <x v="18"/>
    <x v="93"/>
    <x v="93"/>
    <n v="80"/>
    <d v="2018-09-10T00:00:00"/>
  </r>
  <r>
    <x v="0"/>
    <x v="0"/>
    <x v="0"/>
    <m/>
    <m/>
    <s v="Hama"/>
    <s v="SY05"/>
    <s v="Hama"/>
    <s v="SY0501"/>
    <s v="Suran"/>
    <s v="SY050101"/>
    <s v="Murak"/>
    <s v="C3029"/>
    <x v="1"/>
    <x v="1"/>
    <x v="8"/>
    <x v="8"/>
    <x v="18"/>
    <x v="18"/>
    <x v="104"/>
    <x v="104"/>
    <n v="34"/>
    <d v="2018-09-20T00:00:00"/>
  </r>
  <r>
    <x v="0"/>
    <x v="0"/>
    <x v="0"/>
    <m/>
    <m/>
    <s v="Hama"/>
    <s v="SY05"/>
    <s v="Masyaf"/>
    <s v="SY0504"/>
    <s v="Under verification"/>
    <s v=""/>
    <m/>
    <s v=""/>
    <x v="0"/>
    <x v="0"/>
    <x v="4"/>
    <x v="4"/>
    <x v="8"/>
    <x v="8"/>
    <x v="71"/>
    <x v="71"/>
    <n v="103"/>
    <d v="2018-09-11T00:00:00"/>
  </r>
  <r>
    <x v="0"/>
    <x v="0"/>
    <x v="0"/>
    <m/>
    <m/>
    <s v="Hama"/>
    <s v="SY05"/>
    <s v="Muhradah"/>
    <s v="SY0505"/>
    <s v="Kafr Zeita"/>
    <s v="SY050501"/>
    <m/>
    <s v=""/>
    <x v="0"/>
    <x v="0"/>
    <x v="3"/>
    <x v="3"/>
    <x v="7"/>
    <x v="7"/>
    <x v="74"/>
    <x v="74"/>
    <n v="11"/>
    <d v="2018-09-26T00:00:00"/>
  </r>
  <r>
    <x v="0"/>
    <x v="0"/>
    <x v="0"/>
    <m/>
    <m/>
    <s v="Hama"/>
    <s v="SY05"/>
    <s v="Muhradah"/>
    <s v="SY0505"/>
    <s v="Kafr Zeita"/>
    <s v="SY050501"/>
    <m/>
    <m/>
    <x v="0"/>
    <x v="0"/>
    <x v="3"/>
    <x v="3"/>
    <x v="7"/>
    <x v="7"/>
    <x v="37"/>
    <x v="37"/>
    <n v="6"/>
    <d v="2018-09-26T00:00:00"/>
  </r>
  <r>
    <x v="0"/>
    <x v="0"/>
    <x v="0"/>
    <m/>
    <m/>
    <s v="Hama"/>
    <s v="SY05"/>
    <s v="Muhradah"/>
    <s v="SY0505"/>
    <s v="Kafr Zeita"/>
    <s v="SY050501"/>
    <m/>
    <m/>
    <x v="0"/>
    <x v="0"/>
    <x v="3"/>
    <x v="3"/>
    <x v="7"/>
    <x v="7"/>
    <x v="120"/>
    <x v="120"/>
    <n v="6"/>
    <d v="2018-09-15T00:00:00"/>
  </r>
  <r>
    <x v="0"/>
    <x v="0"/>
    <x v="0"/>
    <m/>
    <m/>
    <s v="Hama"/>
    <s v="SY05"/>
    <s v="Muhradah"/>
    <s v="SY0505"/>
    <s v="Kafr Zeita"/>
    <s v="SY050501"/>
    <m/>
    <m/>
    <x v="0"/>
    <x v="0"/>
    <x v="3"/>
    <x v="3"/>
    <x v="25"/>
    <x v="25"/>
    <x v="121"/>
    <x v="121"/>
    <n v="17"/>
    <d v="2018-09-16T00:00:00"/>
  </r>
  <r>
    <x v="0"/>
    <x v="0"/>
    <x v="0"/>
    <m/>
    <m/>
    <s v="Hama"/>
    <s v="SY05"/>
    <s v="Muhradah"/>
    <s v="SY0505"/>
    <s v="Kafr Zeita"/>
    <s v="SY050501"/>
    <m/>
    <m/>
    <x v="0"/>
    <x v="0"/>
    <x v="4"/>
    <x v="4"/>
    <x v="8"/>
    <x v="8"/>
    <x v="122"/>
    <x v="122"/>
    <n v="205"/>
    <d v="2018-09-09T00:00:00"/>
  </r>
  <r>
    <x v="0"/>
    <x v="0"/>
    <x v="0"/>
    <m/>
    <m/>
    <s v="Hama"/>
    <s v="SY05"/>
    <s v="Muhradah"/>
    <s v="SY0505"/>
    <s v="Kafr Zeita"/>
    <s v="SY050501"/>
    <m/>
    <m/>
    <x v="1"/>
    <x v="1"/>
    <x v="7"/>
    <x v="7"/>
    <x v="15"/>
    <x v="15"/>
    <x v="77"/>
    <x v="77"/>
    <n v="200"/>
    <d v="2018-09-18T00:00:00"/>
  </r>
  <r>
    <x v="0"/>
    <x v="0"/>
    <x v="0"/>
    <m/>
    <m/>
    <s v="Hama"/>
    <s v="SY05"/>
    <s v="Muhradah"/>
    <s v="SY0505"/>
    <s v="Kafr Zeita"/>
    <s v="SY050501"/>
    <m/>
    <m/>
    <x v="1"/>
    <x v="1"/>
    <x v="7"/>
    <x v="7"/>
    <x v="15"/>
    <x v="15"/>
    <x v="78"/>
    <x v="78"/>
    <n v="29"/>
    <d v="2018-09-18T00:00:00"/>
  </r>
  <r>
    <x v="0"/>
    <x v="0"/>
    <x v="0"/>
    <m/>
    <m/>
    <s v="Hama"/>
    <s v="SY05"/>
    <s v="Muhradah"/>
    <s v="SY0505"/>
    <s v="Kafr Zeita"/>
    <s v="SY050501"/>
    <s v="Kafr Zeita"/>
    <s v="C3463"/>
    <x v="1"/>
    <x v="1"/>
    <x v="7"/>
    <x v="7"/>
    <x v="26"/>
    <x v="26"/>
    <x v="123"/>
    <x v="123"/>
    <n v="171"/>
    <d v="2018-09-16T00:00:00"/>
  </r>
  <r>
    <x v="0"/>
    <x v="0"/>
    <x v="0"/>
    <m/>
    <m/>
    <s v="Hama"/>
    <s v="SY05"/>
    <s v="Muhradah"/>
    <s v="SY0505"/>
    <s v="Kafr Zeita"/>
    <s v="SY050501"/>
    <s v="Kafr Zeita"/>
    <s v="C3463"/>
    <x v="1"/>
    <x v="1"/>
    <x v="7"/>
    <x v="7"/>
    <x v="15"/>
    <x v="15"/>
    <x v="124"/>
    <x v="124"/>
    <n v="57"/>
    <d v="2018-09-10T00:00:00"/>
  </r>
  <r>
    <x v="0"/>
    <x v="0"/>
    <x v="0"/>
    <m/>
    <m/>
    <s v="Hama"/>
    <s v="SY05"/>
    <s v="Muhradah"/>
    <s v="SY0505"/>
    <s v="Kafr Zeita"/>
    <s v="SY050501"/>
    <s v="Kafr Zeita"/>
    <s v="C3463"/>
    <x v="1"/>
    <x v="1"/>
    <x v="7"/>
    <x v="7"/>
    <x v="24"/>
    <x v="24"/>
    <x v="125"/>
    <x v="125"/>
    <n v="40"/>
    <d v="2018-09-10T00:00:00"/>
  </r>
  <r>
    <x v="0"/>
    <x v="0"/>
    <x v="0"/>
    <m/>
    <m/>
    <s v="Hama"/>
    <s v="SY05"/>
    <s v="Muhradah"/>
    <s v="SY0505"/>
    <s v="Kafr Zeita"/>
    <s v="SY050501"/>
    <s v="Kafr Zeita"/>
    <s v="C3463"/>
    <x v="1"/>
    <x v="1"/>
    <x v="8"/>
    <x v="8"/>
    <x v="16"/>
    <x v="16"/>
    <x v="126"/>
    <x v="126"/>
    <n v="29"/>
    <d v="2018-09-11T00:00:00"/>
  </r>
  <r>
    <x v="0"/>
    <x v="0"/>
    <x v="0"/>
    <m/>
    <m/>
    <s v="Hama"/>
    <s v="SY05"/>
    <s v="Muhradah"/>
    <s v="SY0505"/>
    <s v="Kafr Zeita"/>
    <s v="SY050501"/>
    <s v="Kafr Zeita"/>
    <s v="C3463"/>
    <x v="1"/>
    <x v="1"/>
    <x v="8"/>
    <x v="8"/>
    <x v="18"/>
    <x v="18"/>
    <x v="93"/>
    <x v="93"/>
    <n v="143"/>
    <d v="2018-09-10T00:00:00"/>
  </r>
  <r>
    <x v="0"/>
    <x v="0"/>
    <x v="0"/>
    <m/>
    <m/>
    <s v="Hama"/>
    <s v="SY05"/>
    <s v="Muhradah"/>
    <s v="SY0505"/>
    <s v="Kafr Zeita"/>
    <s v="SY050501"/>
    <s v="Kafr Zeita"/>
    <s v="C3463"/>
    <x v="1"/>
    <x v="1"/>
    <x v="6"/>
    <x v="6"/>
    <x v="17"/>
    <x v="17"/>
    <x v="127"/>
    <x v="127"/>
    <n v="229"/>
    <d v="2018-09-10T00:00:00"/>
  </r>
  <r>
    <x v="0"/>
    <x v="0"/>
    <x v="0"/>
    <m/>
    <m/>
    <s v="Hama"/>
    <s v="SY05"/>
    <s v="Muhradah"/>
    <s v="SY0505"/>
    <s v="Kafr Zeita"/>
    <s v="SY050501"/>
    <s v="Latmana"/>
    <s v="C3458"/>
    <x v="0"/>
    <x v="0"/>
    <x v="3"/>
    <x v="3"/>
    <x v="7"/>
    <x v="7"/>
    <x v="128"/>
    <x v="128"/>
    <n v="11"/>
    <d v="2018-09-17T00:00:00"/>
  </r>
  <r>
    <x v="0"/>
    <x v="0"/>
    <x v="0"/>
    <m/>
    <m/>
    <s v="Hama"/>
    <s v="SY05"/>
    <s v="Muhradah"/>
    <s v="SY0505"/>
    <s v="Kafr Zeita"/>
    <s v="SY050501"/>
    <s v="Latmana"/>
    <s v="C3458"/>
    <x v="1"/>
    <x v="1"/>
    <x v="7"/>
    <x v="7"/>
    <x v="26"/>
    <x v="26"/>
    <x v="123"/>
    <x v="123"/>
    <n v="285"/>
    <d v="2018-09-16T00:00:00"/>
  </r>
  <r>
    <x v="0"/>
    <x v="0"/>
    <x v="0"/>
    <m/>
    <m/>
    <s v="Hama"/>
    <s v="SY05"/>
    <s v="Muhradah"/>
    <s v="SY0505"/>
    <s v="Kafr Zeita"/>
    <s v="SY050501"/>
    <s v="Latmana"/>
    <s v="C3458"/>
    <x v="1"/>
    <x v="1"/>
    <x v="7"/>
    <x v="7"/>
    <x v="15"/>
    <x v="15"/>
    <x v="81"/>
    <x v="81"/>
    <n v="23"/>
    <d v="2018-09-11T00:00:00"/>
  </r>
  <r>
    <x v="0"/>
    <x v="0"/>
    <x v="0"/>
    <m/>
    <m/>
    <s v="Hama"/>
    <s v="SY05"/>
    <s v="Muhradah"/>
    <s v="SY0505"/>
    <s v="Kafr Zeita"/>
    <s v="SY050501"/>
    <s v="Latmana"/>
    <s v="C3458"/>
    <x v="1"/>
    <x v="1"/>
    <x v="7"/>
    <x v="7"/>
    <x v="15"/>
    <x v="15"/>
    <x v="77"/>
    <x v="77"/>
    <n v="57"/>
    <d v="2018-09-18T00:00:00"/>
  </r>
  <r>
    <x v="0"/>
    <x v="0"/>
    <x v="0"/>
    <m/>
    <m/>
    <s v="Hama"/>
    <s v="SY05"/>
    <s v="Muhradah"/>
    <s v="SY0505"/>
    <s v="Kafr Zeita"/>
    <s v="SY050501"/>
    <s v="Latmana"/>
    <s v="C3458"/>
    <x v="1"/>
    <x v="1"/>
    <x v="8"/>
    <x v="8"/>
    <x v="18"/>
    <x v="18"/>
    <x v="94"/>
    <x v="94"/>
    <n v="143"/>
    <d v="2018-09-12T00:00:00"/>
  </r>
  <r>
    <x v="0"/>
    <x v="0"/>
    <x v="0"/>
    <m/>
    <m/>
    <s v="Hama"/>
    <s v="SY05"/>
    <s v="Muhradah"/>
    <s v="SY0505"/>
    <s v="Kafr Zeita"/>
    <s v="SY050501"/>
    <s v="Latmana"/>
    <s v="C3458"/>
    <x v="1"/>
    <x v="1"/>
    <x v="6"/>
    <x v="6"/>
    <x v="17"/>
    <x v="17"/>
    <x v="127"/>
    <x v="127"/>
    <n v="200"/>
    <d v="2018-09-10T00:00:00"/>
  </r>
  <r>
    <x v="0"/>
    <x v="0"/>
    <x v="0"/>
    <m/>
    <m/>
    <s v="Hama"/>
    <s v="SY05"/>
    <s v="Muhradah"/>
    <s v="SY0505"/>
    <s v="Kafr Zeita"/>
    <s v="SY050501"/>
    <s v="Latmana"/>
    <s v="C3458"/>
    <x v="1"/>
    <x v="1"/>
    <x v="5"/>
    <x v="5"/>
    <x v="14"/>
    <x v="14"/>
    <x v="70"/>
    <x v="70"/>
    <n v="81"/>
    <d v="2018-09-02T00:00:00"/>
  </r>
  <r>
    <x v="0"/>
    <x v="0"/>
    <x v="0"/>
    <m/>
    <m/>
    <s v="Hama"/>
    <s v="SY05"/>
    <s v="Muhradah"/>
    <s v="SY0505"/>
    <s v="Kafr Zeita"/>
    <s v="SY050501"/>
    <s v="Latmana"/>
    <s v="C3458"/>
    <x v="1"/>
    <x v="1"/>
    <x v="5"/>
    <x v="5"/>
    <x v="9"/>
    <x v="9"/>
    <x v="102"/>
    <x v="102"/>
    <n v="86"/>
    <d v="2018-09-16T00:00:00"/>
  </r>
  <r>
    <x v="0"/>
    <x v="0"/>
    <x v="0"/>
    <m/>
    <m/>
    <s v="Hama"/>
    <s v="SY05"/>
    <s v="Muhradah"/>
    <s v="SY0505"/>
    <s v="Under verification"/>
    <s v=""/>
    <m/>
    <s v=""/>
    <x v="0"/>
    <x v="0"/>
    <x v="4"/>
    <x v="4"/>
    <x v="8"/>
    <x v="8"/>
    <x v="129"/>
    <x v="129"/>
    <n v="456"/>
    <d v="2018-09-10T00:00:00"/>
  </r>
  <r>
    <x v="0"/>
    <x v="0"/>
    <x v="0"/>
    <m/>
    <m/>
    <s v="Hama"/>
    <s v="SY05"/>
    <s v="Under verification"/>
    <s v=""/>
    <s v="Under verification"/>
    <s v=""/>
    <m/>
    <s v=""/>
    <x v="0"/>
    <x v="0"/>
    <x v="3"/>
    <x v="3"/>
    <x v="13"/>
    <x v="13"/>
    <x v="68"/>
    <x v="68"/>
    <n v="46"/>
    <d v="2018-09-19T00:00:00"/>
  </r>
  <r>
    <x v="0"/>
    <x v="0"/>
    <x v="0"/>
    <m/>
    <m/>
    <s v="Hama"/>
    <s v="SY05"/>
    <s v="Under verification"/>
    <m/>
    <s v="Under verification"/>
    <m/>
    <m/>
    <m/>
    <x v="0"/>
    <x v="0"/>
    <x v="3"/>
    <x v="3"/>
    <x v="13"/>
    <x v="13"/>
    <x v="130"/>
    <x v="130"/>
    <n v="11"/>
    <d v="2018-09-15T00:00:00"/>
  </r>
  <r>
    <x v="0"/>
    <x v="0"/>
    <x v="0"/>
    <m/>
    <m/>
    <s v="Hama"/>
    <s v="SY05"/>
    <s v="Under verification"/>
    <m/>
    <s v="Under verification"/>
    <m/>
    <m/>
    <m/>
    <x v="0"/>
    <x v="0"/>
    <x v="3"/>
    <x v="3"/>
    <x v="7"/>
    <x v="7"/>
    <x v="131"/>
    <x v="131"/>
    <n v="17"/>
    <d v="2018-09-05T00:00:00"/>
  </r>
  <r>
    <x v="0"/>
    <x v="0"/>
    <x v="0"/>
    <m/>
    <m/>
    <s v="Hama"/>
    <s v="SY05"/>
    <s v="Under verification"/>
    <m/>
    <s v="Under verification"/>
    <m/>
    <m/>
    <m/>
    <x v="0"/>
    <x v="0"/>
    <x v="0"/>
    <x v="0"/>
    <x v="0"/>
    <x v="0"/>
    <x v="132"/>
    <x v="132"/>
    <n v="365"/>
    <d v="2018-09-14T00:00:00"/>
  </r>
  <r>
    <x v="0"/>
    <x v="0"/>
    <x v="0"/>
    <m/>
    <m/>
    <s v="Hama"/>
    <s v="SY05"/>
    <s v="Under verification"/>
    <m/>
    <s v="Under verification"/>
    <m/>
    <m/>
    <m/>
    <x v="0"/>
    <x v="0"/>
    <x v="0"/>
    <x v="0"/>
    <x v="0"/>
    <x v="0"/>
    <x v="133"/>
    <x v="133"/>
    <n v="11"/>
    <d v="2018-09-18T00:00:00"/>
  </r>
  <r>
    <x v="0"/>
    <x v="0"/>
    <x v="0"/>
    <m/>
    <m/>
    <s v="Hama"/>
    <s v="SY05"/>
    <s v="Under verification"/>
    <m/>
    <s v="Under verification"/>
    <m/>
    <m/>
    <m/>
    <x v="0"/>
    <x v="0"/>
    <x v="0"/>
    <x v="0"/>
    <x v="0"/>
    <x v="0"/>
    <x v="134"/>
    <x v="134"/>
    <n v="17"/>
    <d v="2018-09-18T00:00:00"/>
  </r>
  <r>
    <x v="0"/>
    <x v="0"/>
    <x v="0"/>
    <m/>
    <m/>
    <s v="Homs"/>
    <s v="SY04"/>
    <s v="Ar-Rastan"/>
    <s v="SY0404"/>
    <s v="Ar-Rastan"/>
    <s v="SY040400"/>
    <s v="Ar-Rastan"/>
    <s v="C2870"/>
    <x v="0"/>
    <x v="0"/>
    <x v="1"/>
    <x v="1"/>
    <x v="2"/>
    <x v="2"/>
    <x v="2"/>
    <x v="2"/>
    <n v="120"/>
    <d v="2018-09-16T00:00:00"/>
  </r>
  <r>
    <x v="0"/>
    <x v="0"/>
    <x v="0"/>
    <m/>
    <m/>
    <s v="Homs"/>
    <s v="SY04"/>
    <s v="Ar-Rastan"/>
    <s v="SY0404"/>
    <s v="Ar-Rastan"/>
    <s v="SY040400"/>
    <s v="Ar-Rastan"/>
    <s v="C2870"/>
    <x v="0"/>
    <x v="0"/>
    <x v="1"/>
    <x v="1"/>
    <x v="2"/>
    <x v="2"/>
    <x v="4"/>
    <x v="4"/>
    <n v="34"/>
    <d v="2018-09-23T00:00:00"/>
  </r>
  <r>
    <x v="0"/>
    <x v="0"/>
    <x v="0"/>
    <m/>
    <m/>
    <s v="Homs"/>
    <s v="SY04"/>
    <s v="Homs"/>
    <s v="SY0401"/>
    <s v="Homs"/>
    <s v="SY040100"/>
    <s v="Homs"/>
    <s v="C2528"/>
    <x v="0"/>
    <x v="0"/>
    <x v="1"/>
    <x v="1"/>
    <x v="2"/>
    <x v="2"/>
    <x v="4"/>
    <x v="4"/>
    <n v="29"/>
    <d v="2018-09-09T00:00:00"/>
  </r>
  <r>
    <x v="0"/>
    <x v="0"/>
    <x v="0"/>
    <m/>
    <m/>
    <s v="Homs"/>
    <s v="SY04"/>
    <s v="Homs"/>
    <s v="SY0401"/>
    <s v="Homs"/>
    <s v="SY040100"/>
    <s v="Jamiliya"/>
    <s v="C2510"/>
    <x v="0"/>
    <x v="0"/>
    <x v="1"/>
    <x v="1"/>
    <x v="2"/>
    <x v="2"/>
    <x v="4"/>
    <x v="4"/>
    <n v="17"/>
    <d v="2018-09-02T00:00:00"/>
  </r>
  <r>
    <x v="0"/>
    <x v="0"/>
    <x v="0"/>
    <m/>
    <m/>
    <s v="Idleb"/>
    <s v="SY07"/>
    <s v="Al Mara"/>
    <s v="SY0702"/>
    <s v="Heish"/>
    <s v="SY070205"/>
    <m/>
    <s v=""/>
    <x v="1"/>
    <x v="1"/>
    <x v="8"/>
    <x v="8"/>
    <x v="16"/>
    <x v="16"/>
    <x v="135"/>
    <x v="135"/>
    <n v="23"/>
    <d v="2018-09-11T00:00:00"/>
  </r>
  <r>
    <x v="0"/>
    <x v="0"/>
    <x v="0"/>
    <m/>
    <m/>
    <s v="Idleb"/>
    <s v="SY07"/>
    <s v="Al Mara"/>
    <s v="SY0702"/>
    <s v="Heish"/>
    <s v="SY070205"/>
    <m/>
    <m/>
    <x v="1"/>
    <x v="1"/>
    <x v="8"/>
    <x v="8"/>
    <x v="16"/>
    <x v="16"/>
    <x v="107"/>
    <x v="107"/>
    <n v="11"/>
    <d v="2018-09-18T00:00:00"/>
  </r>
  <r>
    <x v="0"/>
    <x v="0"/>
    <x v="0"/>
    <m/>
    <m/>
    <s v="Idleb"/>
    <s v="SY07"/>
    <s v="Al Mara"/>
    <s v="SY0702"/>
    <s v="Heish"/>
    <s v="SY070205"/>
    <s v="Abu Habbeh"/>
    <s v="C4108"/>
    <x v="1"/>
    <x v="1"/>
    <x v="7"/>
    <x v="7"/>
    <x v="24"/>
    <x v="24"/>
    <x v="136"/>
    <x v="136"/>
    <n v="143"/>
    <d v="2018-09-18T00:00:00"/>
  </r>
  <r>
    <x v="0"/>
    <x v="0"/>
    <x v="0"/>
    <m/>
    <m/>
    <s v="Idleb"/>
    <s v="SY07"/>
    <s v="Al Mara"/>
    <s v="SY0702"/>
    <s v="Heish"/>
    <s v="SY070205"/>
    <s v="Heish"/>
    <s v="C4105"/>
    <x v="1"/>
    <x v="1"/>
    <x v="6"/>
    <x v="6"/>
    <x v="17"/>
    <x v="17"/>
    <x v="137"/>
    <x v="137"/>
    <n v="257"/>
    <d v="2018-09-12T00:00:00"/>
  </r>
  <r>
    <x v="0"/>
    <x v="0"/>
    <x v="0"/>
    <m/>
    <m/>
    <s v="Idleb"/>
    <s v="SY07"/>
    <s v="Al Mara"/>
    <s v="SY0702"/>
    <s v="Heish"/>
    <s v="SY070205"/>
    <s v="Heish"/>
    <s v="C4105"/>
    <x v="1"/>
    <x v="1"/>
    <x v="6"/>
    <x v="6"/>
    <x v="17"/>
    <x v="17"/>
    <x v="138"/>
    <x v="138"/>
    <n v="57"/>
    <d v="2018-09-11T00:00:00"/>
  </r>
  <r>
    <x v="0"/>
    <x v="0"/>
    <x v="0"/>
    <m/>
    <m/>
    <s v="Idleb"/>
    <s v="SY07"/>
    <s v="Al Mara"/>
    <s v="SY0702"/>
    <s v="Heish"/>
    <s v="SY070205"/>
    <s v="Kafrsajna"/>
    <s v="C4110"/>
    <x v="1"/>
    <x v="1"/>
    <x v="6"/>
    <x v="6"/>
    <x v="20"/>
    <x v="20"/>
    <x v="139"/>
    <x v="139"/>
    <n v="29"/>
    <d v="2018-09-09T00:00:00"/>
  </r>
  <r>
    <x v="0"/>
    <x v="0"/>
    <x v="0"/>
    <m/>
    <m/>
    <s v="Idleb"/>
    <s v="SY07"/>
    <s v="Al Mara"/>
    <s v="SY0702"/>
    <s v="Heish"/>
    <s v="SY070205"/>
    <s v="Maysruneh"/>
    <s v="C4113"/>
    <x v="1"/>
    <x v="1"/>
    <x v="6"/>
    <x v="6"/>
    <x v="17"/>
    <x v="17"/>
    <x v="140"/>
    <x v="140"/>
    <n v="74"/>
    <d v="2018-09-12T00:00:00"/>
  </r>
  <r>
    <x v="0"/>
    <x v="0"/>
    <x v="0"/>
    <m/>
    <m/>
    <s v="Idleb"/>
    <s v="SY07"/>
    <s v="Al Mara"/>
    <s v="SY0702"/>
    <s v="Heish"/>
    <s v="SY070205"/>
    <s v="Rakaya Sijneh"/>
    <s v="C4102"/>
    <x v="1"/>
    <x v="1"/>
    <x v="6"/>
    <x v="6"/>
    <x v="17"/>
    <x v="17"/>
    <x v="140"/>
    <x v="140"/>
    <n v="114"/>
    <d v="2018-09-12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7"/>
    <x v="7"/>
    <x v="26"/>
    <x v="26"/>
    <x v="123"/>
    <x v="123"/>
    <n v="228"/>
    <d v="2018-09-16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7"/>
    <x v="7"/>
    <x v="24"/>
    <x v="24"/>
    <x v="141"/>
    <x v="141"/>
    <n v="342"/>
    <d v="2018-09-18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7"/>
    <x v="7"/>
    <x v="24"/>
    <x v="24"/>
    <x v="142"/>
    <x v="142"/>
    <n v="143"/>
    <d v="2018-09-16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7"/>
    <x v="7"/>
    <x v="24"/>
    <x v="24"/>
    <x v="143"/>
    <x v="143"/>
    <n v="51"/>
    <d v="2018-09-10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7"/>
    <x v="7"/>
    <x v="24"/>
    <x v="24"/>
    <x v="125"/>
    <x v="125"/>
    <n v="29"/>
    <d v="2018-09-10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8"/>
    <x v="8"/>
    <x v="16"/>
    <x v="16"/>
    <x v="135"/>
    <x v="135"/>
    <n v="23"/>
    <d v="2018-09-17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8"/>
    <x v="8"/>
    <x v="16"/>
    <x v="16"/>
    <x v="144"/>
    <x v="144"/>
    <n v="51"/>
    <d v="2018-09-17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8"/>
    <x v="8"/>
    <x v="18"/>
    <x v="18"/>
    <x v="94"/>
    <x v="94"/>
    <n v="257"/>
    <d v="2018-09-12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8"/>
    <x v="8"/>
    <x v="18"/>
    <x v="18"/>
    <x v="95"/>
    <x v="95"/>
    <n v="17"/>
    <d v="2018-09-13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6"/>
    <x v="6"/>
    <x v="17"/>
    <x v="17"/>
    <x v="137"/>
    <x v="137"/>
    <n v="143"/>
    <d v="2018-09-11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6"/>
    <x v="6"/>
    <x v="17"/>
    <x v="17"/>
    <x v="140"/>
    <x v="140"/>
    <n v="68"/>
    <d v="2018-09-09T00:00:00"/>
  </r>
  <r>
    <x v="0"/>
    <x v="0"/>
    <x v="0"/>
    <m/>
    <m/>
    <s v="Idleb"/>
    <s v="SY07"/>
    <s v="Al Mara"/>
    <s v="SY0702"/>
    <s v="Heish"/>
    <s v="SY070205"/>
    <s v="Tah"/>
    <s v="C4099"/>
    <x v="1"/>
    <x v="1"/>
    <x v="6"/>
    <x v="6"/>
    <x v="17"/>
    <x v="17"/>
    <x v="138"/>
    <x v="138"/>
    <n v="57"/>
    <d v="2018-09-11T00:00:00"/>
  </r>
  <r>
    <x v="0"/>
    <x v="0"/>
    <x v="0"/>
    <m/>
    <m/>
    <s v="Idleb"/>
    <s v="SY07"/>
    <s v="Al Mara"/>
    <s v="SY0702"/>
    <s v="Heish"/>
    <s v="SY070205"/>
    <s v="Tahtaya"/>
    <s v="C4103"/>
    <x v="1"/>
    <x v="1"/>
    <x v="8"/>
    <x v="8"/>
    <x v="16"/>
    <x v="16"/>
    <x v="144"/>
    <x v="144"/>
    <n v="23"/>
    <d v="2018-09-17T00:00:00"/>
  </r>
  <r>
    <x v="0"/>
    <x v="0"/>
    <x v="0"/>
    <m/>
    <m/>
    <s v="Idleb"/>
    <s v="SY07"/>
    <s v="Al Mara"/>
    <s v="SY0702"/>
    <s v="Heish"/>
    <s v="SY070205"/>
    <s v="Tahtaya"/>
    <s v="C4103"/>
    <x v="1"/>
    <x v="1"/>
    <x v="8"/>
    <x v="8"/>
    <x v="16"/>
    <x v="16"/>
    <x v="145"/>
    <x v="145"/>
    <n v="114"/>
    <d v="2018-09-18T00:00:00"/>
  </r>
  <r>
    <x v="0"/>
    <x v="0"/>
    <x v="0"/>
    <m/>
    <m/>
    <s v="Idleb"/>
    <s v="SY07"/>
    <s v="Al Mara"/>
    <s v="SY0702"/>
    <s v="Khan Shaykun"/>
    <s v="SY070201"/>
    <m/>
    <s v=""/>
    <x v="0"/>
    <x v="0"/>
    <x v="3"/>
    <x v="3"/>
    <x v="13"/>
    <x v="13"/>
    <x v="69"/>
    <x v="69"/>
    <n v="17"/>
    <d v="2018-09-11T00:00:00"/>
  </r>
  <r>
    <x v="0"/>
    <x v="0"/>
    <x v="0"/>
    <m/>
    <m/>
    <s v="Idleb"/>
    <s v="SY07"/>
    <s v="Al Mara"/>
    <s v="SY0702"/>
    <s v="Khan Shaykun"/>
    <s v="SY070201"/>
    <m/>
    <m/>
    <x v="0"/>
    <x v="0"/>
    <x v="3"/>
    <x v="3"/>
    <x v="13"/>
    <x v="13"/>
    <x v="146"/>
    <x v="146"/>
    <n v="17"/>
    <d v="2018-09-10T00:00:00"/>
  </r>
  <r>
    <x v="0"/>
    <x v="0"/>
    <x v="0"/>
    <m/>
    <m/>
    <s v="Idleb"/>
    <s v="SY07"/>
    <s v="Al Mara"/>
    <s v="SY0702"/>
    <s v="Khan Shaykun"/>
    <s v="SY070201"/>
    <m/>
    <m/>
    <x v="0"/>
    <x v="0"/>
    <x v="3"/>
    <x v="3"/>
    <x v="13"/>
    <x v="13"/>
    <x v="147"/>
    <x v="147"/>
    <n v="17"/>
    <d v="2018-09-12T00:00:00"/>
  </r>
  <r>
    <x v="0"/>
    <x v="0"/>
    <x v="0"/>
    <m/>
    <m/>
    <s v="Idleb"/>
    <s v="SY07"/>
    <s v="Al Mara"/>
    <s v="SY0702"/>
    <s v="Khan Shaykun"/>
    <s v="SY070201"/>
    <m/>
    <m/>
    <x v="0"/>
    <x v="0"/>
    <x v="3"/>
    <x v="3"/>
    <x v="13"/>
    <x v="13"/>
    <x v="148"/>
    <x v="148"/>
    <n v="11"/>
    <d v="2018-09-13T00:00:00"/>
  </r>
  <r>
    <x v="0"/>
    <x v="0"/>
    <x v="0"/>
    <m/>
    <m/>
    <s v="Idleb"/>
    <s v="SY07"/>
    <s v="Al Mara"/>
    <s v="SY0702"/>
    <s v="Khan Shaykun"/>
    <s v="SY070201"/>
    <m/>
    <m/>
    <x v="0"/>
    <x v="0"/>
    <x v="0"/>
    <x v="0"/>
    <x v="0"/>
    <x v="0"/>
    <x v="149"/>
    <x v="149"/>
    <n v="11"/>
    <d v="2018-09-11T00:00:00"/>
  </r>
  <r>
    <x v="0"/>
    <x v="0"/>
    <x v="0"/>
    <m/>
    <m/>
    <s v="Idleb"/>
    <s v="SY07"/>
    <s v="Al Mara"/>
    <s v="SY0702"/>
    <s v="Khan Shaykun"/>
    <s v="SY070201"/>
    <m/>
    <m/>
    <x v="0"/>
    <x v="0"/>
    <x v="4"/>
    <x v="4"/>
    <x v="8"/>
    <x v="8"/>
    <x v="150"/>
    <x v="150"/>
    <n v="57"/>
    <d v="2018-09-13T00:00:00"/>
  </r>
  <r>
    <x v="0"/>
    <x v="0"/>
    <x v="0"/>
    <m/>
    <m/>
    <s v="Idleb"/>
    <s v="SY07"/>
    <s v="Al Mara"/>
    <s v="SY0702"/>
    <s v="Khan Shaykun"/>
    <s v="SY070201"/>
    <m/>
    <m/>
    <x v="1"/>
    <x v="1"/>
    <x v="7"/>
    <x v="7"/>
    <x v="15"/>
    <x v="15"/>
    <x v="77"/>
    <x v="77"/>
    <n v="46"/>
    <d v="2018-09-18T00:00:00"/>
  </r>
  <r>
    <x v="0"/>
    <x v="0"/>
    <x v="0"/>
    <m/>
    <m/>
    <s v="Idleb"/>
    <s v="SY07"/>
    <s v="Al Mara"/>
    <s v="SY0702"/>
    <s v="Khan Shaykun"/>
    <s v="SY070201"/>
    <m/>
    <m/>
    <x v="1"/>
    <x v="1"/>
    <x v="7"/>
    <x v="7"/>
    <x v="24"/>
    <x v="24"/>
    <x v="118"/>
    <x v="118"/>
    <n v="285"/>
    <d v="2018-09-19T00:00:00"/>
  </r>
  <r>
    <x v="0"/>
    <x v="0"/>
    <x v="0"/>
    <m/>
    <m/>
    <s v="Idleb"/>
    <s v="SY07"/>
    <s v="Al Mara"/>
    <s v="SY0702"/>
    <s v="Khan Shaykun"/>
    <s v="SY070201"/>
    <s v="Hbit"/>
    <s v="C3989"/>
    <x v="0"/>
    <x v="0"/>
    <x v="4"/>
    <x v="4"/>
    <x v="8"/>
    <x v="8"/>
    <x v="151"/>
    <x v="151"/>
    <n v="456"/>
    <d v="2018-09-12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7"/>
    <x v="7"/>
    <x v="26"/>
    <x v="26"/>
    <x v="123"/>
    <x v="123"/>
    <n v="257"/>
    <d v="2018-09-16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7"/>
    <x v="7"/>
    <x v="26"/>
    <x v="26"/>
    <x v="152"/>
    <x v="152"/>
    <n v="143"/>
    <d v="2018-09-16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7"/>
    <x v="7"/>
    <x v="15"/>
    <x v="15"/>
    <x v="153"/>
    <x v="153"/>
    <n v="68"/>
    <d v="2018-09-10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7"/>
    <x v="7"/>
    <x v="15"/>
    <x v="15"/>
    <x v="89"/>
    <x v="89"/>
    <n v="57"/>
    <d v="2018-09-10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7"/>
    <x v="7"/>
    <x v="15"/>
    <x v="15"/>
    <x v="124"/>
    <x v="124"/>
    <n v="86"/>
    <d v="2018-09-10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7"/>
    <x v="7"/>
    <x v="27"/>
    <x v="27"/>
    <x v="154"/>
    <x v="154"/>
    <n v="86"/>
    <d v="2018-09-16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7"/>
    <x v="7"/>
    <x v="24"/>
    <x v="24"/>
    <x v="125"/>
    <x v="125"/>
    <n v="74"/>
    <d v="2018-09-10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8"/>
    <x v="8"/>
    <x v="16"/>
    <x v="16"/>
    <x v="155"/>
    <x v="155"/>
    <n v="97"/>
    <d v="2018-09-24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8"/>
    <x v="8"/>
    <x v="22"/>
    <x v="22"/>
    <x v="111"/>
    <x v="111"/>
    <n v="29"/>
    <d v="2018-09-13T00:00:00"/>
  </r>
  <r>
    <x v="0"/>
    <x v="0"/>
    <x v="0"/>
    <m/>
    <m/>
    <s v="Idleb"/>
    <s v="SY07"/>
    <s v="Al Mara"/>
    <s v="SY0702"/>
    <s v="Khan Shaykun"/>
    <s v="SY070201"/>
    <s v="Hbit"/>
    <s v="C3989"/>
    <x v="1"/>
    <x v="1"/>
    <x v="6"/>
    <x v="6"/>
    <x v="19"/>
    <x v="19"/>
    <x v="156"/>
    <x v="156"/>
    <n v="46"/>
    <d v="2018-09-13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8"/>
    <x v="8"/>
    <x v="16"/>
    <x v="16"/>
    <x v="157"/>
    <x v="157"/>
    <n v="6"/>
    <d v="2018-09-19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8"/>
    <x v="8"/>
    <x v="16"/>
    <x v="16"/>
    <x v="135"/>
    <x v="135"/>
    <n v="11"/>
    <d v="2018-09-06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8"/>
    <x v="8"/>
    <x v="16"/>
    <x v="16"/>
    <x v="144"/>
    <x v="144"/>
    <n v="29"/>
    <d v="2018-09-17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8"/>
    <x v="8"/>
    <x v="16"/>
    <x v="16"/>
    <x v="158"/>
    <x v="158"/>
    <n v="17"/>
    <d v="2018-09-17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8"/>
    <x v="8"/>
    <x v="16"/>
    <x v="16"/>
    <x v="126"/>
    <x v="126"/>
    <n v="17"/>
    <d v="2018-09-11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8"/>
    <x v="8"/>
    <x v="18"/>
    <x v="18"/>
    <x v="94"/>
    <x v="94"/>
    <n v="314"/>
    <d v="2018-09-12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8"/>
    <x v="8"/>
    <x v="18"/>
    <x v="18"/>
    <x v="108"/>
    <x v="108"/>
    <n v="46"/>
    <d v="2018-09-12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6"/>
    <x v="6"/>
    <x v="17"/>
    <x v="17"/>
    <x v="137"/>
    <x v="137"/>
    <n v="371"/>
    <d v="2018-09-09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6"/>
    <x v="6"/>
    <x v="17"/>
    <x v="17"/>
    <x v="138"/>
    <x v="138"/>
    <n v="257"/>
    <d v="2018-09-11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6"/>
    <x v="6"/>
    <x v="17"/>
    <x v="17"/>
    <x v="127"/>
    <x v="127"/>
    <n v="143"/>
    <d v="2018-09-09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6"/>
    <x v="6"/>
    <x v="17"/>
    <x v="17"/>
    <x v="159"/>
    <x v="159"/>
    <n v="57"/>
    <d v="2018-09-09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6"/>
    <x v="6"/>
    <x v="20"/>
    <x v="20"/>
    <x v="98"/>
    <x v="98"/>
    <n v="97"/>
    <d v="2018-09-13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6"/>
    <x v="6"/>
    <x v="20"/>
    <x v="20"/>
    <x v="160"/>
    <x v="160"/>
    <n v="29"/>
    <d v="2018-09-09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5"/>
    <x v="5"/>
    <x v="9"/>
    <x v="9"/>
    <x v="161"/>
    <x v="161"/>
    <n v="40"/>
    <d v="2018-09-16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5"/>
    <x v="5"/>
    <x v="9"/>
    <x v="9"/>
    <x v="162"/>
    <x v="162"/>
    <n v="57"/>
    <d v="2018-09-11T00:00:00"/>
  </r>
  <r>
    <x v="0"/>
    <x v="0"/>
    <x v="0"/>
    <m/>
    <m/>
    <s v="Idleb"/>
    <s v="SY07"/>
    <s v="Al Mara"/>
    <s v="SY0702"/>
    <s v="Khan Shaykun"/>
    <s v="SY070201"/>
    <s v="Khan Shaykun"/>
    <s v="C3987"/>
    <x v="1"/>
    <x v="1"/>
    <x v="9"/>
    <x v="9"/>
    <x v="28"/>
    <x v="28"/>
    <x v="163"/>
    <x v="163"/>
    <n v="40"/>
    <d v="2018-09-17T00:00:00"/>
  </r>
  <r>
    <x v="0"/>
    <x v="0"/>
    <x v="0"/>
    <m/>
    <m/>
    <s v="Idleb"/>
    <s v="SY07"/>
    <s v="Al Mara"/>
    <s v="SY0702"/>
    <s v="Ma'arrat An Nu'man"/>
    <s v="SY070200"/>
    <m/>
    <s v=""/>
    <x v="0"/>
    <x v="0"/>
    <x v="3"/>
    <x v="3"/>
    <x v="13"/>
    <x v="13"/>
    <x v="164"/>
    <x v="164"/>
    <n v="17"/>
    <d v="2018-09-06T00:00:00"/>
  </r>
  <r>
    <x v="0"/>
    <x v="0"/>
    <x v="0"/>
    <m/>
    <m/>
    <s v="Idleb"/>
    <s v="SY07"/>
    <s v="Al Mara"/>
    <s v="SY0702"/>
    <s v="Ma'arrat An Nu'man"/>
    <s v="SY070200"/>
    <m/>
    <m/>
    <x v="1"/>
    <x v="1"/>
    <x v="8"/>
    <x v="8"/>
    <x v="16"/>
    <x v="16"/>
    <x v="158"/>
    <x v="158"/>
    <n v="23"/>
    <d v="2018-09-17T00:00:00"/>
  </r>
  <r>
    <x v="0"/>
    <x v="0"/>
    <x v="0"/>
    <m/>
    <m/>
    <s v="Idleb"/>
    <s v="SY07"/>
    <s v="Al Mara"/>
    <s v="SY0702"/>
    <s v="Ma'arrat An Nu'man"/>
    <s v="SY070200"/>
    <m/>
    <m/>
    <x v="1"/>
    <x v="1"/>
    <x v="8"/>
    <x v="8"/>
    <x v="16"/>
    <x v="16"/>
    <x v="126"/>
    <x v="126"/>
    <n v="17"/>
    <d v="2018-09-18T00:00:00"/>
  </r>
  <r>
    <x v="0"/>
    <x v="0"/>
    <x v="0"/>
    <m/>
    <m/>
    <s v="Idleb"/>
    <s v="SY07"/>
    <s v="Al Mara"/>
    <s v="SY0702"/>
    <s v="Ma'arrat An Nu'man"/>
    <s v="SY070200"/>
    <m/>
    <m/>
    <x v="1"/>
    <x v="1"/>
    <x v="8"/>
    <x v="8"/>
    <x v="16"/>
    <x v="16"/>
    <x v="145"/>
    <x v="145"/>
    <n v="29"/>
    <d v="2018-09-18T00:00:00"/>
  </r>
  <r>
    <x v="0"/>
    <x v="0"/>
    <x v="0"/>
    <m/>
    <m/>
    <s v="Idleb"/>
    <s v="SY07"/>
    <s v="Al Mara"/>
    <s v="SY0702"/>
    <s v="Ma'arrat An Nu'man"/>
    <s v="SY070200"/>
    <m/>
    <m/>
    <x v="1"/>
    <x v="1"/>
    <x v="8"/>
    <x v="8"/>
    <x v="16"/>
    <x v="16"/>
    <x v="107"/>
    <x v="107"/>
    <n v="11"/>
    <d v="2018-09-10T00:00:00"/>
  </r>
  <r>
    <x v="0"/>
    <x v="0"/>
    <x v="0"/>
    <m/>
    <m/>
    <s v="Idleb"/>
    <s v="SY07"/>
    <s v="Al Mara"/>
    <s v="SY0702"/>
    <s v="Ma'arrat An Nu'man"/>
    <s v="SY070200"/>
    <s v="Abu Makki"/>
    <s v="C3973"/>
    <x v="1"/>
    <x v="1"/>
    <x v="8"/>
    <x v="8"/>
    <x v="16"/>
    <x v="16"/>
    <x v="126"/>
    <x v="126"/>
    <n v="40"/>
    <d v="2018-09-18T00:00:00"/>
  </r>
  <r>
    <x v="0"/>
    <x v="0"/>
    <x v="0"/>
    <m/>
    <m/>
    <s v="Idleb"/>
    <s v="SY07"/>
    <s v="Al Mara"/>
    <s v="SY0702"/>
    <s v="Ma'arrat An Nu'man"/>
    <s v="SY070200"/>
    <s v="Abu Makki"/>
    <s v="C3973"/>
    <x v="1"/>
    <x v="1"/>
    <x v="8"/>
    <x v="8"/>
    <x v="18"/>
    <x v="18"/>
    <x v="93"/>
    <x v="93"/>
    <n v="57"/>
    <d v="2018-09-10T00:00:00"/>
  </r>
  <r>
    <x v="0"/>
    <x v="0"/>
    <x v="0"/>
    <m/>
    <m/>
    <s v="Idleb"/>
    <s v="SY07"/>
    <s v="Al Mara"/>
    <s v="SY0702"/>
    <s v="Ma'arrat An Nu'man"/>
    <s v="SY070200"/>
    <s v="Dana"/>
    <s v="C3965"/>
    <x v="1"/>
    <x v="1"/>
    <x v="6"/>
    <x v="6"/>
    <x v="11"/>
    <x v="11"/>
    <x v="165"/>
    <x v="165"/>
    <n v="114"/>
    <d v="2018-09-11T00:00:00"/>
  </r>
  <r>
    <x v="0"/>
    <x v="0"/>
    <x v="0"/>
    <m/>
    <m/>
    <s v="Idleb"/>
    <s v="SY07"/>
    <s v="Al Mara"/>
    <s v="SY0702"/>
    <s v="Ma'arrat An Nu'man"/>
    <s v="SY070200"/>
    <s v="Halbeh"/>
    <s v="C3966"/>
    <x v="1"/>
    <x v="1"/>
    <x v="8"/>
    <x v="8"/>
    <x v="16"/>
    <x v="16"/>
    <x v="119"/>
    <x v="119"/>
    <n v="17"/>
    <d v="2018-09-18T00:00:00"/>
  </r>
  <r>
    <x v="0"/>
    <x v="0"/>
    <x v="0"/>
    <m/>
    <m/>
    <s v="Idleb"/>
    <s v="SY07"/>
    <s v="Al Mara"/>
    <s v="SY0702"/>
    <s v="Ma'arrat An Nu'man"/>
    <s v="SY070200"/>
    <s v="Hazzan"/>
    <s v="C3960"/>
    <x v="1"/>
    <x v="1"/>
    <x v="5"/>
    <x v="5"/>
    <x v="29"/>
    <x v="29"/>
    <x v="166"/>
    <x v="166"/>
    <n v="143"/>
    <d v="2018-09-13T00:00:00"/>
  </r>
  <r>
    <x v="0"/>
    <x v="0"/>
    <x v="0"/>
    <m/>
    <m/>
    <s v="Idleb"/>
    <s v="SY07"/>
    <s v="Al Mara"/>
    <s v="SY0702"/>
    <s v="Ma'arrat An Nu'man"/>
    <s v="SY070200"/>
    <s v="Jarjnaz"/>
    <s v="C3977"/>
    <x v="0"/>
    <x v="0"/>
    <x v="3"/>
    <x v="3"/>
    <x v="13"/>
    <x v="13"/>
    <x v="68"/>
    <x v="68"/>
    <n v="51"/>
    <d v="2018-09-12T00:00:00"/>
  </r>
  <r>
    <x v="0"/>
    <x v="0"/>
    <x v="0"/>
    <m/>
    <m/>
    <s v="Idleb"/>
    <s v="SY07"/>
    <s v="Al Mara"/>
    <s v="SY0702"/>
    <s v="Ma'arrat An Nu'man"/>
    <s v="SY070200"/>
    <s v="Jarjnaz"/>
    <s v="C3977"/>
    <x v="0"/>
    <x v="0"/>
    <x v="4"/>
    <x v="4"/>
    <x v="8"/>
    <x v="8"/>
    <x v="71"/>
    <x v="71"/>
    <n v="29"/>
    <d v="2018-09-08T00:00:00"/>
  </r>
  <r>
    <x v="0"/>
    <x v="0"/>
    <x v="0"/>
    <m/>
    <m/>
    <s v="Idleb"/>
    <s v="SY07"/>
    <s v="Al Mara"/>
    <s v="SY0702"/>
    <s v="Ma'arrat An Nu'man"/>
    <s v="SY070200"/>
    <s v="Jarjnaz"/>
    <s v="C3977"/>
    <x v="1"/>
    <x v="1"/>
    <x v="8"/>
    <x v="8"/>
    <x v="16"/>
    <x v="16"/>
    <x v="91"/>
    <x v="91"/>
    <n v="40"/>
    <d v="2018-09-14T00:00:00"/>
  </r>
  <r>
    <x v="0"/>
    <x v="0"/>
    <x v="0"/>
    <m/>
    <m/>
    <s v="Idleb"/>
    <s v="SY07"/>
    <s v="Al Mara"/>
    <s v="SY0702"/>
    <s v="Ma'arrat An Nu'man"/>
    <s v="SY070200"/>
    <s v="Jarjnaz"/>
    <s v="C3977"/>
    <x v="1"/>
    <x v="1"/>
    <x v="6"/>
    <x v="6"/>
    <x v="20"/>
    <x v="20"/>
    <x v="98"/>
    <x v="98"/>
    <n v="29"/>
    <d v="2018-09-13T00:00:00"/>
  </r>
  <r>
    <x v="0"/>
    <x v="0"/>
    <x v="0"/>
    <m/>
    <m/>
    <s v="Idleb"/>
    <s v="SY07"/>
    <s v="Al Mara"/>
    <s v="SY0702"/>
    <s v="Ma'arrat An Nu'man"/>
    <s v="SY070200"/>
    <s v="Jarjnaz"/>
    <s v="C3977"/>
    <x v="1"/>
    <x v="1"/>
    <x v="6"/>
    <x v="6"/>
    <x v="11"/>
    <x v="11"/>
    <x v="167"/>
    <x v="167"/>
    <n v="68"/>
    <d v="2018-09-11T00:00:00"/>
  </r>
  <r>
    <x v="0"/>
    <x v="0"/>
    <x v="0"/>
    <m/>
    <m/>
    <s v="Idleb"/>
    <s v="SY07"/>
    <s v="Al Mara"/>
    <s v="SY0702"/>
    <s v="Ma'arrat An Nu'man"/>
    <s v="SY070200"/>
    <s v="Jarjnaz"/>
    <s v="C3977"/>
    <x v="1"/>
    <x v="1"/>
    <x v="5"/>
    <x v="5"/>
    <x v="9"/>
    <x v="9"/>
    <x v="168"/>
    <x v="168"/>
    <n v="57"/>
    <d v="2018-09-16T00:00:00"/>
  </r>
  <r>
    <x v="0"/>
    <x v="0"/>
    <x v="0"/>
    <m/>
    <m/>
    <s v="Idleb"/>
    <s v="SY07"/>
    <s v="Al Mara"/>
    <s v="SY0702"/>
    <s v="Ma'arrat An Nu'man"/>
    <s v="SY070200"/>
    <s v="Kweires"/>
    <s v="C3979"/>
    <x v="1"/>
    <x v="1"/>
    <x v="5"/>
    <x v="5"/>
    <x v="29"/>
    <x v="29"/>
    <x v="166"/>
    <x v="166"/>
    <n v="200"/>
    <d v="2018-09-13T00:00:00"/>
  </r>
  <r>
    <x v="0"/>
    <x v="0"/>
    <x v="0"/>
    <m/>
    <m/>
    <s v="Idleb"/>
    <s v="SY07"/>
    <s v="Al Mara"/>
    <s v="SY0702"/>
    <s v="Ma'arrat An Nu'man"/>
    <s v="SY070200"/>
    <s v="Maar Shamarin"/>
    <s v="C3983"/>
    <x v="1"/>
    <x v="1"/>
    <x v="6"/>
    <x v="6"/>
    <x v="20"/>
    <x v="20"/>
    <x v="169"/>
    <x v="169"/>
    <n v="17"/>
    <d v="2018-09-09T00:00:00"/>
  </r>
  <r>
    <x v="0"/>
    <x v="0"/>
    <x v="0"/>
    <m/>
    <m/>
    <s v="Idleb"/>
    <s v="SY07"/>
    <s v="Al Mara"/>
    <s v="SY0702"/>
    <s v="Ma'arrat An Nu'man"/>
    <s v="SY070200"/>
    <s v="Ma'arrat An Nu'man"/>
    <s v="C3985"/>
    <x v="1"/>
    <x v="1"/>
    <x v="7"/>
    <x v="7"/>
    <x v="15"/>
    <x v="15"/>
    <x v="153"/>
    <x v="153"/>
    <n v="114"/>
    <d v="2018-09-20T00:00:00"/>
  </r>
  <r>
    <x v="0"/>
    <x v="0"/>
    <x v="0"/>
    <m/>
    <m/>
    <s v="Idleb"/>
    <s v="SY07"/>
    <s v="Al Mara"/>
    <s v="SY0702"/>
    <s v="Ma'arrat An Nu'man"/>
    <s v="SY070200"/>
    <s v="Ma'arrat An Nu'man"/>
    <s v="C3985"/>
    <x v="1"/>
    <x v="1"/>
    <x v="7"/>
    <x v="7"/>
    <x v="15"/>
    <x v="15"/>
    <x v="90"/>
    <x v="90"/>
    <n v="23"/>
    <d v="2018-09-24T00:00:00"/>
  </r>
  <r>
    <x v="0"/>
    <x v="0"/>
    <x v="0"/>
    <m/>
    <m/>
    <s v="Idleb"/>
    <s v="SY07"/>
    <s v="Al Mara"/>
    <s v="SY0702"/>
    <s v="Ma'arrat An Nu'man"/>
    <s v="SY070200"/>
    <s v="Ma'arrat An Nu'man"/>
    <s v="C3985"/>
    <x v="1"/>
    <x v="1"/>
    <x v="8"/>
    <x v="8"/>
    <x v="16"/>
    <x v="16"/>
    <x v="135"/>
    <x v="135"/>
    <n v="23"/>
    <d v="2018-09-17T00:00:00"/>
  </r>
  <r>
    <x v="0"/>
    <x v="0"/>
    <x v="0"/>
    <m/>
    <m/>
    <s v="Idleb"/>
    <s v="SY07"/>
    <s v="Al Mara"/>
    <s v="SY0702"/>
    <s v="Ma'arrat An Nu'man"/>
    <s v="SY070200"/>
    <s v="Ma'arrat An Nu'man"/>
    <s v="C3985"/>
    <x v="1"/>
    <x v="1"/>
    <x v="6"/>
    <x v="6"/>
    <x v="17"/>
    <x v="17"/>
    <x v="137"/>
    <x v="137"/>
    <n v="143"/>
    <d v="2018-09-09T00:00:00"/>
  </r>
  <r>
    <x v="0"/>
    <x v="0"/>
    <x v="0"/>
    <m/>
    <m/>
    <s v="Idleb"/>
    <s v="SY07"/>
    <s v="Al Mara"/>
    <s v="SY0702"/>
    <s v="Ma'arrat An Nu'man"/>
    <s v="SY070200"/>
    <s v="Ma'arrat An Nu'man"/>
    <s v="C3985"/>
    <x v="1"/>
    <x v="1"/>
    <x v="6"/>
    <x v="6"/>
    <x v="17"/>
    <x v="17"/>
    <x v="138"/>
    <x v="138"/>
    <n v="222"/>
    <d v="2018-09-11T00:00:00"/>
  </r>
  <r>
    <x v="0"/>
    <x v="0"/>
    <x v="0"/>
    <m/>
    <m/>
    <s v="Idleb"/>
    <s v="SY07"/>
    <s v="Al Mara"/>
    <s v="SY0702"/>
    <s v="Ma'arrat An Nu'man"/>
    <s v="SY070200"/>
    <s v="Ma'arrat An Nu'man"/>
    <s v="C3985"/>
    <x v="1"/>
    <x v="1"/>
    <x v="6"/>
    <x v="6"/>
    <x v="17"/>
    <x v="17"/>
    <x v="127"/>
    <x v="127"/>
    <n v="399"/>
    <d v="2018-09-10T00:00:00"/>
  </r>
  <r>
    <x v="0"/>
    <x v="0"/>
    <x v="0"/>
    <m/>
    <m/>
    <s v="Idleb"/>
    <s v="SY07"/>
    <s v="Al Mara"/>
    <s v="SY0702"/>
    <s v="Ma'arrat An Nu'man"/>
    <s v="SY070200"/>
    <s v="Ma'arrat An Nu'man"/>
    <s v="C3985"/>
    <x v="1"/>
    <x v="1"/>
    <x v="6"/>
    <x v="6"/>
    <x v="17"/>
    <x v="17"/>
    <x v="82"/>
    <x v="82"/>
    <n v="570"/>
    <d v="2018-09-11T00:00:00"/>
  </r>
  <r>
    <x v="0"/>
    <x v="0"/>
    <x v="0"/>
    <m/>
    <m/>
    <s v="Idleb"/>
    <s v="SY07"/>
    <s v="Al Mara"/>
    <s v="SY0702"/>
    <s v="Ma'arrat An Nu'man"/>
    <s v="SY070200"/>
    <s v="Ma'arrat An Nu'man"/>
    <s v="C3985"/>
    <x v="1"/>
    <x v="1"/>
    <x v="6"/>
    <x v="6"/>
    <x v="17"/>
    <x v="17"/>
    <x v="159"/>
    <x v="159"/>
    <n v="57"/>
    <d v="2018-09-09T00:00:00"/>
  </r>
  <r>
    <x v="0"/>
    <x v="0"/>
    <x v="0"/>
    <m/>
    <m/>
    <s v="Idleb"/>
    <s v="SY07"/>
    <s v="Al Mara"/>
    <s v="SY0702"/>
    <s v="Ma'arrat An Nu'man"/>
    <s v="SY070200"/>
    <s v="Sarman"/>
    <s v="C3972"/>
    <x v="1"/>
    <x v="1"/>
    <x v="8"/>
    <x v="8"/>
    <x v="16"/>
    <x v="16"/>
    <x v="119"/>
    <x v="119"/>
    <n v="17"/>
    <d v="2018-09-26T00:00:00"/>
  </r>
  <r>
    <x v="0"/>
    <x v="0"/>
    <x v="0"/>
    <m/>
    <m/>
    <s v="Idleb"/>
    <s v="SY07"/>
    <s v="Al Mara"/>
    <s v="SY0702"/>
    <s v="Sanjar"/>
    <s v="SY070202"/>
    <m/>
    <s v=""/>
    <x v="1"/>
    <x v="1"/>
    <x v="7"/>
    <x v="7"/>
    <x v="15"/>
    <x v="15"/>
    <x v="170"/>
    <x v="170"/>
    <n v="29"/>
    <d v="2018-09-30T00:00:00"/>
  </r>
  <r>
    <x v="0"/>
    <x v="0"/>
    <x v="0"/>
    <m/>
    <m/>
    <s v="Idleb"/>
    <s v="SY07"/>
    <s v="Al Mara"/>
    <s v="SY0702"/>
    <s v="Sanjar"/>
    <s v="SY070202"/>
    <m/>
    <m/>
    <x v="1"/>
    <x v="1"/>
    <x v="8"/>
    <x v="8"/>
    <x v="16"/>
    <x v="16"/>
    <x v="171"/>
    <x v="171"/>
    <n v="57"/>
    <d v="2018-09-10T00:00:00"/>
  </r>
  <r>
    <x v="0"/>
    <x v="0"/>
    <x v="0"/>
    <m/>
    <m/>
    <s v="Idleb"/>
    <s v="SY07"/>
    <s v="Al Mara"/>
    <s v="SY0702"/>
    <s v="Sanjar"/>
    <s v="SY070202"/>
    <s v="Sanjar"/>
    <s v="C4024"/>
    <x v="1"/>
    <x v="1"/>
    <x v="8"/>
    <x v="8"/>
    <x v="16"/>
    <x v="16"/>
    <x v="119"/>
    <x v="119"/>
    <n v="23"/>
    <d v="2018-09-26T00:00:00"/>
  </r>
  <r>
    <x v="0"/>
    <x v="0"/>
    <x v="0"/>
    <m/>
    <m/>
    <s v="Idleb"/>
    <s v="SY07"/>
    <s v="Al Mara"/>
    <s v="SY0702"/>
    <s v="Tamanaah"/>
    <s v="SY070204"/>
    <m/>
    <s v=""/>
    <x v="0"/>
    <x v="0"/>
    <x v="0"/>
    <x v="0"/>
    <x v="4"/>
    <x v="4"/>
    <x v="172"/>
    <x v="172"/>
    <n v="11"/>
    <d v="2018-09-12T00:00:00"/>
  </r>
  <r>
    <x v="0"/>
    <x v="0"/>
    <x v="0"/>
    <m/>
    <m/>
    <s v="Idleb"/>
    <s v="SY07"/>
    <s v="Al Mara"/>
    <s v="SY0702"/>
    <s v="Tamanaah"/>
    <s v="SY070204"/>
    <m/>
    <m/>
    <x v="0"/>
    <x v="0"/>
    <x v="0"/>
    <x v="0"/>
    <x v="0"/>
    <x v="0"/>
    <x v="173"/>
    <x v="173"/>
    <n v="11"/>
    <d v="2018-09-16T00:00:00"/>
  </r>
  <r>
    <x v="0"/>
    <x v="0"/>
    <x v="0"/>
    <m/>
    <m/>
    <s v="Idleb"/>
    <s v="SY07"/>
    <s v="Al Mara"/>
    <s v="SY0702"/>
    <s v="Tamanaah"/>
    <s v="SY070204"/>
    <m/>
    <m/>
    <x v="0"/>
    <x v="0"/>
    <x v="4"/>
    <x v="4"/>
    <x v="8"/>
    <x v="8"/>
    <x v="174"/>
    <x v="174"/>
    <n v="68"/>
    <d v="2018-09-11T00:00:00"/>
  </r>
  <r>
    <x v="0"/>
    <x v="0"/>
    <x v="0"/>
    <m/>
    <m/>
    <s v="Idleb"/>
    <s v="SY07"/>
    <s v="Al Mara"/>
    <s v="SY0702"/>
    <s v="Tamanaah"/>
    <s v="SY070204"/>
    <m/>
    <m/>
    <x v="1"/>
    <x v="1"/>
    <x v="7"/>
    <x v="7"/>
    <x v="15"/>
    <x v="15"/>
    <x v="81"/>
    <x v="81"/>
    <n v="6"/>
    <d v="2018-09-11T00:00:00"/>
  </r>
  <r>
    <x v="0"/>
    <x v="0"/>
    <x v="0"/>
    <m/>
    <m/>
    <s v="Idleb"/>
    <s v="SY07"/>
    <s v="Al Mara"/>
    <s v="SY0702"/>
    <s v="Tamanaah"/>
    <s v="SY070204"/>
    <m/>
    <m/>
    <x v="1"/>
    <x v="1"/>
    <x v="7"/>
    <x v="7"/>
    <x v="15"/>
    <x v="15"/>
    <x v="77"/>
    <x v="77"/>
    <n v="86"/>
    <d v="2018-09-18T00:00:00"/>
  </r>
  <r>
    <x v="0"/>
    <x v="0"/>
    <x v="0"/>
    <m/>
    <m/>
    <s v="Idleb"/>
    <s v="SY07"/>
    <s v="Al Mara"/>
    <s v="SY0702"/>
    <s v="Tamanaah"/>
    <s v="SY070204"/>
    <m/>
    <m/>
    <x v="1"/>
    <x v="1"/>
    <x v="7"/>
    <x v="7"/>
    <x v="24"/>
    <x v="24"/>
    <x v="136"/>
    <x v="136"/>
    <n v="40"/>
    <d v="2018-09-18T00:00:00"/>
  </r>
  <r>
    <x v="0"/>
    <x v="0"/>
    <x v="0"/>
    <m/>
    <m/>
    <s v="Idleb"/>
    <s v="SY07"/>
    <s v="Al Mara"/>
    <s v="SY0702"/>
    <s v="Tamanaah"/>
    <s v="SY070204"/>
    <m/>
    <m/>
    <x v="1"/>
    <x v="1"/>
    <x v="7"/>
    <x v="7"/>
    <x v="24"/>
    <x v="24"/>
    <x v="118"/>
    <x v="118"/>
    <n v="713"/>
    <d v="2018-09-19T00:00:00"/>
  </r>
  <r>
    <x v="0"/>
    <x v="0"/>
    <x v="0"/>
    <m/>
    <m/>
    <s v="Idleb"/>
    <s v="SY07"/>
    <s v="Al Mara"/>
    <s v="SY0702"/>
    <s v="Tamanaah"/>
    <s v="SY070204"/>
    <m/>
    <m/>
    <x v="1"/>
    <x v="1"/>
    <x v="7"/>
    <x v="7"/>
    <x v="24"/>
    <x v="24"/>
    <x v="143"/>
    <x v="143"/>
    <n v="86"/>
    <d v="2018-09-10T00:00:00"/>
  </r>
  <r>
    <x v="0"/>
    <x v="0"/>
    <x v="0"/>
    <m/>
    <m/>
    <s v="Idleb"/>
    <s v="SY07"/>
    <s v="Al Mara"/>
    <s v="SY0702"/>
    <s v="Tamanaah"/>
    <s v="SY070204"/>
    <m/>
    <m/>
    <x v="1"/>
    <x v="1"/>
    <x v="8"/>
    <x v="8"/>
    <x v="16"/>
    <x v="16"/>
    <x v="135"/>
    <x v="135"/>
    <n v="23"/>
    <d v="2018-09-17T00:00:00"/>
  </r>
  <r>
    <x v="0"/>
    <x v="0"/>
    <x v="0"/>
    <m/>
    <m/>
    <s v="Idleb"/>
    <s v="SY07"/>
    <s v="Al Mara"/>
    <s v="SY0702"/>
    <s v="Tamanaah"/>
    <s v="SY070204"/>
    <m/>
    <m/>
    <x v="1"/>
    <x v="1"/>
    <x v="8"/>
    <x v="8"/>
    <x v="22"/>
    <x v="22"/>
    <x v="111"/>
    <x v="111"/>
    <n v="17"/>
    <d v="2018-09-18T00:00:00"/>
  </r>
  <r>
    <x v="0"/>
    <x v="0"/>
    <x v="0"/>
    <m/>
    <m/>
    <s v="Idleb"/>
    <s v="SY07"/>
    <s v="Al Mara"/>
    <s v="SY0702"/>
    <s v="Tamanaah"/>
    <s v="SY070204"/>
    <s v="Big Khwein"/>
    <s v="C4091"/>
    <x v="1"/>
    <x v="1"/>
    <x v="7"/>
    <x v="7"/>
    <x v="24"/>
    <x v="24"/>
    <x v="143"/>
    <x v="143"/>
    <n v="11"/>
    <d v="2018-09-18T00:00:00"/>
  </r>
  <r>
    <x v="0"/>
    <x v="0"/>
    <x v="0"/>
    <m/>
    <m/>
    <s v="Idleb"/>
    <s v="SY07"/>
    <s v="Al Mara"/>
    <s v="SY0702"/>
    <s v="Tamanaah"/>
    <s v="SY070204"/>
    <s v="Qleiat Eltubiyeh"/>
    <s v="C4096"/>
    <x v="1"/>
    <x v="1"/>
    <x v="5"/>
    <x v="5"/>
    <x v="29"/>
    <x v="29"/>
    <x v="166"/>
    <x v="166"/>
    <n v="171"/>
    <d v="2018-09-16T00:00:00"/>
  </r>
  <r>
    <x v="0"/>
    <x v="0"/>
    <x v="0"/>
    <m/>
    <m/>
    <s v="Idleb"/>
    <s v="SY07"/>
    <s v="Al Mara"/>
    <s v="SY0702"/>
    <s v="Tamanaah"/>
    <s v="SY070204"/>
    <s v="Raffa"/>
    <s v="C4078"/>
    <x v="1"/>
    <x v="1"/>
    <x v="7"/>
    <x v="7"/>
    <x v="24"/>
    <x v="24"/>
    <x v="175"/>
    <x v="175"/>
    <n v="57"/>
    <d v="2018-09-09T00:00:00"/>
  </r>
  <r>
    <x v="0"/>
    <x v="0"/>
    <x v="0"/>
    <m/>
    <m/>
    <s v="Idleb"/>
    <s v="SY07"/>
    <s v="Al Mara"/>
    <s v="SY0702"/>
    <s v="Tamanaah"/>
    <s v="SY070204"/>
    <s v="Raffa"/>
    <s v="C4078"/>
    <x v="1"/>
    <x v="1"/>
    <x v="8"/>
    <x v="8"/>
    <x v="16"/>
    <x v="16"/>
    <x v="119"/>
    <x v="119"/>
    <n v="51"/>
    <d v="2018-09-18T00:00:00"/>
  </r>
  <r>
    <x v="0"/>
    <x v="0"/>
    <x v="0"/>
    <m/>
    <m/>
    <s v="Idleb"/>
    <s v="SY07"/>
    <s v="Al Mara"/>
    <s v="SY0702"/>
    <s v="Tamanaah"/>
    <s v="SY070204"/>
    <s v="Raffa"/>
    <s v="C4078"/>
    <x v="1"/>
    <x v="1"/>
    <x v="8"/>
    <x v="8"/>
    <x v="18"/>
    <x v="18"/>
    <x v="104"/>
    <x v="104"/>
    <n v="68"/>
    <d v="2018-09-20T00:00:00"/>
  </r>
  <r>
    <x v="0"/>
    <x v="0"/>
    <x v="0"/>
    <m/>
    <m/>
    <s v="Idleb"/>
    <s v="SY07"/>
    <s v="Al Mara"/>
    <s v="SY0702"/>
    <s v="Tamanaah"/>
    <s v="SY070204"/>
    <s v="Raffa"/>
    <s v="C4078"/>
    <x v="1"/>
    <x v="1"/>
    <x v="5"/>
    <x v="5"/>
    <x v="9"/>
    <x v="9"/>
    <x v="168"/>
    <x v="168"/>
    <n v="29"/>
    <d v="2018-09-16T00:00:00"/>
  </r>
  <r>
    <x v="0"/>
    <x v="0"/>
    <x v="0"/>
    <m/>
    <m/>
    <s v="Idleb"/>
    <s v="SY07"/>
    <s v="Al Mara"/>
    <s v="SY0702"/>
    <s v="Tamanaah"/>
    <s v="SY070204"/>
    <s v="Skik"/>
    <s v="C4077"/>
    <x v="1"/>
    <x v="1"/>
    <x v="7"/>
    <x v="7"/>
    <x v="24"/>
    <x v="24"/>
    <x v="142"/>
    <x v="142"/>
    <n v="171"/>
    <d v="2018-09-16T00:00:00"/>
  </r>
  <r>
    <x v="0"/>
    <x v="0"/>
    <x v="0"/>
    <m/>
    <m/>
    <s v="Idleb"/>
    <s v="SY07"/>
    <s v="Al Mara"/>
    <s v="SY0702"/>
    <s v="Tamanaah"/>
    <s v="SY070204"/>
    <s v="Skik"/>
    <s v="C4077"/>
    <x v="1"/>
    <x v="1"/>
    <x v="6"/>
    <x v="6"/>
    <x v="17"/>
    <x v="17"/>
    <x v="137"/>
    <x v="137"/>
    <n v="57"/>
    <d v="2018-09-11T00:00:00"/>
  </r>
  <r>
    <x v="0"/>
    <x v="0"/>
    <x v="0"/>
    <m/>
    <m/>
    <s v="Idleb"/>
    <s v="SY07"/>
    <s v="Al Mara"/>
    <s v="SY0702"/>
    <s v="Tamanaah"/>
    <s v="SY070204"/>
    <s v="Skik"/>
    <s v="C4077"/>
    <x v="1"/>
    <x v="1"/>
    <x v="6"/>
    <x v="6"/>
    <x v="17"/>
    <x v="17"/>
    <x v="138"/>
    <x v="138"/>
    <n v="57"/>
    <d v="2018-09-11T00:00:00"/>
  </r>
  <r>
    <x v="0"/>
    <x v="0"/>
    <x v="0"/>
    <m/>
    <m/>
    <s v="Idleb"/>
    <s v="SY07"/>
    <s v="Al Mara"/>
    <s v="SY0702"/>
    <s v="Tamanaah"/>
    <s v="SY070204"/>
    <s v="Skik"/>
    <s v="C4077"/>
    <x v="1"/>
    <x v="1"/>
    <x v="5"/>
    <x v="5"/>
    <x v="9"/>
    <x v="9"/>
    <x v="57"/>
    <x v="57"/>
    <n v="114"/>
    <d v="2018-09-17T00:00:00"/>
  </r>
  <r>
    <x v="0"/>
    <x v="0"/>
    <x v="0"/>
    <m/>
    <m/>
    <s v="Idleb"/>
    <s v="SY07"/>
    <s v="Al Mara"/>
    <s v="SY0702"/>
    <s v="Tamanaah"/>
    <s v="SY070204"/>
    <s v="Skik"/>
    <s v="C4077"/>
    <x v="1"/>
    <x v="1"/>
    <x v="5"/>
    <x v="5"/>
    <x v="9"/>
    <x v="9"/>
    <x v="58"/>
    <x v="58"/>
    <n v="29"/>
    <d v="2018-09-17T00:00:00"/>
  </r>
  <r>
    <x v="0"/>
    <x v="0"/>
    <x v="0"/>
    <m/>
    <m/>
    <s v="Idleb"/>
    <s v="SY07"/>
    <s v="Al Mara"/>
    <s v="SY0702"/>
    <s v="Tamanaah"/>
    <s v="SY070204"/>
    <s v="Tal Shih"/>
    <s v="C6606"/>
    <x v="1"/>
    <x v="1"/>
    <x v="7"/>
    <x v="7"/>
    <x v="24"/>
    <x v="24"/>
    <x v="141"/>
    <x v="141"/>
    <n v="171"/>
    <d v="2018-09-18T00:00:00"/>
  </r>
  <r>
    <x v="0"/>
    <x v="0"/>
    <x v="0"/>
    <m/>
    <m/>
    <s v="Idleb"/>
    <s v="SY07"/>
    <s v="Al Mara"/>
    <s v="SY0702"/>
    <s v="Tamanaah"/>
    <s v="SY070204"/>
    <s v="Tal Shih"/>
    <s v="C6606"/>
    <x v="1"/>
    <x v="1"/>
    <x v="7"/>
    <x v="7"/>
    <x v="24"/>
    <x v="24"/>
    <x v="176"/>
    <x v="176"/>
    <n v="342"/>
    <d v="2018-09-18T00:00:00"/>
  </r>
  <r>
    <x v="0"/>
    <x v="0"/>
    <x v="0"/>
    <m/>
    <m/>
    <s v="Idleb"/>
    <s v="SY07"/>
    <s v="Al Mara"/>
    <s v="SY0702"/>
    <s v="Tamanaah"/>
    <s v="SY070204"/>
    <s v="Tamanaah"/>
    <s v="C4081"/>
    <x v="1"/>
    <x v="1"/>
    <x v="7"/>
    <x v="7"/>
    <x v="24"/>
    <x v="24"/>
    <x v="143"/>
    <x v="143"/>
    <n v="86"/>
    <d v="2018-09-18T00:00:00"/>
  </r>
  <r>
    <x v="0"/>
    <x v="0"/>
    <x v="0"/>
    <m/>
    <m/>
    <s v="Idleb"/>
    <s v="SY07"/>
    <s v="Al Mara"/>
    <s v="SY0702"/>
    <s v="Tamanaah"/>
    <s v="SY070204"/>
    <s v="Tamanaah"/>
    <s v="C4081"/>
    <x v="1"/>
    <x v="1"/>
    <x v="7"/>
    <x v="7"/>
    <x v="24"/>
    <x v="24"/>
    <x v="176"/>
    <x v="176"/>
    <n v="86"/>
    <d v="2018-09-18T00:00:00"/>
  </r>
  <r>
    <x v="0"/>
    <x v="0"/>
    <x v="0"/>
    <m/>
    <m/>
    <s v="Idleb"/>
    <s v="SY07"/>
    <s v="Al Mara"/>
    <s v="SY0702"/>
    <s v="Tamanaah"/>
    <s v="SY070204"/>
    <s v="Tamanaah"/>
    <s v="C4081"/>
    <x v="1"/>
    <x v="1"/>
    <x v="8"/>
    <x v="8"/>
    <x v="16"/>
    <x v="16"/>
    <x v="135"/>
    <x v="135"/>
    <n v="154"/>
    <d v="2018-09-08T00:00:00"/>
  </r>
  <r>
    <x v="0"/>
    <x v="0"/>
    <x v="0"/>
    <m/>
    <m/>
    <s v="Idleb"/>
    <s v="SY07"/>
    <s v="Al Mara"/>
    <s v="SY0702"/>
    <s v="Tamanaah"/>
    <s v="SY070204"/>
    <s v="Tamanaah"/>
    <s v="C4081"/>
    <x v="1"/>
    <x v="1"/>
    <x v="8"/>
    <x v="8"/>
    <x v="16"/>
    <x v="16"/>
    <x v="177"/>
    <x v="177"/>
    <n v="80"/>
    <d v="2018-09-14T00:00:00"/>
  </r>
  <r>
    <x v="0"/>
    <x v="0"/>
    <x v="0"/>
    <m/>
    <m/>
    <s v="Idleb"/>
    <s v="SY07"/>
    <s v="Al Mara"/>
    <s v="SY0702"/>
    <s v="Tamanaah"/>
    <s v="SY070204"/>
    <s v="Tamanaah"/>
    <s v="C4081"/>
    <x v="1"/>
    <x v="1"/>
    <x v="8"/>
    <x v="8"/>
    <x v="16"/>
    <x v="16"/>
    <x v="158"/>
    <x v="158"/>
    <n v="108"/>
    <d v="2018-09-14T00:00:00"/>
  </r>
  <r>
    <x v="0"/>
    <x v="0"/>
    <x v="0"/>
    <m/>
    <m/>
    <s v="Idleb"/>
    <s v="SY07"/>
    <s v="Al Mara"/>
    <s v="SY0702"/>
    <s v="Tamanaah"/>
    <s v="SY070204"/>
    <s v="Tamanaah"/>
    <s v="C4081"/>
    <x v="1"/>
    <x v="1"/>
    <x v="8"/>
    <x v="8"/>
    <x v="16"/>
    <x v="16"/>
    <x v="107"/>
    <x v="107"/>
    <n v="11"/>
    <d v="2018-09-18T00:00:00"/>
  </r>
  <r>
    <x v="0"/>
    <x v="0"/>
    <x v="0"/>
    <m/>
    <m/>
    <s v="Idleb"/>
    <s v="SY07"/>
    <s v="Al Mara"/>
    <s v="SY0702"/>
    <s v="Tamanaah"/>
    <s v="SY070204"/>
    <s v="Tamanaah"/>
    <s v="C4081"/>
    <x v="1"/>
    <x v="1"/>
    <x v="6"/>
    <x v="6"/>
    <x v="17"/>
    <x v="17"/>
    <x v="137"/>
    <x v="137"/>
    <n v="286"/>
    <d v="2018-09-12T00:00:00"/>
  </r>
  <r>
    <x v="0"/>
    <x v="0"/>
    <x v="0"/>
    <m/>
    <m/>
    <s v="Idleb"/>
    <s v="SY07"/>
    <s v="Al Mara"/>
    <s v="SY0702"/>
    <s v="Tamanaah"/>
    <s v="SY070204"/>
    <s v="Tamanaah"/>
    <s v="C4081"/>
    <x v="1"/>
    <x v="1"/>
    <x v="6"/>
    <x v="6"/>
    <x v="17"/>
    <x v="17"/>
    <x v="127"/>
    <x v="127"/>
    <n v="285"/>
    <d v="2018-09-11T00:00:00"/>
  </r>
  <r>
    <x v="0"/>
    <x v="0"/>
    <x v="0"/>
    <m/>
    <m/>
    <s v="Idleb"/>
    <s v="SY07"/>
    <s v="Al Mara"/>
    <s v="SY0702"/>
    <s v="Tamanaah"/>
    <s v="SY070204"/>
    <s v="Tamanaah"/>
    <s v="C4081"/>
    <x v="1"/>
    <x v="1"/>
    <x v="5"/>
    <x v="5"/>
    <x v="9"/>
    <x v="9"/>
    <x v="57"/>
    <x v="57"/>
    <n v="91"/>
    <d v="2018-09-17T00:00:00"/>
  </r>
  <r>
    <x v="0"/>
    <x v="0"/>
    <x v="0"/>
    <m/>
    <m/>
    <s v="Idleb"/>
    <s v="SY07"/>
    <s v="Al Mara"/>
    <s v="SY0702"/>
    <s v="Tamanaah"/>
    <s v="SY070204"/>
    <s v="Um Elkhalayel"/>
    <s v="C4085"/>
    <x v="1"/>
    <x v="1"/>
    <x v="7"/>
    <x v="7"/>
    <x v="24"/>
    <x v="24"/>
    <x v="136"/>
    <x v="136"/>
    <n v="46"/>
    <d v="2018-09-18T00:00:00"/>
  </r>
  <r>
    <x v="0"/>
    <x v="0"/>
    <x v="0"/>
    <m/>
    <m/>
    <s v="Idleb"/>
    <s v="SY07"/>
    <s v="Al Mara"/>
    <s v="SY0702"/>
    <s v="Tamanaah"/>
    <s v="SY070204"/>
    <s v="Um Elkhalayel"/>
    <s v="C4085"/>
    <x v="1"/>
    <x v="1"/>
    <x v="7"/>
    <x v="7"/>
    <x v="24"/>
    <x v="24"/>
    <x v="141"/>
    <x v="141"/>
    <n v="86"/>
    <d v="2018-09-18T00:00:00"/>
  </r>
  <r>
    <x v="0"/>
    <x v="0"/>
    <x v="0"/>
    <m/>
    <m/>
    <s v="Idleb"/>
    <s v="SY07"/>
    <s v="Al Mara"/>
    <s v="SY0702"/>
    <s v="Tamanaah"/>
    <s v="SY070204"/>
    <s v="Um Elkhalayel"/>
    <s v="C4085"/>
    <x v="1"/>
    <x v="1"/>
    <x v="7"/>
    <x v="7"/>
    <x v="24"/>
    <x v="24"/>
    <x v="143"/>
    <x v="143"/>
    <n v="331"/>
    <d v="2018-09-14T00:00:00"/>
  </r>
  <r>
    <x v="0"/>
    <x v="0"/>
    <x v="0"/>
    <m/>
    <m/>
    <s v="Idleb"/>
    <s v="SY07"/>
    <s v="Al Mara"/>
    <s v="SY0702"/>
    <s v="Tamanaah"/>
    <s v="SY070204"/>
    <s v="Um Elkhalayel"/>
    <s v="C4085"/>
    <x v="1"/>
    <x v="1"/>
    <x v="7"/>
    <x v="7"/>
    <x v="24"/>
    <x v="24"/>
    <x v="176"/>
    <x v="176"/>
    <n v="86"/>
    <d v="2018-09-18T00:00:00"/>
  </r>
  <r>
    <x v="0"/>
    <x v="0"/>
    <x v="0"/>
    <m/>
    <m/>
    <s v="Idleb"/>
    <s v="SY07"/>
    <s v="Al Mara"/>
    <s v="SY0702"/>
    <s v="Tamanaah"/>
    <s v="SY070204"/>
    <s v="Um Jalal"/>
    <s v="C4095"/>
    <x v="1"/>
    <x v="1"/>
    <x v="7"/>
    <x v="7"/>
    <x v="24"/>
    <x v="24"/>
    <x v="142"/>
    <x v="142"/>
    <n v="222"/>
    <d v="2018-09-16T00:00:00"/>
  </r>
  <r>
    <x v="0"/>
    <x v="0"/>
    <x v="0"/>
    <m/>
    <m/>
    <s v="Idleb"/>
    <s v="SY07"/>
    <s v="Al Mara"/>
    <s v="SY0702"/>
    <s v="Tamanaah"/>
    <s v="SY070204"/>
    <s v="Um Jalal"/>
    <s v="C4095"/>
    <x v="1"/>
    <x v="1"/>
    <x v="8"/>
    <x v="8"/>
    <x v="16"/>
    <x v="16"/>
    <x v="91"/>
    <x v="91"/>
    <n v="6"/>
    <d v="2018-09-14T00:00:00"/>
  </r>
  <r>
    <x v="0"/>
    <x v="0"/>
    <x v="0"/>
    <m/>
    <m/>
    <s v="Idleb"/>
    <s v="SY07"/>
    <s v="Al Mara"/>
    <s v="SY0702"/>
    <s v="Tamanaah"/>
    <s v="SY070204"/>
    <s v="Um Jalal"/>
    <s v="C4095"/>
    <x v="1"/>
    <x v="1"/>
    <x v="6"/>
    <x v="6"/>
    <x v="17"/>
    <x v="17"/>
    <x v="127"/>
    <x v="127"/>
    <n v="171"/>
    <d v="2018-09-11T00:00:00"/>
  </r>
  <r>
    <x v="0"/>
    <x v="0"/>
    <x v="0"/>
    <m/>
    <m/>
    <s v="Idleb"/>
    <s v="SY07"/>
    <s v="Al Mara"/>
    <s v="SY0702"/>
    <s v="Under verification"/>
    <s v=""/>
    <m/>
    <s v=""/>
    <x v="0"/>
    <x v="0"/>
    <x v="3"/>
    <x v="3"/>
    <x v="13"/>
    <x v="13"/>
    <x v="68"/>
    <x v="68"/>
    <n v="28"/>
    <d v="2018-09-18T00:00:00"/>
  </r>
  <r>
    <x v="0"/>
    <x v="0"/>
    <x v="0"/>
    <m/>
    <m/>
    <s v="Idleb"/>
    <s v="SY07"/>
    <s v="Al Mara"/>
    <s v="SY0702"/>
    <s v="Under verification"/>
    <m/>
    <m/>
    <m/>
    <x v="0"/>
    <x v="0"/>
    <x v="3"/>
    <x v="3"/>
    <x v="13"/>
    <x v="13"/>
    <x v="69"/>
    <x v="69"/>
    <n v="11"/>
    <d v="2018-09-17T00:00:00"/>
  </r>
  <r>
    <x v="0"/>
    <x v="0"/>
    <x v="0"/>
    <m/>
    <m/>
    <s v="Idleb"/>
    <s v="SY07"/>
    <s v="Al Mara"/>
    <s v="SY0702"/>
    <s v="Under verification"/>
    <m/>
    <m/>
    <m/>
    <x v="0"/>
    <x v="0"/>
    <x v="3"/>
    <x v="3"/>
    <x v="13"/>
    <x v="13"/>
    <x v="130"/>
    <x v="130"/>
    <n v="17"/>
    <d v="2018-09-25T00:00:00"/>
  </r>
  <r>
    <x v="0"/>
    <x v="0"/>
    <x v="0"/>
    <m/>
    <m/>
    <s v="Idleb"/>
    <s v="SY07"/>
    <s v="Al Mara"/>
    <s v="SY0702"/>
    <s v="Under verification"/>
    <m/>
    <m/>
    <m/>
    <x v="0"/>
    <x v="0"/>
    <x v="3"/>
    <x v="3"/>
    <x v="13"/>
    <x v="13"/>
    <x v="164"/>
    <x v="164"/>
    <n v="23"/>
    <d v="2018-09-10T00:00:00"/>
  </r>
  <r>
    <x v="0"/>
    <x v="0"/>
    <x v="0"/>
    <m/>
    <m/>
    <s v="Idleb"/>
    <s v="SY07"/>
    <s v="Al Mara"/>
    <s v="SY0702"/>
    <s v="Under verification"/>
    <m/>
    <m/>
    <m/>
    <x v="0"/>
    <x v="0"/>
    <x v="3"/>
    <x v="3"/>
    <x v="13"/>
    <x v="13"/>
    <x v="178"/>
    <x v="178"/>
    <n v="17"/>
    <d v="2018-09-19T00:00:00"/>
  </r>
  <r>
    <x v="0"/>
    <x v="0"/>
    <x v="0"/>
    <m/>
    <m/>
    <s v="Idleb"/>
    <s v="SY07"/>
    <s v="Al Mara"/>
    <s v="SY0702"/>
    <s v="Under verification"/>
    <m/>
    <m/>
    <m/>
    <x v="0"/>
    <x v="0"/>
    <x v="3"/>
    <x v="3"/>
    <x v="7"/>
    <x v="7"/>
    <x v="179"/>
    <x v="179"/>
    <n v="17"/>
    <d v="2018-09-02T00:00:00"/>
  </r>
  <r>
    <x v="0"/>
    <x v="0"/>
    <x v="0"/>
    <m/>
    <m/>
    <s v="Idleb"/>
    <s v="SY07"/>
    <s v="Al Mara"/>
    <s v="SY0702"/>
    <s v="Under verification"/>
    <m/>
    <m/>
    <m/>
    <x v="0"/>
    <x v="0"/>
    <x v="3"/>
    <x v="3"/>
    <x v="7"/>
    <x v="7"/>
    <x v="37"/>
    <x v="37"/>
    <n v="23"/>
    <d v="2018-09-02T00:00:00"/>
  </r>
  <r>
    <x v="0"/>
    <x v="0"/>
    <x v="0"/>
    <m/>
    <m/>
    <s v="Idleb"/>
    <s v="SY07"/>
    <s v="Al Mara"/>
    <s v="SY0702"/>
    <s v="Under verification"/>
    <m/>
    <m/>
    <m/>
    <x v="0"/>
    <x v="0"/>
    <x v="0"/>
    <x v="0"/>
    <x v="0"/>
    <x v="0"/>
    <x v="173"/>
    <x v="173"/>
    <n v="17"/>
    <d v="2018-09-13T00:00:00"/>
  </r>
  <r>
    <x v="0"/>
    <x v="0"/>
    <x v="0"/>
    <m/>
    <m/>
    <s v="Idleb"/>
    <s v="SY07"/>
    <s v="Al Mara"/>
    <s v="SY0702"/>
    <s v="Under verification"/>
    <m/>
    <m/>
    <m/>
    <x v="0"/>
    <x v="0"/>
    <x v="0"/>
    <x v="0"/>
    <x v="0"/>
    <x v="0"/>
    <x v="5"/>
    <x v="5"/>
    <n v="17"/>
    <d v="2018-09-16T00:00:00"/>
  </r>
  <r>
    <x v="0"/>
    <x v="0"/>
    <x v="0"/>
    <m/>
    <m/>
    <s v="Idleb"/>
    <s v="SY07"/>
    <s v="Al Mara"/>
    <s v="SY0702"/>
    <s v="Under verification"/>
    <m/>
    <m/>
    <m/>
    <x v="1"/>
    <x v="1"/>
    <x v="7"/>
    <x v="7"/>
    <x v="15"/>
    <x v="15"/>
    <x v="180"/>
    <x v="180"/>
    <n v="11"/>
    <d v="2018-09-30T00:00:00"/>
  </r>
  <r>
    <x v="0"/>
    <x v="0"/>
    <x v="0"/>
    <m/>
    <m/>
    <s v="Idleb"/>
    <s v="SY07"/>
    <s v="Ariha"/>
    <s v="SY0705"/>
    <s v="Ariha"/>
    <s v="SY070500"/>
    <s v="Bab Ellah"/>
    <s v="C4271"/>
    <x v="1"/>
    <x v="1"/>
    <x v="8"/>
    <x v="8"/>
    <x v="22"/>
    <x v="22"/>
    <x v="181"/>
    <x v="181"/>
    <n v="29"/>
    <d v="2018-09-24T00:00:00"/>
  </r>
  <r>
    <x v="0"/>
    <x v="0"/>
    <x v="0"/>
    <m/>
    <m/>
    <s v="Idleb"/>
    <s v="SY07"/>
    <s v="Ariha"/>
    <s v="SY0705"/>
    <s v="Mhambal"/>
    <s v="SY070502"/>
    <m/>
    <s v=""/>
    <x v="0"/>
    <x v="0"/>
    <x v="3"/>
    <x v="3"/>
    <x v="7"/>
    <x v="7"/>
    <x v="182"/>
    <x v="182"/>
    <n v="23"/>
    <d v="2018-09-05T00:00:00"/>
  </r>
  <r>
    <x v="0"/>
    <x v="0"/>
    <x v="0"/>
    <m/>
    <m/>
    <s v="Idleb"/>
    <s v="SY07"/>
    <s v="Ariha"/>
    <s v="SY0705"/>
    <s v="Mhambal"/>
    <s v="SY070502"/>
    <s v="Anb"/>
    <s v="C4323"/>
    <x v="1"/>
    <x v="1"/>
    <x v="8"/>
    <x v="8"/>
    <x v="16"/>
    <x v="16"/>
    <x v="171"/>
    <x v="171"/>
    <n v="97"/>
    <d v="2018-09-10T00:00:00"/>
  </r>
  <r>
    <x v="0"/>
    <x v="0"/>
    <x v="0"/>
    <m/>
    <m/>
    <s v="Idleb"/>
    <s v="SY07"/>
    <s v="Ariha"/>
    <s v="SY0705"/>
    <s v="Mhambal"/>
    <s v="SY070502"/>
    <s v="Anb"/>
    <s v="C4323"/>
    <x v="1"/>
    <x v="1"/>
    <x v="9"/>
    <x v="9"/>
    <x v="23"/>
    <x v="23"/>
    <x v="183"/>
    <x v="183"/>
    <n v="29"/>
    <d v="2018-09-05T00:00:00"/>
  </r>
  <r>
    <x v="0"/>
    <x v="0"/>
    <x v="0"/>
    <m/>
    <m/>
    <s v="Idleb"/>
    <s v="SY07"/>
    <s v="Ariha"/>
    <s v="SY0705"/>
    <s v="Mhambal"/>
    <s v="SY070502"/>
    <s v="Baydar Shamsu"/>
    <s v="C4310"/>
    <x v="1"/>
    <x v="1"/>
    <x v="8"/>
    <x v="8"/>
    <x v="18"/>
    <x v="18"/>
    <x v="108"/>
    <x v="108"/>
    <n v="86"/>
    <d v="2018-09-12T00:00:00"/>
  </r>
  <r>
    <x v="0"/>
    <x v="0"/>
    <x v="0"/>
    <m/>
    <m/>
    <s v="Idleb"/>
    <s v="SY07"/>
    <s v="Ariha"/>
    <s v="SY0705"/>
    <s v="Mhambal"/>
    <s v="SY070502"/>
    <s v="Baydar Shamsu"/>
    <s v="C4310"/>
    <x v="1"/>
    <x v="1"/>
    <x v="8"/>
    <x v="8"/>
    <x v="18"/>
    <x v="18"/>
    <x v="95"/>
    <x v="95"/>
    <n v="29"/>
    <d v="2018-09-17T00:00:00"/>
  </r>
  <r>
    <x v="0"/>
    <x v="0"/>
    <x v="0"/>
    <m/>
    <m/>
    <s v="Idleb"/>
    <s v="SY07"/>
    <s v="Ariha"/>
    <s v="SY0705"/>
    <s v="Mhambal"/>
    <s v="SY070502"/>
    <s v="Baydar Shamsu"/>
    <s v="C4310"/>
    <x v="1"/>
    <x v="1"/>
    <x v="8"/>
    <x v="8"/>
    <x v="18"/>
    <x v="18"/>
    <x v="96"/>
    <x v="96"/>
    <n v="46"/>
    <d v="2018-09-10T00:00:00"/>
  </r>
  <r>
    <x v="0"/>
    <x v="0"/>
    <x v="0"/>
    <m/>
    <m/>
    <s v="Idleb"/>
    <s v="SY07"/>
    <s v="Ariha"/>
    <s v="SY0705"/>
    <s v="Mhambal"/>
    <s v="SY070502"/>
    <s v="Beftamun"/>
    <s v="C4321"/>
    <x v="1"/>
    <x v="1"/>
    <x v="9"/>
    <x v="9"/>
    <x v="28"/>
    <x v="28"/>
    <x v="163"/>
    <x v="163"/>
    <n v="57"/>
    <d v="2018-09-17T00:00:00"/>
  </r>
  <r>
    <x v="0"/>
    <x v="0"/>
    <x v="0"/>
    <m/>
    <m/>
    <s v="Idleb"/>
    <s v="SY07"/>
    <s v="Ariha"/>
    <s v="SY0705"/>
    <s v="Mhambal"/>
    <s v="SY070502"/>
    <s v="Jadraya"/>
    <s v="C4320"/>
    <x v="1"/>
    <x v="1"/>
    <x v="6"/>
    <x v="6"/>
    <x v="30"/>
    <x v="30"/>
    <x v="184"/>
    <x v="184"/>
    <n v="68"/>
    <d v="2018-09-10T00:00:00"/>
  </r>
  <r>
    <x v="0"/>
    <x v="0"/>
    <x v="0"/>
    <m/>
    <m/>
    <s v="Idleb"/>
    <s v="SY07"/>
    <s v="Ariha"/>
    <s v="SY0705"/>
    <s v="Mhambal"/>
    <s v="SY070502"/>
    <s v="Jadraya"/>
    <s v="C4320"/>
    <x v="1"/>
    <x v="1"/>
    <x v="6"/>
    <x v="6"/>
    <x v="30"/>
    <x v="30"/>
    <x v="185"/>
    <x v="185"/>
    <n v="29"/>
    <d v="2018-09-05T00:00:00"/>
  </r>
  <r>
    <x v="0"/>
    <x v="0"/>
    <x v="0"/>
    <m/>
    <m/>
    <s v="Idleb"/>
    <s v="SY07"/>
    <s v="Ariha"/>
    <s v="SY0705"/>
    <s v="Mhambal"/>
    <s v="SY070502"/>
    <s v="Jadraya"/>
    <s v="C4320"/>
    <x v="1"/>
    <x v="1"/>
    <x v="6"/>
    <x v="6"/>
    <x v="11"/>
    <x v="11"/>
    <x v="80"/>
    <x v="80"/>
    <n v="86"/>
    <d v="2018-09-12T00:00:00"/>
  </r>
  <r>
    <x v="0"/>
    <x v="0"/>
    <x v="0"/>
    <m/>
    <m/>
    <s v="Idleb"/>
    <s v="SY07"/>
    <s v="Ariha"/>
    <s v="SY0705"/>
    <s v="Mhambal"/>
    <s v="SY070502"/>
    <s v="Mhambal"/>
    <s v="C4330"/>
    <x v="1"/>
    <x v="1"/>
    <x v="8"/>
    <x v="8"/>
    <x v="18"/>
    <x v="18"/>
    <x v="114"/>
    <x v="114"/>
    <n v="29"/>
    <d v="2018-09-08T00:00:00"/>
  </r>
  <r>
    <x v="0"/>
    <x v="0"/>
    <x v="0"/>
    <m/>
    <m/>
    <s v="Idleb"/>
    <s v="SY07"/>
    <s v="Ariha"/>
    <s v="SY0705"/>
    <s v="Mhambal"/>
    <s v="SY070502"/>
    <s v="Mhambal"/>
    <s v="C4330"/>
    <x v="1"/>
    <x v="1"/>
    <x v="8"/>
    <x v="8"/>
    <x v="18"/>
    <x v="18"/>
    <x v="93"/>
    <x v="93"/>
    <n v="63"/>
    <d v="2018-09-10T00:00:00"/>
  </r>
  <r>
    <x v="0"/>
    <x v="0"/>
    <x v="0"/>
    <m/>
    <m/>
    <s v="Idleb"/>
    <s v="SY07"/>
    <s v="Ariha"/>
    <s v="SY0705"/>
    <s v="Mhambal"/>
    <s v="SY070502"/>
    <s v="Mhambal"/>
    <s v="C4330"/>
    <x v="1"/>
    <x v="1"/>
    <x v="8"/>
    <x v="8"/>
    <x v="18"/>
    <x v="18"/>
    <x v="115"/>
    <x v="115"/>
    <n v="46"/>
    <d v="2018-09-12T00:00:00"/>
  </r>
  <r>
    <x v="0"/>
    <x v="0"/>
    <x v="0"/>
    <m/>
    <m/>
    <s v="Idleb"/>
    <s v="SY07"/>
    <s v="Ariha"/>
    <s v="SY0705"/>
    <s v="Mhambal"/>
    <s v="SY070502"/>
    <s v="Mhambal"/>
    <s v="C4330"/>
    <x v="1"/>
    <x v="1"/>
    <x v="6"/>
    <x v="6"/>
    <x v="30"/>
    <x v="30"/>
    <x v="186"/>
    <x v="186"/>
    <n v="74"/>
    <d v="2018-09-08T00:00:00"/>
  </r>
  <r>
    <x v="0"/>
    <x v="0"/>
    <x v="0"/>
    <m/>
    <m/>
    <s v="Idleb"/>
    <s v="SY07"/>
    <s v="Ariha"/>
    <s v="SY0705"/>
    <s v="Mhambal"/>
    <s v="SY070502"/>
    <s v="Mhambal"/>
    <s v="C4330"/>
    <x v="1"/>
    <x v="1"/>
    <x v="5"/>
    <x v="5"/>
    <x v="9"/>
    <x v="9"/>
    <x v="162"/>
    <x v="162"/>
    <n v="29"/>
    <d v="2018-09-11T00:00:00"/>
  </r>
  <r>
    <x v="0"/>
    <x v="0"/>
    <x v="0"/>
    <m/>
    <m/>
    <s v="Idleb"/>
    <s v="SY07"/>
    <s v="Ariha"/>
    <s v="SY0705"/>
    <s v="Mhambal"/>
    <s v="SY070502"/>
    <s v="Mhambal"/>
    <s v="C4330"/>
    <x v="1"/>
    <x v="1"/>
    <x v="9"/>
    <x v="9"/>
    <x v="23"/>
    <x v="23"/>
    <x v="187"/>
    <x v="187"/>
    <n v="40"/>
    <d v="2018-09-05T00:00:00"/>
  </r>
  <r>
    <x v="0"/>
    <x v="0"/>
    <x v="0"/>
    <m/>
    <m/>
    <s v="Idleb"/>
    <s v="SY07"/>
    <s v="Ariha"/>
    <s v="SY0705"/>
    <s v="Mhambal"/>
    <s v="SY070502"/>
    <s v="Mhambal"/>
    <s v="C4330"/>
    <x v="1"/>
    <x v="1"/>
    <x v="9"/>
    <x v="9"/>
    <x v="23"/>
    <x v="23"/>
    <x v="188"/>
    <x v="188"/>
    <n v="80"/>
    <d v="2018-09-05T00:00:00"/>
  </r>
  <r>
    <x v="0"/>
    <x v="0"/>
    <x v="0"/>
    <m/>
    <m/>
    <s v="Idleb"/>
    <s v="SY07"/>
    <s v="Ariha"/>
    <s v="SY0705"/>
    <s v="Mhambal"/>
    <s v="SY070502"/>
    <s v="Mhambal"/>
    <s v="C4330"/>
    <x v="1"/>
    <x v="1"/>
    <x v="9"/>
    <x v="9"/>
    <x v="21"/>
    <x v="21"/>
    <x v="189"/>
    <x v="189"/>
    <n v="34"/>
    <d v="2018-09-05T00:00:00"/>
  </r>
  <r>
    <x v="0"/>
    <x v="0"/>
    <x v="0"/>
    <m/>
    <m/>
    <s v="Idleb"/>
    <s v="SY07"/>
    <s v="Ariha"/>
    <s v="SY0705"/>
    <s v="Mhambal"/>
    <s v="SY070502"/>
    <s v="Mhambal"/>
    <s v="C4330"/>
    <x v="1"/>
    <x v="1"/>
    <x v="9"/>
    <x v="9"/>
    <x v="21"/>
    <x v="21"/>
    <x v="190"/>
    <x v="190"/>
    <n v="86"/>
    <d v="2018-09-05T00:00:00"/>
  </r>
  <r>
    <x v="0"/>
    <x v="0"/>
    <x v="0"/>
    <m/>
    <m/>
    <s v="Idleb"/>
    <s v="SY07"/>
    <s v="Ariha"/>
    <s v="SY0705"/>
    <s v="Mhambal"/>
    <s v="SY070502"/>
    <s v="Sahen"/>
    <s v="C4327"/>
    <x v="1"/>
    <x v="1"/>
    <x v="8"/>
    <x v="8"/>
    <x v="18"/>
    <x v="18"/>
    <x v="104"/>
    <x v="104"/>
    <n v="29"/>
    <d v="2018-09-10T00:00:00"/>
  </r>
  <r>
    <x v="0"/>
    <x v="0"/>
    <x v="0"/>
    <m/>
    <m/>
    <s v="Idleb"/>
    <s v="SY07"/>
    <s v="Ariha"/>
    <s v="SY0705"/>
    <s v="Mhambal"/>
    <s v="SY070502"/>
    <s v="Sahen"/>
    <s v="C4327"/>
    <x v="1"/>
    <x v="1"/>
    <x v="8"/>
    <x v="8"/>
    <x v="18"/>
    <x v="18"/>
    <x v="108"/>
    <x v="108"/>
    <n v="51"/>
    <d v="2018-09-06T00:00:00"/>
  </r>
  <r>
    <x v="0"/>
    <x v="0"/>
    <x v="0"/>
    <m/>
    <m/>
    <s v="Idleb"/>
    <s v="SY07"/>
    <s v="Ariha"/>
    <s v="SY0705"/>
    <s v="Mhambal"/>
    <s v="SY070502"/>
    <s v="Sahen"/>
    <s v="C4327"/>
    <x v="1"/>
    <x v="1"/>
    <x v="8"/>
    <x v="8"/>
    <x v="18"/>
    <x v="18"/>
    <x v="95"/>
    <x v="95"/>
    <n v="17"/>
    <d v="2018-09-13T00:00:00"/>
  </r>
  <r>
    <x v="0"/>
    <x v="0"/>
    <x v="0"/>
    <m/>
    <m/>
    <s v="Idleb"/>
    <s v="SY07"/>
    <s v="Ariha"/>
    <s v="SY0705"/>
    <s v="Mhambal"/>
    <s v="SY070502"/>
    <s v="Sahen"/>
    <s v="C4327"/>
    <x v="1"/>
    <x v="1"/>
    <x v="8"/>
    <x v="8"/>
    <x v="18"/>
    <x v="18"/>
    <x v="191"/>
    <x v="191"/>
    <n v="17"/>
    <d v="2018-09-17T00:00:00"/>
  </r>
  <r>
    <x v="0"/>
    <x v="0"/>
    <x v="0"/>
    <m/>
    <m/>
    <s v="Idleb"/>
    <s v="SY07"/>
    <s v="Ariha"/>
    <s v="SY0705"/>
    <s v="Mhambal"/>
    <s v="SY070502"/>
    <s v="Sahen"/>
    <s v="C4327"/>
    <x v="1"/>
    <x v="1"/>
    <x v="8"/>
    <x v="8"/>
    <x v="22"/>
    <x v="22"/>
    <x v="181"/>
    <x v="181"/>
    <n v="6"/>
    <d v="2018-09-15T00:00:00"/>
  </r>
  <r>
    <x v="0"/>
    <x v="0"/>
    <x v="0"/>
    <m/>
    <m/>
    <s v="Idleb"/>
    <s v="SY07"/>
    <s v="Ariha"/>
    <s v="SY0705"/>
    <s v="Mhambal"/>
    <s v="SY070502"/>
    <s v="Sahen"/>
    <s v="C4327"/>
    <x v="1"/>
    <x v="1"/>
    <x v="9"/>
    <x v="9"/>
    <x v="23"/>
    <x v="23"/>
    <x v="112"/>
    <x v="112"/>
    <n v="68"/>
    <d v="2018-09-17T00:00:00"/>
  </r>
  <r>
    <x v="0"/>
    <x v="0"/>
    <x v="0"/>
    <m/>
    <m/>
    <s v="Idleb"/>
    <s v="SY07"/>
    <s v="Ariha"/>
    <s v="SY0705"/>
    <s v="Mhambal"/>
    <s v="SY070502"/>
    <s v="Sahen"/>
    <s v="C4327"/>
    <x v="1"/>
    <x v="1"/>
    <x v="9"/>
    <x v="9"/>
    <x v="21"/>
    <x v="21"/>
    <x v="105"/>
    <x v="105"/>
    <n v="40"/>
    <d v="2018-09-05T00:00:00"/>
  </r>
  <r>
    <x v="0"/>
    <x v="0"/>
    <x v="0"/>
    <m/>
    <m/>
    <s v="Idleb"/>
    <s v="SY07"/>
    <s v="Ariha"/>
    <s v="SY0705"/>
    <s v="Mhambal"/>
    <s v="SY070502"/>
    <s v="Sahen"/>
    <s v="C4327"/>
    <x v="1"/>
    <x v="1"/>
    <x v="9"/>
    <x v="9"/>
    <x v="28"/>
    <x v="28"/>
    <x v="192"/>
    <x v="192"/>
    <n v="29"/>
    <d v="2018-09-17T00:00:00"/>
  </r>
  <r>
    <x v="0"/>
    <x v="0"/>
    <x v="0"/>
    <m/>
    <m/>
    <s v="Idleb"/>
    <s v="SY07"/>
    <s v="Ariha"/>
    <s v="SY0705"/>
    <s v="Mhambal"/>
    <s v="SY070502"/>
    <s v="Sararif"/>
    <s v="C4315"/>
    <x v="1"/>
    <x v="1"/>
    <x v="8"/>
    <x v="8"/>
    <x v="22"/>
    <x v="22"/>
    <x v="110"/>
    <x v="110"/>
    <n v="17"/>
    <d v="2018-09-19T00:00:00"/>
  </r>
  <r>
    <x v="0"/>
    <x v="0"/>
    <x v="0"/>
    <m/>
    <m/>
    <s v="Idleb"/>
    <s v="SY07"/>
    <s v="Ariha"/>
    <s v="SY0705"/>
    <s v="Mhambal"/>
    <s v="SY070502"/>
    <s v="Sararif"/>
    <s v="C4315"/>
    <x v="1"/>
    <x v="1"/>
    <x v="6"/>
    <x v="6"/>
    <x v="30"/>
    <x v="30"/>
    <x v="184"/>
    <x v="184"/>
    <n v="46"/>
    <d v="2018-09-05T00:00:00"/>
  </r>
  <r>
    <x v="0"/>
    <x v="0"/>
    <x v="0"/>
    <m/>
    <m/>
    <s v="Idleb"/>
    <s v="SY07"/>
    <s v="Ariha"/>
    <s v="SY0705"/>
    <s v="Mhambal"/>
    <s v="SY070502"/>
    <s v="Sararif"/>
    <s v="C4315"/>
    <x v="1"/>
    <x v="1"/>
    <x v="6"/>
    <x v="6"/>
    <x v="30"/>
    <x v="30"/>
    <x v="185"/>
    <x v="185"/>
    <n v="34"/>
    <d v="2018-09-10T00:00:00"/>
  </r>
  <r>
    <x v="0"/>
    <x v="0"/>
    <x v="0"/>
    <m/>
    <m/>
    <s v="Idleb"/>
    <s v="SY07"/>
    <s v="Ariha"/>
    <s v="SY0705"/>
    <s v="Mhambal"/>
    <s v="SY070502"/>
    <s v="Sararif"/>
    <s v="C4315"/>
    <x v="1"/>
    <x v="1"/>
    <x v="9"/>
    <x v="9"/>
    <x v="23"/>
    <x v="23"/>
    <x v="112"/>
    <x v="112"/>
    <n v="17"/>
    <d v="2018-09-17T00:00:00"/>
  </r>
  <r>
    <x v="0"/>
    <x v="0"/>
    <x v="0"/>
    <m/>
    <m/>
    <s v="Idleb"/>
    <s v="SY07"/>
    <s v="Ariha"/>
    <s v="SY0705"/>
    <s v="Under verification"/>
    <s v=""/>
    <m/>
    <s v=""/>
    <x v="0"/>
    <x v="0"/>
    <x v="3"/>
    <x v="3"/>
    <x v="13"/>
    <x v="13"/>
    <x v="193"/>
    <x v="193"/>
    <n v="17"/>
    <d v="2018-09-02T00:00:00"/>
  </r>
  <r>
    <x v="0"/>
    <x v="0"/>
    <x v="0"/>
    <m/>
    <m/>
    <s v="Idleb"/>
    <s v="SY07"/>
    <s v="Ariha"/>
    <s v="SY0705"/>
    <s v="Under verification"/>
    <m/>
    <m/>
    <m/>
    <x v="0"/>
    <x v="0"/>
    <x v="3"/>
    <x v="3"/>
    <x v="13"/>
    <x v="13"/>
    <x v="194"/>
    <x v="194"/>
    <n v="29"/>
    <d v="2018-09-01T00:00:00"/>
  </r>
  <r>
    <x v="0"/>
    <x v="0"/>
    <x v="0"/>
    <m/>
    <m/>
    <s v="Idleb"/>
    <s v="SY07"/>
    <s v="Ariha"/>
    <s v="SY0705"/>
    <s v="Under verification"/>
    <m/>
    <m/>
    <m/>
    <x v="0"/>
    <x v="0"/>
    <x v="2"/>
    <x v="2"/>
    <x v="3"/>
    <x v="3"/>
    <x v="38"/>
    <x v="38"/>
    <n v="17"/>
    <d v="2018-09-10T00:00:00"/>
  </r>
  <r>
    <x v="0"/>
    <x v="0"/>
    <x v="0"/>
    <m/>
    <m/>
    <s v="Idleb"/>
    <s v="SY07"/>
    <s v="Harim"/>
    <s v="SY0703"/>
    <s v="Dana"/>
    <s v="SY070301"/>
    <m/>
    <s v=""/>
    <x v="1"/>
    <x v="1"/>
    <x v="8"/>
    <x v="8"/>
    <x v="22"/>
    <x v="22"/>
    <x v="195"/>
    <x v="195"/>
    <n v="17"/>
    <d v="2018-09-30T00:00:00"/>
  </r>
  <r>
    <x v="0"/>
    <x v="0"/>
    <x v="0"/>
    <m/>
    <m/>
    <s v="Idleb"/>
    <s v="SY07"/>
    <s v="Harim"/>
    <s v="SY0703"/>
    <s v="Dana"/>
    <s v="SY070301"/>
    <s v="Atma"/>
    <s v="C4130"/>
    <x v="1"/>
    <x v="1"/>
    <x v="8"/>
    <x v="8"/>
    <x v="22"/>
    <x v="22"/>
    <x v="195"/>
    <x v="195"/>
    <n v="11"/>
    <d v="2018-09-30T00:00:00"/>
  </r>
  <r>
    <x v="0"/>
    <x v="0"/>
    <x v="0"/>
    <m/>
    <m/>
    <s v="Idleb"/>
    <s v="SY07"/>
    <s v="Harim"/>
    <s v="SY0703"/>
    <s v="Dana"/>
    <s v="SY070301"/>
    <s v="Atma"/>
    <s v="C4130"/>
    <x v="1"/>
    <x v="1"/>
    <x v="8"/>
    <x v="8"/>
    <x v="22"/>
    <x v="22"/>
    <x v="196"/>
    <x v="196"/>
    <n v="17"/>
    <d v="2018-09-27T00:00:00"/>
  </r>
  <r>
    <x v="0"/>
    <x v="0"/>
    <x v="0"/>
    <m/>
    <m/>
    <s v="Idleb"/>
    <s v="SY07"/>
    <s v="Harim"/>
    <s v="SY0703"/>
    <s v="Dana"/>
    <s v="SY070301"/>
    <s v="Dana"/>
    <s v="C4126"/>
    <x v="1"/>
    <x v="1"/>
    <x v="8"/>
    <x v="8"/>
    <x v="22"/>
    <x v="22"/>
    <x v="196"/>
    <x v="196"/>
    <n v="11"/>
    <d v="2018-09-27T00:00:00"/>
  </r>
  <r>
    <x v="0"/>
    <x v="0"/>
    <x v="0"/>
    <m/>
    <m/>
    <s v="Idleb"/>
    <s v="SY07"/>
    <s v="Harim"/>
    <s v="SY0703"/>
    <s v="Salqin"/>
    <s v="SY070302"/>
    <s v="Salqin"/>
    <s v="C4140"/>
    <x v="1"/>
    <x v="1"/>
    <x v="8"/>
    <x v="8"/>
    <x v="22"/>
    <x v="22"/>
    <x v="197"/>
    <x v="197"/>
    <n v="11"/>
    <d v="2018-09-30T00:00:00"/>
  </r>
  <r>
    <x v="0"/>
    <x v="0"/>
    <x v="0"/>
    <m/>
    <m/>
    <s v="Idleb"/>
    <s v="SY07"/>
    <s v="Harim"/>
    <s v="SY0703"/>
    <s v="Under verification"/>
    <s v=""/>
    <m/>
    <s v=""/>
    <x v="1"/>
    <x v="1"/>
    <x v="7"/>
    <x v="7"/>
    <x v="15"/>
    <x v="15"/>
    <x v="170"/>
    <x v="170"/>
    <n v="17"/>
    <d v="2018-09-30T00:00:00"/>
  </r>
  <r>
    <x v="0"/>
    <x v="0"/>
    <x v="0"/>
    <m/>
    <m/>
    <s v="Idleb"/>
    <s v="SY07"/>
    <s v="Harim"/>
    <s v="SY0703"/>
    <s v="Under verification"/>
    <m/>
    <m/>
    <m/>
    <x v="1"/>
    <x v="1"/>
    <x v="7"/>
    <x v="7"/>
    <x v="15"/>
    <x v="15"/>
    <x v="198"/>
    <x v="198"/>
    <n v="11"/>
    <d v="2018-09-30T00:00:00"/>
  </r>
  <r>
    <x v="0"/>
    <x v="0"/>
    <x v="0"/>
    <m/>
    <m/>
    <s v="Idleb"/>
    <s v="SY07"/>
    <s v="Harim"/>
    <s v="SY0703"/>
    <s v="Under verification"/>
    <m/>
    <m/>
    <m/>
    <x v="1"/>
    <x v="1"/>
    <x v="8"/>
    <x v="8"/>
    <x v="18"/>
    <x v="18"/>
    <x v="199"/>
    <x v="199"/>
    <n v="23"/>
    <d v="2018-09-29T00:00:00"/>
  </r>
  <r>
    <x v="0"/>
    <x v="0"/>
    <x v="0"/>
    <m/>
    <m/>
    <s v="Idleb"/>
    <s v="SY07"/>
    <s v="Idleb"/>
    <s v="SY0700"/>
    <s v="Abul Thohur"/>
    <s v="SY070001"/>
    <m/>
    <s v=""/>
    <x v="0"/>
    <x v="0"/>
    <x v="0"/>
    <x v="0"/>
    <x v="0"/>
    <x v="0"/>
    <x v="5"/>
    <x v="5"/>
    <n v="11"/>
    <d v="2018-09-16T00:00:00"/>
  </r>
  <r>
    <x v="0"/>
    <x v="0"/>
    <x v="0"/>
    <m/>
    <m/>
    <s v="Idleb"/>
    <s v="SY07"/>
    <s v="Idleb"/>
    <s v="SY0700"/>
    <s v="Idleb"/>
    <s v="SY070000"/>
    <m/>
    <s v=""/>
    <x v="0"/>
    <x v="0"/>
    <x v="3"/>
    <x v="3"/>
    <x v="7"/>
    <x v="7"/>
    <x v="37"/>
    <x v="37"/>
    <n v="17"/>
    <d v="2018-09-17T00:00:00"/>
  </r>
  <r>
    <x v="0"/>
    <x v="0"/>
    <x v="0"/>
    <m/>
    <m/>
    <s v="Idleb"/>
    <s v="SY07"/>
    <s v="Idleb"/>
    <s v="SY0700"/>
    <s v="Idleb"/>
    <s v="SY070000"/>
    <m/>
    <m/>
    <x v="0"/>
    <x v="0"/>
    <x v="1"/>
    <x v="1"/>
    <x v="5"/>
    <x v="5"/>
    <x v="9"/>
    <x v="9"/>
    <n v="187"/>
    <d v="2018-09-12T00:00:00"/>
  </r>
  <r>
    <x v="0"/>
    <x v="0"/>
    <x v="0"/>
    <m/>
    <m/>
    <s v="Idleb"/>
    <s v="SY07"/>
    <s v="Idleb"/>
    <s v="SY0700"/>
    <s v="Idleb"/>
    <s v="SY070000"/>
    <m/>
    <m/>
    <x v="0"/>
    <x v="0"/>
    <x v="1"/>
    <x v="1"/>
    <x v="5"/>
    <x v="5"/>
    <x v="10"/>
    <x v="10"/>
    <n v="164"/>
    <d v="2018-09-14T00:00:00"/>
  </r>
  <r>
    <x v="0"/>
    <x v="0"/>
    <x v="0"/>
    <m/>
    <m/>
    <s v="Idleb"/>
    <s v="SY07"/>
    <s v="Idleb"/>
    <s v="SY0700"/>
    <s v="Idleb"/>
    <s v="SY070000"/>
    <m/>
    <m/>
    <x v="0"/>
    <x v="0"/>
    <x v="1"/>
    <x v="1"/>
    <x v="5"/>
    <x v="5"/>
    <x v="12"/>
    <x v="12"/>
    <n v="23"/>
    <d v="2018-09-09T00:00:00"/>
  </r>
  <r>
    <x v="0"/>
    <x v="0"/>
    <x v="0"/>
    <m/>
    <m/>
    <s v="Idleb"/>
    <s v="SY07"/>
    <s v="Idleb"/>
    <s v="SY0700"/>
    <s v="Idleb"/>
    <s v="SY070000"/>
    <m/>
    <m/>
    <x v="0"/>
    <x v="0"/>
    <x v="1"/>
    <x v="1"/>
    <x v="5"/>
    <x v="5"/>
    <x v="200"/>
    <x v="200"/>
    <n v="6"/>
    <d v="2018-09-10T00:00:00"/>
  </r>
  <r>
    <x v="0"/>
    <x v="0"/>
    <x v="0"/>
    <m/>
    <m/>
    <s v="Idleb"/>
    <s v="SY07"/>
    <s v="Idleb"/>
    <s v="SY0700"/>
    <s v="Idleb"/>
    <s v="SY070000"/>
    <m/>
    <m/>
    <x v="0"/>
    <x v="0"/>
    <x v="1"/>
    <x v="1"/>
    <x v="5"/>
    <x v="5"/>
    <x v="15"/>
    <x v="15"/>
    <n v="85"/>
    <d v="2018-09-10T00:00:00"/>
  </r>
  <r>
    <x v="0"/>
    <x v="0"/>
    <x v="0"/>
    <m/>
    <m/>
    <s v="Idleb"/>
    <s v="SY07"/>
    <s v="Idleb"/>
    <s v="SY0700"/>
    <s v="Idleb"/>
    <s v="SY070000"/>
    <m/>
    <m/>
    <x v="0"/>
    <x v="0"/>
    <x v="1"/>
    <x v="1"/>
    <x v="5"/>
    <x v="5"/>
    <x v="201"/>
    <x v="201"/>
    <n v="17"/>
    <d v="2018-09-17T00:00:00"/>
  </r>
  <r>
    <x v="0"/>
    <x v="0"/>
    <x v="0"/>
    <m/>
    <m/>
    <s v="Idleb"/>
    <s v="SY07"/>
    <s v="Idleb"/>
    <s v="SY0700"/>
    <s v="Idleb"/>
    <s v="SY070000"/>
    <s v="Idleb"/>
    <s v="C3871"/>
    <x v="0"/>
    <x v="0"/>
    <x v="1"/>
    <x v="1"/>
    <x v="5"/>
    <x v="5"/>
    <x v="9"/>
    <x v="9"/>
    <n v="22"/>
    <d v="2018-09-20T00:00:00"/>
  </r>
  <r>
    <x v="0"/>
    <x v="0"/>
    <x v="0"/>
    <m/>
    <m/>
    <s v="Idleb"/>
    <s v="SY07"/>
    <s v="Idleb"/>
    <s v="SY0700"/>
    <s v="Idleb"/>
    <s v="SY070000"/>
    <s v="Idleb"/>
    <s v="C3871"/>
    <x v="0"/>
    <x v="0"/>
    <x v="1"/>
    <x v="1"/>
    <x v="2"/>
    <x v="2"/>
    <x v="202"/>
    <x v="202"/>
    <n v="17"/>
    <d v="2018-09-17T00:00:00"/>
  </r>
  <r>
    <x v="0"/>
    <x v="0"/>
    <x v="0"/>
    <m/>
    <m/>
    <s v="Idleb"/>
    <s v="SY07"/>
    <s v="Idleb"/>
    <s v="SY0700"/>
    <s v="Idleb"/>
    <s v="SY070000"/>
    <s v="Idleb"/>
    <s v="C3871"/>
    <x v="0"/>
    <x v="0"/>
    <x v="1"/>
    <x v="1"/>
    <x v="2"/>
    <x v="2"/>
    <x v="203"/>
    <x v="203"/>
    <n v="17"/>
    <d v="2018-09-23T00:00:00"/>
  </r>
  <r>
    <x v="0"/>
    <x v="0"/>
    <x v="0"/>
    <m/>
    <m/>
    <s v="Idleb"/>
    <s v="SY07"/>
    <s v="Idleb"/>
    <s v="SY0700"/>
    <s v="Idleb"/>
    <s v="SY070000"/>
    <s v="Idleb"/>
    <s v="C3871"/>
    <x v="0"/>
    <x v="0"/>
    <x v="1"/>
    <x v="1"/>
    <x v="2"/>
    <x v="2"/>
    <x v="2"/>
    <x v="2"/>
    <n v="440"/>
    <d v="2018-09-15T00:00:00"/>
  </r>
  <r>
    <x v="0"/>
    <x v="0"/>
    <x v="0"/>
    <m/>
    <m/>
    <s v="Idleb"/>
    <s v="SY07"/>
    <s v="Idleb"/>
    <s v="SY0700"/>
    <s v="Idleb"/>
    <s v="SY070000"/>
    <s v="Idleb"/>
    <s v="C3871"/>
    <x v="0"/>
    <x v="0"/>
    <x v="1"/>
    <x v="1"/>
    <x v="2"/>
    <x v="2"/>
    <x v="3"/>
    <x v="3"/>
    <n v="34"/>
    <d v="2018-09-14T00:00:00"/>
  </r>
  <r>
    <x v="0"/>
    <x v="0"/>
    <x v="0"/>
    <m/>
    <m/>
    <s v="Idleb"/>
    <s v="SY07"/>
    <s v="Idleb"/>
    <s v="SY0700"/>
    <s v="Idleb"/>
    <s v="SY070000"/>
    <s v="Idleb"/>
    <s v="C3871"/>
    <x v="0"/>
    <x v="0"/>
    <x v="1"/>
    <x v="1"/>
    <x v="2"/>
    <x v="2"/>
    <x v="36"/>
    <x v="36"/>
    <n v="34"/>
    <d v="2018-09-15T00:00:00"/>
  </r>
  <r>
    <x v="0"/>
    <x v="0"/>
    <x v="0"/>
    <m/>
    <m/>
    <s v="Idleb"/>
    <s v="SY07"/>
    <s v="Idleb"/>
    <s v="SY0700"/>
    <s v="Idleb"/>
    <s v="SY070000"/>
    <s v="Idleb"/>
    <s v="C3871"/>
    <x v="0"/>
    <x v="0"/>
    <x v="1"/>
    <x v="1"/>
    <x v="2"/>
    <x v="2"/>
    <x v="43"/>
    <x v="43"/>
    <n v="23"/>
    <d v="2018-09-12T00:00:00"/>
  </r>
  <r>
    <x v="0"/>
    <x v="0"/>
    <x v="0"/>
    <m/>
    <m/>
    <s v="Idleb"/>
    <s v="SY07"/>
    <s v="Idleb"/>
    <s v="SY0700"/>
    <s v="Idleb"/>
    <s v="SY070000"/>
    <s v="Idleb"/>
    <s v="C3871"/>
    <x v="0"/>
    <x v="0"/>
    <x v="1"/>
    <x v="1"/>
    <x v="2"/>
    <x v="2"/>
    <x v="4"/>
    <x v="4"/>
    <n v="149"/>
    <d v="2018-09-10T00:00:00"/>
  </r>
  <r>
    <x v="0"/>
    <x v="0"/>
    <x v="0"/>
    <m/>
    <m/>
    <s v="Idleb"/>
    <s v="SY07"/>
    <s v="Idleb"/>
    <s v="SY0700"/>
    <s v="Idleb"/>
    <s v="SY070000"/>
    <s v="Idleb"/>
    <s v="C3871"/>
    <x v="1"/>
    <x v="1"/>
    <x v="7"/>
    <x v="7"/>
    <x v="15"/>
    <x v="15"/>
    <x v="204"/>
    <x v="204"/>
    <n v="114"/>
    <d v="2018-09-20T00:00:00"/>
  </r>
  <r>
    <x v="0"/>
    <x v="0"/>
    <x v="0"/>
    <m/>
    <m/>
    <s v="Idleb"/>
    <s v="SY07"/>
    <s v="Idleb"/>
    <s v="SY0700"/>
    <s v="Idleb"/>
    <s v="SY070000"/>
    <s v="Idleb"/>
    <s v="C3871"/>
    <x v="1"/>
    <x v="1"/>
    <x v="8"/>
    <x v="8"/>
    <x v="18"/>
    <x v="18"/>
    <x v="96"/>
    <x v="96"/>
    <n v="68"/>
    <d v="2018-09-10T00:00:00"/>
  </r>
  <r>
    <x v="0"/>
    <x v="0"/>
    <x v="0"/>
    <m/>
    <m/>
    <s v="Idleb"/>
    <s v="SY07"/>
    <s v="Idleb"/>
    <s v="SY0700"/>
    <s v="Idleb"/>
    <s v="SY070000"/>
    <s v="Idleb"/>
    <s v="C3871"/>
    <x v="1"/>
    <x v="1"/>
    <x v="8"/>
    <x v="8"/>
    <x v="22"/>
    <x v="22"/>
    <x v="197"/>
    <x v="197"/>
    <n v="11"/>
    <d v="2018-09-30T00:00:00"/>
  </r>
  <r>
    <x v="0"/>
    <x v="0"/>
    <x v="0"/>
    <m/>
    <m/>
    <s v="Idleb"/>
    <s v="SY07"/>
    <s v="Idleb"/>
    <s v="SY0700"/>
    <s v="Idleb"/>
    <s v="SY070000"/>
    <s v="Idleb"/>
    <s v="C3871"/>
    <x v="1"/>
    <x v="1"/>
    <x v="6"/>
    <x v="6"/>
    <x v="30"/>
    <x v="30"/>
    <x v="184"/>
    <x v="184"/>
    <n v="23"/>
    <d v="2018-09-17T00:00:00"/>
  </r>
  <r>
    <x v="0"/>
    <x v="0"/>
    <x v="0"/>
    <m/>
    <m/>
    <s v="Idleb"/>
    <s v="SY07"/>
    <s v="Idleb"/>
    <s v="SY0700"/>
    <s v="Idleb"/>
    <s v="SY070000"/>
    <s v="Idleb"/>
    <s v="C3871"/>
    <x v="1"/>
    <x v="1"/>
    <x v="6"/>
    <x v="6"/>
    <x v="30"/>
    <x v="30"/>
    <x v="205"/>
    <x v="205"/>
    <n v="57"/>
    <d v="2018-09-11T00:00:00"/>
  </r>
  <r>
    <x v="0"/>
    <x v="0"/>
    <x v="0"/>
    <m/>
    <m/>
    <s v="Idleb"/>
    <s v="SY07"/>
    <s v="Idleb"/>
    <s v="SY0700"/>
    <s v="Idleb"/>
    <s v="SY070000"/>
    <s v="Idleb"/>
    <s v="C3871"/>
    <x v="1"/>
    <x v="1"/>
    <x v="6"/>
    <x v="6"/>
    <x v="30"/>
    <x v="30"/>
    <x v="206"/>
    <x v="206"/>
    <n v="46"/>
    <d v="2018-09-17T00:00:00"/>
  </r>
  <r>
    <x v="0"/>
    <x v="0"/>
    <x v="0"/>
    <m/>
    <m/>
    <s v="Idleb"/>
    <s v="SY07"/>
    <s v="Idleb"/>
    <s v="SY0700"/>
    <s v="Saraqab"/>
    <s v="SY070003"/>
    <s v="Saraqab"/>
    <s v="C3916"/>
    <x v="0"/>
    <x v="0"/>
    <x v="1"/>
    <x v="1"/>
    <x v="2"/>
    <x v="2"/>
    <x v="3"/>
    <x v="3"/>
    <n v="11"/>
    <d v="2018-09-02T00:00:00"/>
  </r>
  <r>
    <x v="0"/>
    <x v="0"/>
    <x v="0"/>
    <m/>
    <m/>
    <s v="Idleb"/>
    <s v="SY07"/>
    <s v="Idleb"/>
    <s v="SY0700"/>
    <s v="Saraqab"/>
    <s v="SY070003"/>
    <s v="Saraqab"/>
    <s v="C3916"/>
    <x v="1"/>
    <x v="1"/>
    <x v="7"/>
    <x v="7"/>
    <x v="15"/>
    <x v="15"/>
    <x v="204"/>
    <x v="204"/>
    <n v="160"/>
    <d v="2018-09-20T00:00:00"/>
  </r>
  <r>
    <x v="0"/>
    <x v="0"/>
    <x v="0"/>
    <m/>
    <m/>
    <s v="Idleb"/>
    <s v="SY07"/>
    <s v="Idleb"/>
    <s v="SY0700"/>
    <s v="Saraqab"/>
    <s v="SY070003"/>
    <s v="Saraqab"/>
    <s v="C3916"/>
    <x v="1"/>
    <x v="1"/>
    <x v="6"/>
    <x v="6"/>
    <x v="11"/>
    <x v="11"/>
    <x v="80"/>
    <x v="80"/>
    <n v="57"/>
    <d v="2018-09-17T00:00:00"/>
  </r>
  <r>
    <x v="0"/>
    <x v="0"/>
    <x v="0"/>
    <m/>
    <m/>
    <s v="Idleb"/>
    <s v="SY07"/>
    <s v="Idleb"/>
    <s v="SY0700"/>
    <s v="Saraqab"/>
    <s v="SY070003"/>
    <s v="Sheikh Idris"/>
    <s v="C3924"/>
    <x v="1"/>
    <x v="1"/>
    <x v="5"/>
    <x v="5"/>
    <x v="12"/>
    <x v="12"/>
    <x v="207"/>
    <x v="207"/>
    <n v="17"/>
    <d v="2018-09-02T00:00:00"/>
  </r>
  <r>
    <x v="0"/>
    <x v="0"/>
    <x v="0"/>
    <m/>
    <m/>
    <s v="Idleb"/>
    <s v="SY07"/>
    <s v="Idleb"/>
    <s v="SY0700"/>
    <s v="Under verification"/>
    <s v=""/>
    <m/>
    <s v=""/>
    <x v="0"/>
    <x v="0"/>
    <x v="3"/>
    <x v="3"/>
    <x v="13"/>
    <x v="13"/>
    <x v="68"/>
    <x v="68"/>
    <n v="148"/>
    <d v="2018-09-15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13"/>
    <x v="13"/>
    <x v="208"/>
    <x v="208"/>
    <n v="11"/>
    <d v="2018-09-19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13"/>
    <x v="13"/>
    <x v="209"/>
    <x v="209"/>
    <n v="17"/>
    <d v="2018-09-05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13"/>
    <x v="13"/>
    <x v="130"/>
    <x v="130"/>
    <n v="11"/>
    <d v="2018-09-15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13"/>
    <x v="13"/>
    <x v="148"/>
    <x v="148"/>
    <n v="6"/>
    <d v="2018-09-30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0"/>
    <x v="210"/>
    <n v="17"/>
    <d v="2018-09-12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1"/>
    <x v="211"/>
    <n v="6"/>
    <d v="2018-09-15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2"/>
    <x v="212"/>
    <n v="11"/>
    <d v="2018-09-15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3"/>
    <x v="213"/>
    <n v="17"/>
    <d v="2018-09-18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4"/>
    <x v="214"/>
    <n v="11"/>
    <d v="2018-09-15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5"/>
    <x v="215"/>
    <n v="22"/>
    <d v="2018-09-20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75"/>
    <x v="75"/>
    <n v="45"/>
    <d v="2018-09-23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179"/>
    <x v="179"/>
    <n v="22"/>
    <d v="2018-09-15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37"/>
    <x v="37"/>
    <n v="79"/>
    <d v="2018-09-18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182"/>
    <x v="182"/>
    <n v="17"/>
    <d v="2018-09-05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6"/>
    <x v="216"/>
    <n v="11"/>
    <d v="2018-09-15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76"/>
    <x v="76"/>
    <n v="11"/>
    <d v="2018-09-23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128"/>
    <x v="128"/>
    <n v="11"/>
    <d v="2018-09-12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7"/>
    <x v="217"/>
    <n v="6"/>
    <d v="2018-09-26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8"/>
    <x v="218"/>
    <n v="11"/>
    <d v="2018-09-30T00:00:00"/>
  </r>
  <r>
    <x v="0"/>
    <x v="0"/>
    <x v="0"/>
    <m/>
    <m/>
    <s v="Idleb"/>
    <s v="SY07"/>
    <s v="Idleb"/>
    <s v="SY0700"/>
    <s v="Under verification"/>
    <m/>
    <m/>
    <m/>
    <x v="0"/>
    <x v="0"/>
    <x v="3"/>
    <x v="3"/>
    <x v="7"/>
    <x v="7"/>
    <x v="219"/>
    <x v="219"/>
    <n v="11"/>
    <d v="2018-09-15T00:00:00"/>
  </r>
  <r>
    <x v="0"/>
    <x v="0"/>
    <x v="0"/>
    <m/>
    <m/>
    <s v="Idleb"/>
    <s v="SY07"/>
    <s v="Idleb"/>
    <s v="SY0700"/>
    <s v="Under verification"/>
    <m/>
    <m/>
    <m/>
    <x v="0"/>
    <x v="0"/>
    <x v="0"/>
    <x v="0"/>
    <x v="4"/>
    <x v="4"/>
    <x v="220"/>
    <x v="220"/>
    <n v="86"/>
    <d v="2018-09-14T00:00:00"/>
  </r>
  <r>
    <x v="0"/>
    <x v="0"/>
    <x v="0"/>
    <m/>
    <m/>
    <s v="Idleb"/>
    <s v="SY07"/>
    <s v="Idleb"/>
    <s v="SY0700"/>
    <s v="Under verification"/>
    <m/>
    <m/>
    <m/>
    <x v="0"/>
    <x v="0"/>
    <x v="0"/>
    <x v="0"/>
    <x v="0"/>
    <x v="0"/>
    <x v="0"/>
    <x v="0"/>
    <n v="23"/>
    <d v="2018-09-16T00:00:00"/>
  </r>
  <r>
    <x v="0"/>
    <x v="0"/>
    <x v="0"/>
    <m/>
    <m/>
    <s v="Idleb"/>
    <s v="SY07"/>
    <s v="Idleb"/>
    <s v="SY0700"/>
    <s v="Under verification"/>
    <m/>
    <m/>
    <m/>
    <x v="0"/>
    <x v="0"/>
    <x v="1"/>
    <x v="1"/>
    <x v="5"/>
    <x v="5"/>
    <x v="9"/>
    <x v="9"/>
    <n v="11"/>
    <d v="2018-09-23T00:00:00"/>
  </r>
  <r>
    <x v="0"/>
    <x v="0"/>
    <x v="0"/>
    <m/>
    <m/>
    <s v="Idleb"/>
    <s v="SY07"/>
    <s v="Idleb"/>
    <s v="SY0700"/>
    <s v="Under verification"/>
    <m/>
    <m/>
    <m/>
    <x v="0"/>
    <x v="0"/>
    <x v="1"/>
    <x v="1"/>
    <x v="5"/>
    <x v="5"/>
    <x v="15"/>
    <x v="15"/>
    <n v="17"/>
    <d v="2018-09-02T00:00:00"/>
  </r>
  <r>
    <x v="0"/>
    <x v="0"/>
    <x v="0"/>
    <m/>
    <m/>
    <s v="Idleb"/>
    <s v="SY07"/>
    <s v="Idleb"/>
    <s v="SY0700"/>
    <s v="Under verification"/>
    <m/>
    <m/>
    <m/>
    <x v="0"/>
    <x v="0"/>
    <x v="4"/>
    <x v="4"/>
    <x v="10"/>
    <x v="10"/>
    <x v="221"/>
    <x v="221"/>
    <n v="23"/>
    <d v="2018-09-02T00:00:00"/>
  </r>
  <r>
    <x v="0"/>
    <x v="0"/>
    <x v="0"/>
    <m/>
    <m/>
    <s v="Idleb"/>
    <s v="SY07"/>
    <s v="Idleb"/>
    <s v="SY0700"/>
    <s v="Under verification"/>
    <m/>
    <m/>
    <m/>
    <x v="0"/>
    <x v="0"/>
    <x v="4"/>
    <x v="4"/>
    <x v="10"/>
    <x v="10"/>
    <x v="222"/>
    <x v="222"/>
    <n v="17"/>
    <d v="2018-09-29T00:00:00"/>
  </r>
  <r>
    <x v="0"/>
    <x v="0"/>
    <x v="0"/>
    <m/>
    <m/>
    <s v="Idleb"/>
    <s v="SY07"/>
    <s v="Jisr-Ash-Shugur"/>
    <s v="SY0704"/>
    <s v="Badama"/>
    <s v="SY070401"/>
    <s v="Badama"/>
    <s v="C4226"/>
    <x v="1"/>
    <x v="1"/>
    <x v="9"/>
    <x v="9"/>
    <x v="23"/>
    <x v="23"/>
    <x v="223"/>
    <x v="223"/>
    <n v="57"/>
    <d v="2018-09-17T00:00:00"/>
  </r>
  <r>
    <x v="0"/>
    <x v="0"/>
    <x v="0"/>
    <m/>
    <m/>
    <s v="Idleb"/>
    <s v="SY07"/>
    <s v="Jisr-Ash-Shugur"/>
    <s v="SY0704"/>
    <s v="Badama"/>
    <s v="SY070401"/>
    <s v="Zoainieh"/>
    <s v="C6698"/>
    <x v="1"/>
    <x v="1"/>
    <x v="9"/>
    <x v="9"/>
    <x v="31"/>
    <x v="31"/>
    <x v="224"/>
    <x v="224"/>
    <n v="171"/>
    <d v="2018-09-05T00:00:00"/>
  </r>
  <r>
    <x v="0"/>
    <x v="0"/>
    <x v="0"/>
    <m/>
    <m/>
    <s v="Idleb"/>
    <s v="SY07"/>
    <s v="Jisr-Ash-Shugur"/>
    <s v="SY0704"/>
    <s v="Janudiyeh"/>
    <s v="SY070403"/>
    <s v="Janudiyeh"/>
    <s v="C4255"/>
    <x v="1"/>
    <x v="1"/>
    <x v="6"/>
    <x v="6"/>
    <x v="20"/>
    <x v="20"/>
    <x v="225"/>
    <x v="225"/>
    <n v="68"/>
    <d v="2018-09-04T00:00:00"/>
  </r>
  <r>
    <x v="0"/>
    <x v="0"/>
    <x v="0"/>
    <m/>
    <m/>
    <s v="Idleb"/>
    <s v="SY07"/>
    <s v="Jisr-Ash-Shugur"/>
    <s v="SY0704"/>
    <s v="Janudiyeh"/>
    <s v="SY070403"/>
    <s v="Janudiyeh"/>
    <s v="C4255"/>
    <x v="1"/>
    <x v="1"/>
    <x v="9"/>
    <x v="9"/>
    <x v="21"/>
    <x v="21"/>
    <x v="226"/>
    <x v="226"/>
    <n v="29"/>
    <d v="2018-09-05T00:00:00"/>
  </r>
  <r>
    <x v="0"/>
    <x v="0"/>
    <x v="0"/>
    <m/>
    <m/>
    <s v="Idleb"/>
    <s v="SY07"/>
    <s v="Jisr-Ash-Shugur"/>
    <s v="SY0704"/>
    <s v="Janudiyeh"/>
    <s v="SY070403"/>
    <s v="Janudiyeh"/>
    <s v="C4255"/>
    <x v="1"/>
    <x v="1"/>
    <x v="9"/>
    <x v="9"/>
    <x v="21"/>
    <x v="21"/>
    <x v="105"/>
    <x v="105"/>
    <n v="57"/>
    <d v="2018-09-05T00:00:00"/>
  </r>
  <r>
    <x v="0"/>
    <x v="0"/>
    <x v="0"/>
    <m/>
    <m/>
    <s v="Idleb"/>
    <s v="SY07"/>
    <s v="Jisr-Ash-Shugur"/>
    <s v="SY0704"/>
    <s v="Janudiyeh"/>
    <s v="SY070403"/>
    <s v="Janudiyeh"/>
    <s v="C4255"/>
    <x v="1"/>
    <x v="1"/>
    <x v="9"/>
    <x v="9"/>
    <x v="21"/>
    <x v="21"/>
    <x v="189"/>
    <x v="189"/>
    <n v="68"/>
    <d v="2018-09-05T00:00:00"/>
  </r>
  <r>
    <x v="0"/>
    <x v="0"/>
    <x v="0"/>
    <m/>
    <m/>
    <s v="Idleb"/>
    <s v="SY07"/>
    <s v="Jisr-Ash-Shugur"/>
    <s v="SY0704"/>
    <s v="Janudiyeh"/>
    <s v="SY070403"/>
    <s v="Janudiyeh"/>
    <s v="C4255"/>
    <x v="1"/>
    <x v="1"/>
    <x v="9"/>
    <x v="9"/>
    <x v="21"/>
    <x v="21"/>
    <x v="227"/>
    <x v="227"/>
    <n v="57"/>
    <d v="2018-09-05T00:00:00"/>
  </r>
  <r>
    <x v="0"/>
    <x v="0"/>
    <x v="0"/>
    <m/>
    <m/>
    <s v="Idleb"/>
    <s v="SY07"/>
    <s v="Jisr-Ash-Shugur"/>
    <s v="SY0704"/>
    <s v="Janudiyeh"/>
    <s v="SY070403"/>
    <s v="Janudiyeh"/>
    <s v="C4255"/>
    <x v="1"/>
    <x v="1"/>
    <x v="9"/>
    <x v="9"/>
    <x v="21"/>
    <x v="21"/>
    <x v="106"/>
    <x v="106"/>
    <n v="57"/>
    <d v="2018-09-05T00:00:00"/>
  </r>
  <r>
    <x v="0"/>
    <x v="0"/>
    <x v="0"/>
    <m/>
    <m/>
    <s v="Idleb"/>
    <s v="SY07"/>
    <s v="Jisr-Ash-Shugur"/>
    <s v="SY0704"/>
    <s v="Janudiyeh"/>
    <s v="SY070403"/>
    <s v="Janudiyeh"/>
    <s v="C4255"/>
    <x v="1"/>
    <x v="1"/>
    <x v="9"/>
    <x v="9"/>
    <x v="21"/>
    <x v="21"/>
    <x v="190"/>
    <x v="190"/>
    <n v="86"/>
    <d v="2018-09-05T00:00:00"/>
  </r>
  <r>
    <x v="0"/>
    <x v="0"/>
    <x v="0"/>
    <m/>
    <m/>
    <s v="Idleb"/>
    <s v="SY07"/>
    <s v="Jisr-Ash-Shugur"/>
    <s v="SY0704"/>
    <s v="Jisr-Ash-Shugur"/>
    <s v="SY070400"/>
    <m/>
    <s v=""/>
    <x v="0"/>
    <x v="0"/>
    <x v="3"/>
    <x v="3"/>
    <x v="7"/>
    <x v="7"/>
    <x v="228"/>
    <x v="228"/>
    <n v="23"/>
    <d v="2018-09-11T00:00:00"/>
  </r>
  <r>
    <x v="0"/>
    <x v="0"/>
    <x v="0"/>
    <m/>
    <m/>
    <s v="Idleb"/>
    <s v="SY07"/>
    <s v="Jisr-Ash-Shugur"/>
    <s v="SY0704"/>
    <s v="Jisr-Ash-Shugur"/>
    <s v="SY070400"/>
    <m/>
    <m/>
    <x v="1"/>
    <x v="1"/>
    <x v="7"/>
    <x v="7"/>
    <x v="15"/>
    <x v="15"/>
    <x v="198"/>
    <x v="198"/>
    <n v="11"/>
    <d v="2018-09-30T00:00:00"/>
  </r>
  <r>
    <x v="0"/>
    <x v="0"/>
    <x v="0"/>
    <m/>
    <m/>
    <s v="Idleb"/>
    <s v="SY07"/>
    <s v="Jisr-Ash-Shugur"/>
    <s v="SY0704"/>
    <s v="Jisr-Ash-Shugur"/>
    <s v="SY070400"/>
    <m/>
    <m/>
    <x v="1"/>
    <x v="1"/>
    <x v="8"/>
    <x v="8"/>
    <x v="16"/>
    <x v="16"/>
    <x v="157"/>
    <x v="157"/>
    <n v="6"/>
    <d v="2018-09-19T00:00:00"/>
  </r>
  <r>
    <x v="0"/>
    <x v="0"/>
    <x v="0"/>
    <m/>
    <m/>
    <s v="Idleb"/>
    <s v="SY07"/>
    <s v="Jisr-Ash-Shugur"/>
    <s v="SY0704"/>
    <s v="Jisr-Ash-Shugur"/>
    <s v="SY070400"/>
    <s v="Frikeh"/>
    <s v="C4219"/>
    <x v="1"/>
    <x v="1"/>
    <x v="8"/>
    <x v="8"/>
    <x v="16"/>
    <x v="16"/>
    <x v="171"/>
    <x v="171"/>
    <n v="46"/>
    <d v="2018-09-10T00:00:00"/>
  </r>
  <r>
    <x v="0"/>
    <x v="0"/>
    <x v="0"/>
    <m/>
    <m/>
    <s v="Idleb"/>
    <s v="SY07"/>
    <s v="Jisr-Ash-Shugur"/>
    <s v="SY0704"/>
    <s v="Jisr-Ash-Shugur"/>
    <s v="SY070400"/>
    <s v="Frikeh"/>
    <s v="C4219"/>
    <x v="1"/>
    <x v="1"/>
    <x v="8"/>
    <x v="8"/>
    <x v="18"/>
    <x v="18"/>
    <x v="108"/>
    <x v="108"/>
    <n v="86"/>
    <d v="2018-09-06T00:00:00"/>
  </r>
  <r>
    <x v="0"/>
    <x v="0"/>
    <x v="0"/>
    <m/>
    <m/>
    <s v="Idleb"/>
    <s v="SY07"/>
    <s v="Jisr-Ash-Shugur"/>
    <s v="SY0704"/>
    <s v="Jisr-Ash-Shugur"/>
    <s v="SY070400"/>
    <s v="Frikeh"/>
    <s v="C4219"/>
    <x v="1"/>
    <x v="1"/>
    <x v="8"/>
    <x v="8"/>
    <x v="22"/>
    <x v="22"/>
    <x v="116"/>
    <x v="116"/>
    <n v="6"/>
    <d v="2018-09-19T00:00:00"/>
  </r>
  <r>
    <x v="0"/>
    <x v="0"/>
    <x v="0"/>
    <m/>
    <m/>
    <s v="Idleb"/>
    <s v="SY07"/>
    <s v="Jisr-Ash-Shugur"/>
    <s v="SY0704"/>
    <s v="Jisr-Ash-Shugur"/>
    <s v="SY070400"/>
    <s v="Frikeh"/>
    <s v="C4219"/>
    <x v="1"/>
    <x v="1"/>
    <x v="6"/>
    <x v="6"/>
    <x v="11"/>
    <x v="11"/>
    <x v="80"/>
    <x v="80"/>
    <n v="11"/>
    <d v="2018-09-12T00:00:00"/>
  </r>
  <r>
    <x v="0"/>
    <x v="0"/>
    <x v="0"/>
    <m/>
    <m/>
    <s v="Idleb"/>
    <s v="SY07"/>
    <s v="Jisr-Ash-Shugur"/>
    <s v="SY0704"/>
    <s v="Jisr-Ash-Shugur"/>
    <s v="SY070400"/>
    <s v="Frikeh"/>
    <s v="C4219"/>
    <x v="1"/>
    <x v="1"/>
    <x v="9"/>
    <x v="9"/>
    <x v="28"/>
    <x v="28"/>
    <x v="229"/>
    <x v="229"/>
    <n v="29"/>
    <d v="2018-09-05T00:00:00"/>
  </r>
  <r>
    <x v="0"/>
    <x v="0"/>
    <x v="0"/>
    <m/>
    <m/>
    <s v="Idleb"/>
    <s v="SY07"/>
    <s v="Jisr-Ash-Shugur"/>
    <s v="SY0704"/>
    <s v="Jisr-Ash-Shugur"/>
    <s v="SY070400"/>
    <s v="Frikeh"/>
    <s v="C4219"/>
    <x v="1"/>
    <x v="1"/>
    <x v="9"/>
    <x v="9"/>
    <x v="28"/>
    <x v="28"/>
    <x v="230"/>
    <x v="230"/>
    <n v="57"/>
    <d v="2018-09-17T00:00:00"/>
  </r>
  <r>
    <x v="0"/>
    <x v="0"/>
    <x v="0"/>
    <m/>
    <m/>
    <s v="Idleb"/>
    <s v="SY07"/>
    <s v="Jisr-Ash-Shugur"/>
    <s v="SY0704"/>
    <s v="Jisr-Ash-Shugur"/>
    <s v="SY070400"/>
    <s v="Frikka al Abeed"/>
    <s v="C7246"/>
    <x v="1"/>
    <x v="1"/>
    <x v="9"/>
    <x v="9"/>
    <x v="21"/>
    <x v="21"/>
    <x v="226"/>
    <x v="226"/>
    <n v="11"/>
    <d v="2018-09-17T00:00:00"/>
  </r>
  <r>
    <x v="0"/>
    <x v="0"/>
    <x v="0"/>
    <m/>
    <m/>
    <s v="Idleb"/>
    <s v="SY07"/>
    <s v="Jisr-Ash-Shugur"/>
    <s v="SY0704"/>
    <s v="Jisr-Ash-Shugur"/>
    <s v="SY070400"/>
    <s v="Frikka al Abeed"/>
    <s v="C7246"/>
    <x v="1"/>
    <x v="1"/>
    <x v="9"/>
    <x v="9"/>
    <x v="21"/>
    <x v="21"/>
    <x v="189"/>
    <x v="189"/>
    <n v="29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8"/>
    <x v="8"/>
    <x v="16"/>
    <x v="16"/>
    <x v="157"/>
    <x v="157"/>
    <n v="17"/>
    <d v="2018-09-19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8"/>
    <x v="8"/>
    <x v="16"/>
    <x v="16"/>
    <x v="92"/>
    <x v="92"/>
    <n v="34"/>
    <d v="2018-09-11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8"/>
    <x v="8"/>
    <x v="16"/>
    <x v="16"/>
    <x v="107"/>
    <x v="107"/>
    <n v="11"/>
    <d v="2018-09-10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8"/>
    <x v="8"/>
    <x v="18"/>
    <x v="18"/>
    <x v="108"/>
    <x v="108"/>
    <n v="86"/>
    <d v="2018-09-12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8"/>
    <x v="8"/>
    <x v="22"/>
    <x v="22"/>
    <x v="111"/>
    <x v="111"/>
    <n v="23"/>
    <d v="2018-09-13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6"/>
    <x v="6"/>
    <x v="17"/>
    <x v="17"/>
    <x v="127"/>
    <x v="127"/>
    <n v="285"/>
    <d v="2018-09-09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6"/>
    <x v="6"/>
    <x v="11"/>
    <x v="11"/>
    <x v="60"/>
    <x v="60"/>
    <n v="114"/>
    <d v="2018-09-12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3"/>
    <x v="23"/>
    <x v="223"/>
    <x v="223"/>
    <n v="17"/>
    <d v="2018-09-17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3"/>
    <x v="23"/>
    <x v="188"/>
    <x v="188"/>
    <n v="46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3"/>
    <x v="23"/>
    <x v="231"/>
    <x v="231"/>
    <n v="46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1"/>
    <x v="21"/>
    <x v="226"/>
    <x v="226"/>
    <n v="155"/>
    <d v="2018-09-14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1"/>
    <x v="21"/>
    <x v="105"/>
    <x v="105"/>
    <n v="171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1"/>
    <x v="21"/>
    <x v="232"/>
    <x v="232"/>
    <n v="86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1"/>
    <x v="21"/>
    <x v="189"/>
    <x v="189"/>
    <n v="171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1"/>
    <x v="21"/>
    <x v="227"/>
    <x v="227"/>
    <n v="114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1"/>
    <x v="21"/>
    <x v="233"/>
    <x v="233"/>
    <n v="57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1"/>
    <x v="21"/>
    <x v="106"/>
    <x v="106"/>
    <n v="143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1"/>
    <x v="21"/>
    <x v="190"/>
    <x v="190"/>
    <n v="200"/>
    <d v="2018-09-05T00:00:00"/>
  </r>
  <r>
    <x v="0"/>
    <x v="0"/>
    <x v="0"/>
    <m/>
    <m/>
    <s v="Idleb"/>
    <s v="SY07"/>
    <s v="Jisr-Ash-Shugur"/>
    <s v="SY0704"/>
    <s v="Jisr-Ash-Shugur"/>
    <s v="SY070400"/>
    <s v="Jisr-Ash-Shugur"/>
    <s v="C4199"/>
    <x v="1"/>
    <x v="1"/>
    <x v="9"/>
    <x v="9"/>
    <x v="28"/>
    <x v="28"/>
    <x v="234"/>
    <x v="234"/>
    <n v="34"/>
    <d v="2018-09-05T00:00:00"/>
  </r>
  <r>
    <x v="0"/>
    <x v="0"/>
    <x v="0"/>
    <m/>
    <m/>
    <s v="Idleb"/>
    <s v="SY07"/>
    <s v="Jisr-Ash-Shugur"/>
    <s v="SY0704"/>
    <s v="Jisr-Ash-Shugur"/>
    <s v="SY070400"/>
    <s v="Kafir"/>
    <s v="C4205"/>
    <x v="1"/>
    <x v="1"/>
    <x v="9"/>
    <x v="9"/>
    <x v="31"/>
    <x v="31"/>
    <x v="235"/>
    <x v="235"/>
    <n v="143"/>
    <d v="2018-09-18T00:00:00"/>
  </r>
  <r>
    <x v="0"/>
    <x v="0"/>
    <x v="0"/>
    <m/>
    <m/>
    <s v="Idleb"/>
    <s v="SY07"/>
    <s v="Jisr-Ash-Shugur"/>
    <s v="SY0704"/>
    <s v="Jisr-Ash-Shugur"/>
    <s v="SY070400"/>
    <s v="Kafir"/>
    <s v="C4205"/>
    <x v="1"/>
    <x v="1"/>
    <x v="9"/>
    <x v="9"/>
    <x v="31"/>
    <x v="31"/>
    <x v="236"/>
    <x v="236"/>
    <n v="171"/>
    <d v="2018-09-18T00:00:00"/>
  </r>
  <r>
    <x v="0"/>
    <x v="0"/>
    <x v="0"/>
    <m/>
    <m/>
    <s v="Idleb"/>
    <s v="SY07"/>
    <s v="Jisr-Ash-Shugur"/>
    <s v="SY0704"/>
    <s v="Jisr-Ash-Shugur"/>
    <s v="SY070400"/>
    <s v="Kafir"/>
    <s v="C4205"/>
    <x v="1"/>
    <x v="1"/>
    <x v="9"/>
    <x v="9"/>
    <x v="21"/>
    <x v="21"/>
    <x v="226"/>
    <x v="226"/>
    <n v="17"/>
    <d v="2018-09-17T00:00:00"/>
  </r>
  <r>
    <x v="0"/>
    <x v="0"/>
    <x v="0"/>
    <m/>
    <m/>
    <s v="Idleb"/>
    <s v="SY07"/>
    <s v="Jisr-Ash-Shugur"/>
    <s v="SY0704"/>
    <s v="Jisr-Ash-Shugur"/>
    <s v="SY070400"/>
    <s v="Kafir"/>
    <s v="C4205"/>
    <x v="1"/>
    <x v="1"/>
    <x v="9"/>
    <x v="9"/>
    <x v="28"/>
    <x v="28"/>
    <x v="229"/>
    <x v="229"/>
    <n v="74"/>
    <d v="2018-09-05T00:00:00"/>
  </r>
  <r>
    <x v="0"/>
    <x v="0"/>
    <x v="0"/>
    <m/>
    <m/>
    <s v="Idleb"/>
    <s v="SY07"/>
    <s v="Jisr-Ash-Shugur"/>
    <s v="SY0704"/>
    <s v="Jisr-Ash-Shugur"/>
    <s v="SY070400"/>
    <s v="Kafir"/>
    <s v="C4205"/>
    <x v="1"/>
    <x v="1"/>
    <x v="9"/>
    <x v="9"/>
    <x v="28"/>
    <x v="28"/>
    <x v="234"/>
    <x v="234"/>
    <n v="108"/>
    <d v="2018-09-05T00:00:00"/>
  </r>
  <r>
    <x v="0"/>
    <x v="0"/>
    <x v="0"/>
    <m/>
    <m/>
    <s v="Idleb"/>
    <s v="SY07"/>
    <s v="Jisr-Ash-Shugur"/>
    <s v="SY0704"/>
    <s v="Jisr-Ash-Shugur"/>
    <s v="SY070400"/>
    <s v="Maalaqa - Bishlamon"/>
    <s v="C4190"/>
    <x v="1"/>
    <x v="1"/>
    <x v="9"/>
    <x v="9"/>
    <x v="21"/>
    <x v="21"/>
    <x v="106"/>
    <x v="106"/>
    <n v="40"/>
    <d v="2018-09-05T00:00:00"/>
  </r>
  <r>
    <x v="0"/>
    <x v="0"/>
    <x v="0"/>
    <m/>
    <m/>
    <s v="Idleb"/>
    <s v="SY07"/>
    <s v="Jisr-Ash-Shugur"/>
    <s v="SY0704"/>
    <s v="Jisr-Ash-Shugur"/>
    <s v="SY070400"/>
    <s v="Marj Elzohur"/>
    <s v="C4221"/>
    <x v="1"/>
    <x v="1"/>
    <x v="8"/>
    <x v="8"/>
    <x v="16"/>
    <x v="16"/>
    <x v="171"/>
    <x v="171"/>
    <n v="29"/>
    <d v="2018-09-10T00:00:00"/>
  </r>
  <r>
    <x v="0"/>
    <x v="0"/>
    <x v="0"/>
    <m/>
    <m/>
    <s v="Idleb"/>
    <s v="SY07"/>
    <s v="Jisr-Ash-Shugur"/>
    <s v="SY0704"/>
    <s v="Jisr-Ash-Shugur"/>
    <s v="SY070400"/>
    <s v="Mintar"/>
    <s v="C4196"/>
    <x v="1"/>
    <x v="1"/>
    <x v="9"/>
    <x v="9"/>
    <x v="28"/>
    <x v="28"/>
    <x v="229"/>
    <x v="229"/>
    <n v="29"/>
    <d v="2018-09-05T00:00:00"/>
  </r>
  <r>
    <x v="0"/>
    <x v="0"/>
    <x v="0"/>
    <m/>
    <m/>
    <s v="Idleb"/>
    <s v="SY07"/>
    <s v="Jisr-Ash-Shugur"/>
    <s v="SY0704"/>
    <s v="Jisr-Ash-Shugur"/>
    <s v="SY070400"/>
    <s v="Sali"/>
    <s v="C4189"/>
    <x v="1"/>
    <x v="1"/>
    <x v="9"/>
    <x v="9"/>
    <x v="28"/>
    <x v="28"/>
    <x v="163"/>
    <x v="163"/>
    <n v="34"/>
    <d v="2018-09-17T00:00:00"/>
  </r>
  <r>
    <x v="0"/>
    <x v="0"/>
    <x v="0"/>
    <m/>
    <m/>
    <s v="Idleb"/>
    <s v="SY07"/>
    <s v="Jisr-Ash-Shugur"/>
    <s v="SY0704"/>
    <s v="Jisr-Ash-Shugur"/>
    <s v="SY070400"/>
    <s v="Sali"/>
    <s v="C4189"/>
    <x v="1"/>
    <x v="1"/>
    <x v="9"/>
    <x v="9"/>
    <x v="28"/>
    <x v="28"/>
    <x v="230"/>
    <x v="230"/>
    <n v="86"/>
    <d v="2018-09-17T00:00:00"/>
  </r>
  <r>
    <x v="0"/>
    <x v="0"/>
    <x v="0"/>
    <m/>
    <m/>
    <s v="Idleb"/>
    <s v="SY07"/>
    <s v="Jisr-Ash-Shugur"/>
    <s v="SY0704"/>
    <s v="Jisr-Ash-Shugur"/>
    <s v="SY070400"/>
    <s v="Tal Hamki"/>
    <s v="C4218"/>
    <x v="1"/>
    <x v="1"/>
    <x v="9"/>
    <x v="9"/>
    <x v="21"/>
    <x v="21"/>
    <x v="189"/>
    <x v="189"/>
    <n v="40"/>
    <d v="2018-09-05T00:00:00"/>
  </r>
  <r>
    <x v="0"/>
    <x v="0"/>
    <x v="0"/>
    <m/>
    <m/>
    <s v="Idleb"/>
    <s v="SY07"/>
    <s v="Jisr-Ash-Shugur"/>
    <s v="SY0704"/>
    <s v="Jisr-Ash-Shugur"/>
    <s v="SY070400"/>
    <s v="Ziyadiyeh"/>
    <s v="C7930"/>
    <x v="1"/>
    <x v="1"/>
    <x v="8"/>
    <x v="8"/>
    <x v="16"/>
    <x v="16"/>
    <x v="119"/>
    <x v="119"/>
    <n v="86"/>
    <d v="2018-09-16T00:00:00"/>
  </r>
  <r>
    <x v="0"/>
    <x v="0"/>
    <x v="0"/>
    <m/>
    <m/>
    <s v="Idleb"/>
    <s v="SY07"/>
    <s v="Jisr-Ash-Shugur"/>
    <s v="SY0704"/>
    <s v="Jisr-Ash-Shugur"/>
    <s v="SY070400"/>
    <s v="Ziyadiyeh"/>
    <s v="C7930"/>
    <x v="1"/>
    <x v="1"/>
    <x v="8"/>
    <x v="8"/>
    <x v="18"/>
    <x v="18"/>
    <x v="108"/>
    <x v="108"/>
    <n v="40"/>
    <d v="2018-09-06T00:00:00"/>
  </r>
  <r>
    <x v="0"/>
    <x v="0"/>
    <x v="0"/>
    <m/>
    <m/>
    <s v="Idleb"/>
    <s v="SY07"/>
    <s v="Jisr-Ash-Shugur"/>
    <s v="SY0704"/>
    <s v="Jisr-Ash-Shugur"/>
    <s v="SY070400"/>
    <s v="Ziyadiyeh"/>
    <s v="C7930"/>
    <x v="1"/>
    <x v="1"/>
    <x v="8"/>
    <x v="8"/>
    <x v="22"/>
    <x v="22"/>
    <x v="181"/>
    <x v="181"/>
    <n v="17"/>
    <d v="2018-09-15T00:00:00"/>
  </r>
  <r>
    <x v="0"/>
    <x v="0"/>
    <x v="0"/>
    <m/>
    <m/>
    <s v="Idleb"/>
    <s v="SY07"/>
    <s v="Jisr-Ash-Shugur"/>
    <s v="SY0704"/>
    <s v="Jisr-Ash-Shugur"/>
    <s v="SY070400"/>
    <s v="Ziyadiyeh"/>
    <s v="C7930"/>
    <x v="1"/>
    <x v="1"/>
    <x v="8"/>
    <x v="8"/>
    <x v="22"/>
    <x v="22"/>
    <x v="111"/>
    <x v="111"/>
    <n v="11"/>
    <d v="2018-09-18T00:00:00"/>
  </r>
  <r>
    <x v="0"/>
    <x v="0"/>
    <x v="0"/>
    <m/>
    <m/>
    <s v="Idleb"/>
    <s v="SY07"/>
    <s v="Jisr-Ash-Shugur"/>
    <s v="SY0704"/>
    <s v="Jisr-Ash-Shugur"/>
    <s v="SY070400"/>
    <s v="Ziyadiyeh"/>
    <s v="C7930"/>
    <x v="1"/>
    <x v="1"/>
    <x v="6"/>
    <x v="6"/>
    <x v="17"/>
    <x v="17"/>
    <x v="82"/>
    <x v="82"/>
    <n v="143"/>
    <d v="2018-09-11T00:00:00"/>
  </r>
  <r>
    <x v="0"/>
    <x v="0"/>
    <x v="0"/>
    <m/>
    <m/>
    <s v="Idleb"/>
    <s v="SY07"/>
    <s v="Jisr-Ash-Shugur"/>
    <s v="SY0704"/>
    <s v="Jisr-Ash-Shugur"/>
    <s v="SY070400"/>
    <s v="Ziyadiyeh"/>
    <s v="C7930"/>
    <x v="1"/>
    <x v="1"/>
    <x v="9"/>
    <x v="9"/>
    <x v="21"/>
    <x v="21"/>
    <x v="190"/>
    <x v="190"/>
    <n v="29"/>
    <d v="2018-09-05T00:00:00"/>
  </r>
  <r>
    <x v="0"/>
    <x v="0"/>
    <x v="0"/>
    <m/>
    <m/>
    <s v="Idleb"/>
    <s v="SY07"/>
    <s v="Jisr-Ash-Shugur"/>
    <s v="SY0704"/>
    <s v="Jisr-Ash-Shugur"/>
    <s v="SY070400"/>
    <s v="Ziyadiyeh"/>
    <s v="C7930"/>
    <x v="1"/>
    <x v="1"/>
    <x v="9"/>
    <x v="9"/>
    <x v="28"/>
    <x v="28"/>
    <x v="192"/>
    <x v="192"/>
    <n v="86"/>
    <d v="2018-09-11T00:00:00"/>
  </r>
  <r>
    <x v="0"/>
    <x v="0"/>
    <x v="0"/>
    <m/>
    <m/>
    <s v="Idleb"/>
    <s v="SY07"/>
    <s v="Jisr-Ash-Shugur"/>
    <s v="SY0704"/>
    <s v="Jisr-Ash-Shugur"/>
    <s v="SY070400"/>
    <s v="Ziyadiyeh"/>
    <s v="C7930"/>
    <x v="1"/>
    <x v="1"/>
    <x v="9"/>
    <x v="9"/>
    <x v="28"/>
    <x v="28"/>
    <x v="229"/>
    <x v="229"/>
    <n v="11"/>
    <d v="2018-09-05T00:00:00"/>
  </r>
  <r>
    <x v="0"/>
    <x v="0"/>
    <x v="0"/>
    <m/>
    <m/>
    <s v="Idleb"/>
    <s v="SY07"/>
    <s v="Jisr-Ash-Shugur"/>
    <s v="SY0704"/>
    <s v="Jisr-Ash-Shugur"/>
    <s v="SY070400"/>
    <s v="Ziyadiyeh"/>
    <s v="C7930"/>
    <x v="1"/>
    <x v="1"/>
    <x v="9"/>
    <x v="9"/>
    <x v="28"/>
    <x v="28"/>
    <x v="230"/>
    <x v="230"/>
    <n v="29"/>
    <d v="2018-09-17T00:00:00"/>
  </r>
  <r>
    <x v="0"/>
    <x v="0"/>
    <x v="0"/>
    <m/>
    <m/>
    <s v="Idleb"/>
    <s v="SY07"/>
    <s v="Jisr-Ash-Shugur"/>
    <s v="SY0704"/>
    <s v="Under verification"/>
    <s v=""/>
    <m/>
    <s v=""/>
    <x v="0"/>
    <x v="0"/>
    <x v="3"/>
    <x v="3"/>
    <x v="13"/>
    <x v="13"/>
    <x v="68"/>
    <x v="68"/>
    <n v="171"/>
    <d v="2018-09-16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13"/>
    <x v="13"/>
    <x v="237"/>
    <x v="237"/>
    <n v="28"/>
    <d v="2018-09-08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13"/>
    <x v="13"/>
    <x v="208"/>
    <x v="208"/>
    <n v="34"/>
    <d v="2018-09-22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13"/>
    <x v="13"/>
    <x v="72"/>
    <x v="72"/>
    <n v="17"/>
    <d v="2018-09-02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13"/>
    <x v="13"/>
    <x v="238"/>
    <x v="238"/>
    <n v="11"/>
    <d v="2018-09-11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13"/>
    <x v="13"/>
    <x v="239"/>
    <x v="239"/>
    <n v="11"/>
    <d v="2018-09-05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13"/>
    <x v="13"/>
    <x v="69"/>
    <x v="69"/>
    <n v="28"/>
    <d v="2018-09-14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13"/>
    <x v="13"/>
    <x v="73"/>
    <x v="73"/>
    <n v="23"/>
    <d v="2018-09-10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13"/>
    <x v="13"/>
    <x v="130"/>
    <x v="130"/>
    <n v="17"/>
    <d v="2018-09-08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13"/>
    <x v="13"/>
    <x v="147"/>
    <x v="147"/>
    <n v="11"/>
    <d v="2018-09-17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7"/>
    <x v="7"/>
    <x v="131"/>
    <x v="131"/>
    <n v="11"/>
    <d v="2018-09-05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7"/>
    <x v="7"/>
    <x v="240"/>
    <x v="240"/>
    <n v="22"/>
    <d v="2018-09-20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7"/>
    <x v="7"/>
    <x v="215"/>
    <x v="215"/>
    <n v="17"/>
    <d v="2018-09-11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7"/>
    <x v="7"/>
    <x v="75"/>
    <x v="75"/>
    <n v="28"/>
    <d v="2018-09-06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7"/>
    <x v="7"/>
    <x v="37"/>
    <x v="37"/>
    <n v="69"/>
    <d v="2018-09-07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7"/>
    <x v="7"/>
    <x v="218"/>
    <x v="218"/>
    <n v="17"/>
    <d v="2018-09-05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7"/>
    <x v="7"/>
    <x v="241"/>
    <x v="241"/>
    <n v="23"/>
    <d v="2018-09-05T00:00:00"/>
  </r>
  <r>
    <x v="0"/>
    <x v="0"/>
    <x v="0"/>
    <m/>
    <m/>
    <s v="Idleb"/>
    <s v="SY07"/>
    <s v="Jisr-Ash-Shugur"/>
    <s v="SY0704"/>
    <s v="Under verification"/>
    <m/>
    <m/>
    <m/>
    <x v="0"/>
    <x v="0"/>
    <x v="3"/>
    <x v="3"/>
    <x v="7"/>
    <x v="7"/>
    <x v="242"/>
    <x v="242"/>
    <n v="17"/>
    <d v="2018-09-15T00:00:00"/>
  </r>
  <r>
    <x v="0"/>
    <x v="0"/>
    <x v="0"/>
    <m/>
    <m/>
    <s v="Idleb"/>
    <s v="SY07"/>
    <s v="Jisr-Ash-Shugur"/>
    <s v="SY0704"/>
    <s v="Under verification"/>
    <m/>
    <m/>
    <m/>
    <x v="0"/>
    <x v="0"/>
    <x v="0"/>
    <x v="0"/>
    <x v="4"/>
    <x v="4"/>
    <x v="243"/>
    <x v="243"/>
    <n v="17"/>
    <d v="2018-09-18T00:00:00"/>
  </r>
  <r>
    <x v="0"/>
    <x v="0"/>
    <x v="0"/>
    <m/>
    <m/>
    <s v="Idleb"/>
    <s v="SY07"/>
    <s v="Jisr-Ash-Shugur"/>
    <s v="SY0704"/>
    <s v="Under verification"/>
    <m/>
    <m/>
    <m/>
    <x v="0"/>
    <x v="0"/>
    <x v="4"/>
    <x v="4"/>
    <x v="8"/>
    <x v="8"/>
    <x v="244"/>
    <x v="244"/>
    <n v="217"/>
    <d v="2018-09-14T00:00:00"/>
  </r>
  <r>
    <x v="0"/>
    <x v="0"/>
    <x v="0"/>
    <m/>
    <m/>
    <s v="Idleb"/>
    <s v="SY07"/>
    <s v="Jisr-Ash-Shugur"/>
    <s v="SY0704"/>
    <s v="Under verification"/>
    <m/>
    <m/>
    <m/>
    <x v="0"/>
    <x v="0"/>
    <x v="4"/>
    <x v="4"/>
    <x v="8"/>
    <x v="8"/>
    <x v="245"/>
    <x v="245"/>
    <n v="51"/>
    <d v="2018-09-11T00:00:00"/>
  </r>
  <r>
    <x v="0"/>
    <x v="0"/>
    <x v="0"/>
    <m/>
    <m/>
    <s v="Idleb"/>
    <s v="SY07"/>
    <s v="Jisr-Ash-Shugur"/>
    <s v="SY0704"/>
    <s v="Under verification"/>
    <m/>
    <m/>
    <m/>
    <x v="0"/>
    <x v="0"/>
    <x v="4"/>
    <x v="4"/>
    <x v="8"/>
    <x v="8"/>
    <x v="246"/>
    <x v="246"/>
    <n v="57"/>
    <d v="2018-09-11T00:00:00"/>
  </r>
  <r>
    <x v="0"/>
    <x v="0"/>
    <x v="0"/>
    <m/>
    <m/>
    <s v="Idleb"/>
    <s v="SY07"/>
    <s v="Jisr-Ash-Shugur"/>
    <s v="SY0704"/>
    <s v="Under verification"/>
    <m/>
    <m/>
    <m/>
    <x v="0"/>
    <x v="0"/>
    <x v="4"/>
    <x v="4"/>
    <x v="8"/>
    <x v="8"/>
    <x v="247"/>
    <x v="247"/>
    <n v="57"/>
    <d v="2018-09-13T00:00:00"/>
  </r>
  <r>
    <x v="0"/>
    <x v="0"/>
    <x v="0"/>
    <m/>
    <m/>
    <s v="Idleb"/>
    <s v="SY07"/>
    <s v="Jisr-Ash-Shugur"/>
    <s v="SY0704"/>
    <s v="Under verification"/>
    <m/>
    <m/>
    <m/>
    <x v="1"/>
    <x v="1"/>
    <x v="8"/>
    <x v="8"/>
    <x v="16"/>
    <x v="16"/>
    <x v="248"/>
    <x v="248"/>
    <n v="29"/>
    <d v="2018-09-10T00:00:00"/>
  </r>
  <r>
    <x v="0"/>
    <x v="0"/>
    <x v="0"/>
    <m/>
    <m/>
    <s v="Idleb"/>
    <s v="SY07"/>
    <s v="Under verification"/>
    <s v=""/>
    <s v="Under verification"/>
    <s v=""/>
    <m/>
    <s v=""/>
    <x v="0"/>
    <x v="0"/>
    <x v="3"/>
    <x v="3"/>
    <x v="7"/>
    <x v="7"/>
    <x v="249"/>
    <x v="249"/>
    <n v="17"/>
    <d v="2018-09-18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13"/>
    <x v="213"/>
    <n v="17"/>
    <d v="2018-09-12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0"/>
    <x v="250"/>
    <n v="17"/>
    <d v="2018-09-18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1"/>
    <x v="251"/>
    <n v="11"/>
    <d v="2018-09-22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131"/>
    <x v="131"/>
    <n v="17"/>
    <d v="2018-09-12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2"/>
    <x v="252"/>
    <n v="29"/>
    <d v="2018-09-22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75"/>
    <x v="75"/>
    <n v="23"/>
    <d v="2018-09-26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3"/>
    <x v="253"/>
    <n v="11"/>
    <d v="2018-09-12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4"/>
    <x v="254"/>
    <n v="17"/>
    <d v="2018-09-22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182"/>
    <x v="182"/>
    <n v="51"/>
    <d v="2018-09-20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5"/>
    <x v="255"/>
    <n v="23"/>
    <d v="2018-09-18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6"/>
    <x v="256"/>
    <n v="17"/>
    <d v="2018-09-09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7"/>
    <x v="257"/>
    <n v="6"/>
    <d v="2018-09-25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8"/>
    <x v="258"/>
    <n v="57"/>
    <d v="2018-09-09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59"/>
    <x v="259"/>
    <n v="17"/>
    <d v="2018-09-12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60"/>
    <x v="260"/>
    <n v="11"/>
    <d v="2018-09-09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61"/>
    <x v="261"/>
    <n v="11"/>
    <d v="2018-09-15T00:00:00"/>
  </r>
  <r>
    <x v="0"/>
    <x v="0"/>
    <x v="0"/>
    <m/>
    <m/>
    <s v="Idleb"/>
    <s v="SY07"/>
    <s v="Under verification"/>
    <m/>
    <s v="Under verification"/>
    <m/>
    <m/>
    <m/>
    <x v="0"/>
    <x v="0"/>
    <x v="3"/>
    <x v="3"/>
    <x v="7"/>
    <x v="7"/>
    <x v="262"/>
    <x v="262"/>
    <n v="35"/>
    <d v="2018-09-21T00:00:00"/>
  </r>
  <r>
    <x v="0"/>
    <x v="0"/>
    <x v="0"/>
    <m/>
    <m/>
    <s v="Idleb"/>
    <s v="SY07"/>
    <s v="Under verification"/>
    <m/>
    <s v="Under verification"/>
    <m/>
    <m/>
    <m/>
    <x v="0"/>
    <x v="0"/>
    <x v="2"/>
    <x v="2"/>
    <x v="6"/>
    <x v="6"/>
    <x v="17"/>
    <x v="17"/>
    <n v="119"/>
    <d v="2018-09-11T00:00:00"/>
  </r>
  <r>
    <x v="0"/>
    <x v="0"/>
    <x v="0"/>
    <m/>
    <m/>
    <s v="Idleb"/>
    <s v="SY07"/>
    <s v="Under verification"/>
    <m/>
    <s v="Under verification"/>
    <m/>
    <m/>
    <m/>
    <x v="0"/>
    <x v="0"/>
    <x v="2"/>
    <x v="2"/>
    <x v="6"/>
    <x v="6"/>
    <x v="18"/>
    <x v="18"/>
    <n v="45"/>
    <d v="2018-09-10T00:00:00"/>
  </r>
  <r>
    <x v="0"/>
    <x v="0"/>
    <x v="0"/>
    <m/>
    <m/>
    <s v="Idleb"/>
    <s v="SY07"/>
    <s v="Under verification"/>
    <m/>
    <s v="Under verification"/>
    <m/>
    <m/>
    <m/>
    <x v="0"/>
    <x v="0"/>
    <x v="2"/>
    <x v="2"/>
    <x v="6"/>
    <x v="6"/>
    <x v="24"/>
    <x v="24"/>
    <n v="11"/>
    <d v="2018-09-11T00:00:00"/>
  </r>
  <r>
    <x v="0"/>
    <x v="0"/>
    <x v="0"/>
    <m/>
    <m/>
    <s v="Idleb"/>
    <s v="SY07"/>
    <s v="Under verification"/>
    <m/>
    <s v="Under verification"/>
    <m/>
    <m/>
    <m/>
    <x v="0"/>
    <x v="0"/>
    <x v="2"/>
    <x v="2"/>
    <x v="6"/>
    <x v="6"/>
    <x v="22"/>
    <x v="22"/>
    <n v="17"/>
    <d v="2018-09-11T00:00:00"/>
  </r>
  <r>
    <x v="0"/>
    <x v="0"/>
    <x v="0"/>
    <m/>
    <m/>
    <s v="Idleb"/>
    <s v="SY07"/>
    <s v="Under verification"/>
    <m/>
    <s v="Under verification"/>
    <m/>
    <m/>
    <m/>
    <x v="0"/>
    <x v="0"/>
    <x v="2"/>
    <x v="2"/>
    <x v="6"/>
    <x v="6"/>
    <x v="23"/>
    <x v="23"/>
    <n v="6"/>
    <d v="2018-09-12T00:00:00"/>
  </r>
  <r>
    <x v="0"/>
    <x v="0"/>
    <x v="0"/>
    <m/>
    <m/>
    <s v="Idleb"/>
    <s v="SY07"/>
    <s v="Under verification"/>
    <m/>
    <s v="Under verification"/>
    <m/>
    <m/>
    <m/>
    <x v="0"/>
    <x v="0"/>
    <x v="0"/>
    <x v="0"/>
    <x v="0"/>
    <x v="0"/>
    <x v="132"/>
    <x v="132"/>
    <n v="114"/>
    <d v="2018-09-12T00:00:00"/>
  </r>
  <r>
    <x v="0"/>
    <x v="0"/>
    <x v="0"/>
    <m/>
    <m/>
    <s v="Idleb"/>
    <s v="SY07"/>
    <s v="Under verification"/>
    <m/>
    <s v="Under verification"/>
    <m/>
    <m/>
    <m/>
    <x v="0"/>
    <x v="0"/>
    <x v="0"/>
    <x v="0"/>
    <x v="0"/>
    <x v="0"/>
    <x v="133"/>
    <x v="133"/>
    <n v="11"/>
    <d v="2018-09-10T00:00:00"/>
  </r>
  <r>
    <x v="0"/>
    <x v="0"/>
    <x v="0"/>
    <m/>
    <m/>
    <s v="Idleb"/>
    <s v="SY07"/>
    <s v="Under verification"/>
    <m/>
    <s v="Under verification"/>
    <m/>
    <m/>
    <m/>
    <x v="0"/>
    <x v="0"/>
    <x v="0"/>
    <x v="0"/>
    <x v="0"/>
    <x v="0"/>
    <x v="134"/>
    <x v="134"/>
    <n v="23"/>
    <d v="2018-09-06T00:00:00"/>
  </r>
  <r>
    <x v="0"/>
    <x v="0"/>
    <x v="0"/>
    <m/>
    <m/>
    <s v="Idleb"/>
    <s v="SY07"/>
    <s v="Under verification"/>
    <m/>
    <s v="Under verification"/>
    <m/>
    <m/>
    <m/>
    <x v="1"/>
    <x v="1"/>
    <x v="6"/>
    <x v="6"/>
    <x v="17"/>
    <x v="17"/>
    <x v="263"/>
    <x v="263"/>
    <n v="2406"/>
    <d v="2018-09-09T00:00:00"/>
  </r>
  <r>
    <x v="0"/>
    <x v="0"/>
    <x v="0"/>
    <m/>
    <m/>
    <s v="Idleb"/>
    <s v="SY07"/>
    <s v="Under verification"/>
    <m/>
    <s v="Under verification"/>
    <m/>
    <m/>
    <m/>
    <x v="1"/>
    <x v="1"/>
    <x v="6"/>
    <x v="6"/>
    <x v="11"/>
    <x v="11"/>
    <x v="85"/>
    <x v="85"/>
    <n v="650"/>
    <d v="2018-09-09T00:00:00"/>
  </r>
  <r>
    <x v="0"/>
    <x v="0"/>
    <x v="0"/>
    <m/>
    <m/>
    <s v="Idleb"/>
    <s v="SY07"/>
    <s v="Under verification"/>
    <m/>
    <s v="Under verification"/>
    <m/>
    <m/>
    <m/>
    <x v="1"/>
    <x v="1"/>
    <x v="9"/>
    <x v="9"/>
    <x v="31"/>
    <x v="31"/>
    <x v="236"/>
    <x v="236"/>
    <n v="3117"/>
    <d v="2018-09-09T00:00:00"/>
  </r>
  <r>
    <x v="0"/>
    <x v="1"/>
    <x v="0"/>
    <m/>
    <m/>
    <s v="Deir-ez-Zor"/>
    <s v="SY09"/>
    <s v="Abu Kamal"/>
    <s v="SY0902"/>
    <s v="Hajin"/>
    <s v="SY090201"/>
    <m/>
    <m/>
    <x v="2"/>
    <x v="2"/>
    <x v="10"/>
    <x v="10"/>
    <x v="32"/>
    <x v="32"/>
    <x v="264"/>
    <x v="264"/>
    <n v="1500"/>
    <d v="2018-09-13T00:00:00"/>
  </r>
  <r>
    <x v="0"/>
    <x v="1"/>
    <x v="0"/>
    <m/>
    <m/>
    <s v="Deir-ez-Zor"/>
    <s v="SY09"/>
    <s v="Abu Kamal"/>
    <s v="SY0902"/>
    <s v="Hajin"/>
    <s v="SY090201"/>
    <m/>
    <m/>
    <x v="2"/>
    <x v="2"/>
    <x v="10"/>
    <x v="10"/>
    <x v="32"/>
    <x v="32"/>
    <x v="265"/>
    <x v="264"/>
    <n v="2000"/>
    <d v="2018-09-14T00:00:00"/>
  </r>
  <r>
    <x v="0"/>
    <x v="1"/>
    <x v="0"/>
    <m/>
    <m/>
    <s v="Hama"/>
    <s v="SY05"/>
    <s v="Muhradah"/>
    <s v="SY0505"/>
    <s v="Kafr Zeita"/>
    <s v="SY050501"/>
    <s v="Latmana"/>
    <s v="C3458"/>
    <x v="1"/>
    <x v="1"/>
    <x v="7"/>
    <x v="7"/>
    <x v="27"/>
    <x v="27"/>
    <x v="266"/>
    <x v="265"/>
    <n v="510"/>
    <d v="2018-09-05T00:00:00"/>
  </r>
  <r>
    <x v="0"/>
    <x v="1"/>
    <x v="0"/>
    <m/>
    <m/>
    <s v="Hama"/>
    <s v="SY05"/>
    <s v="Muhradah"/>
    <s v="SY0505"/>
    <s v="Kafr Zeita"/>
    <s v="SY050501"/>
    <s v="Latmana"/>
    <s v="C3458"/>
    <x v="1"/>
    <x v="1"/>
    <x v="7"/>
    <x v="7"/>
    <x v="26"/>
    <x v="26"/>
    <x v="123"/>
    <x v="123"/>
    <n v="100"/>
    <d v="2018-09-05T00:00:00"/>
  </r>
  <r>
    <x v="0"/>
    <x v="1"/>
    <x v="0"/>
    <m/>
    <m/>
    <m/>
    <s v=""/>
    <m/>
    <s v=""/>
    <m/>
    <s v=""/>
    <m/>
    <s v=""/>
    <x v="1"/>
    <x v="1"/>
    <x v="7"/>
    <x v="7"/>
    <x v="27"/>
    <x v="27"/>
    <x v="267"/>
    <x v="266"/>
    <n v="161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68"/>
    <x v="267"/>
    <n v="120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69"/>
    <x v="268"/>
    <n v="200"/>
    <d v="2018-09-05T00:00:00"/>
  </r>
  <r>
    <x v="0"/>
    <x v="1"/>
    <x v="0"/>
    <m/>
    <m/>
    <m/>
    <s v=""/>
    <m/>
    <s v=""/>
    <m/>
    <s v=""/>
    <m/>
    <s v=""/>
    <x v="1"/>
    <x v="1"/>
    <x v="6"/>
    <x v="6"/>
    <x v="17"/>
    <x v="17"/>
    <x v="137"/>
    <x v="137"/>
    <n v="1000"/>
    <d v="2018-09-05T00:00:00"/>
  </r>
  <r>
    <x v="0"/>
    <x v="1"/>
    <x v="0"/>
    <m/>
    <m/>
    <m/>
    <s v=""/>
    <m/>
    <s v=""/>
    <m/>
    <s v=""/>
    <m/>
    <s v=""/>
    <x v="1"/>
    <x v="1"/>
    <x v="6"/>
    <x v="6"/>
    <x v="17"/>
    <x v="17"/>
    <x v="137"/>
    <x v="137"/>
    <n v="1500"/>
    <d v="2018-09-05T00:00:00"/>
  </r>
  <r>
    <x v="0"/>
    <x v="1"/>
    <x v="0"/>
    <m/>
    <m/>
    <m/>
    <s v=""/>
    <m/>
    <s v=""/>
    <m/>
    <s v=""/>
    <m/>
    <s v=""/>
    <x v="1"/>
    <x v="1"/>
    <x v="7"/>
    <x v="7"/>
    <x v="26"/>
    <x v="26"/>
    <x v="270"/>
    <x v="269"/>
    <n v="200"/>
    <d v="2018-09-05T00:00:00"/>
  </r>
  <r>
    <x v="0"/>
    <x v="1"/>
    <x v="0"/>
    <m/>
    <m/>
    <m/>
    <s v=""/>
    <m/>
    <s v=""/>
    <m/>
    <s v=""/>
    <m/>
    <s v=""/>
    <x v="1"/>
    <x v="1"/>
    <x v="8"/>
    <x v="8"/>
    <x v="16"/>
    <x v="16"/>
    <x v="155"/>
    <x v="155"/>
    <n v="10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271"/>
    <x v="270"/>
    <n v="26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72"/>
    <x v="271"/>
    <n v="95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73"/>
    <x v="272"/>
    <n v="675"/>
    <d v="2018-09-05T00:00:00"/>
  </r>
  <r>
    <x v="0"/>
    <x v="1"/>
    <x v="0"/>
    <m/>
    <m/>
    <m/>
    <s v=""/>
    <m/>
    <s v=""/>
    <m/>
    <s v=""/>
    <m/>
    <s v=""/>
    <x v="1"/>
    <x v="1"/>
    <x v="7"/>
    <x v="7"/>
    <x v="27"/>
    <x v="27"/>
    <x v="274"/>
    <x v="273"/>
    <n v="125"/>
    <d v="2018-09-05T00:00:00"/>
  </r>
  <r>
    <x v="0"/>
    <x v="1"/>
    <x v="0"/>
    <m/>
    <m/>
    <m/>
    <s v=""/>
    <m/>
    <s v=""/>
    <m/>
    <s v=""/>
    <m/>
    <s v=""/>
    <x v="1"/>
    <x v="1"/>
    <x v="6"/>
    <x v="6"/>
    <x v="30"/>
    <x v="30"/>
    <x v="275"/>
    <x v="274"/>
    <n v="75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276"/>
    <x v="275"/>
    <n v="70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277"/>
    <x v="276"/>
    <n v="30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115"/>
    <x v="115"/>
    <n v="60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191"/>
    <x v="191"/>
    <n v="5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109"/>
    <x v="109"/>
    <n v="150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87"/>
    <x v="87"/>
    <n v="140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278"/>
    <x v="277"/>
    <n v="180"/>
    <d v="2018-09-05T00:00:00"/>
  </r>
  <r>
    <x v="0"/>
    <x v="1"/>
    <x v="0"/>
    <m/>
    <m/>
    <s v="Idleb"/>
    <s v="SY07"/>
    <s v="Ariha"/>
    <s v="SY0705"/>
    <s v="Mhambal"/>
    <s v="SY070502"/>
    <s v="Mhambal"/>
    <s v="C4330"/>
    <x v="1"/>
    <x v="1"/>
    <x v="8"/>
    <x v="8"/>
    <x v="18"/>
    <x v="18"/>
    <x v="104"/>
    <x v="104"/>
    <n v="15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93"/>
    <x v="93"/>
    <n v="485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108"/>
    <x v="108"/>
    <n v="540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114"/>
    <x v="114"/>
    <n v="25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96"/>
    <x v="96"/>
    <n v="35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95"/>
    <x v="95"/>
    <n v="85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279"/>
    <x v="278"/>
    <n v="40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277"/>
    <x v="276"/>
    <n v="95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100"/>
    <x v="100"/>
    <n v="100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277"/>
    <x v="276"/>
    <n v="7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42"/>
    <x v="142"/>
    <n v="325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77"/>
    <x v="276"/>
    <n v="50"/>
    <d v="2018-09-05T00:00:00"/>
  </r>
  <r>
    <x v="0"/>
    <x v="1"/>
    <x v="0"/>
    <m/>
    <m/>
    <m/>
    <s v=""/>
    <m/>
    <s v=""/>
    <m/>
    <s v=""/>
    <m/>
    <s v=""/>
    <x v="1"/>
    <x v="1"/>
    <x v="8"/>
    <x v="8"/>
    <x v="16"/>
    <x v="16"/>
    <x v="158"/>
    <x v="158"/>
    <n v="51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77"/>
    <x v="276"/>
    <n v="25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76"/>
    <x v="176"/>
    <n v="112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80"/>
    <x v="279"/>
    <n v="75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25"/>
    <x v="125"/>
    <n v="125"/>
    <d v="2018-09-05T00:00:00"/>
  </r>
  <r>
    <x v="0"/>
    <x v="1"/>
    <x v="0"/>
    <m/>
    <m/>
    <m/>
    <s v=""/>
    <m/>
    <s v=""/>
    <m/>
    <s v=""/>
    <m/>
    <s v=""/>
    <x v="1"/>
    <x v="1"/>
    <x v="7"/>
    <x v="7"/>
    <x v="27"/>
    <x v="27"/>
    <x v="281"/>
    <x v="280"/>
    <n v="22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36"/>
    <x v="136"/>
    <n v="85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82"/>
    <x v="281"/>
    <n v="75"/>
    <d v="2018-09-05T00:00:00"/>
  </r>
  <r>
    <x v="0"/>
    <x v="1"/>
    <x v="0"/>
    <m/>
    <m/>
    <m/>
    <s v=""/>
    <m/>
    <s v=""/>
    <m/>
    <s v=""/>
    <m/>
    <s v=""/>
    <x v="1"/>
    <x v="1"/>
    <x v="6"/>
    <x v="6"/>
    <x v="30"/>
    <x v="30"/>
    <x v="205"/>
    <x v="205"/>
    <n v="375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60"/>
    <x v="60"/>
    <n v="150"/>
    <d v="2018-09-05T00:00:00"/>
  </r>
  <r>
    <x v="0"/>
    <x v="1"/>
    <x v="0"/>
    <m/>
    <m/>
    <m/>
    <s v=""/>
    <m/>
    <s v=""/>
    <m/>
    <s v=""/>
    <m/>
    <s v=""/>
    <x v="1"/>
    <x v="1"/>
    <x v="6"/>
    <x v="6"/>
    <x v="30"/>
    <x v="30"/>
    <x v="206"/>
    <x v="206"/>
    <n v="30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83"/>
    <x v="83"/>
    <n v="35"/>
    <d v="2018-09-05T00:00:00"/>
  </r>
  <r>
    <x v="0"/>
    <x v="1"/>
    <x v="0"/>
    <m/>
    <m/>
    <m/>
    <s v=""/>
    <m/>
    <s v=""/>
    <m/>
    <s v=""/>
    <m/>
    <s v=""/>
    <x v="1"/>
    <x v="1"/>
    <x v="7"/>
    <x v="7"/>
    <x v="15"/>
    <x v="15"/>
    <x v="77"/>
    <x v="77"/>
    <n v="790"/>
    <d v="2018-09-05T00:00:00"/>
  </r>
  <r>
    <x v="0"/>
    <x v="1"/>
    <x v="0"/>
    <m/>
    <m/>
    <m/>
    <s v=""/>
    <m/>
    <s v=""/>
    <m/>
    <s v=""/>
    <m/>
    <s v=""/>
    <x v="1"/>
    <x v="1"/>
    <x v="5"/>
    <x v="5"/>
    <x v="9"/>
    <x v="9"/>
    <x v="63"/>
    <x v="63"/>
    <n v="6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83"/>
    <x v="282"/>
    <n v="7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41"/>
    <x v="141"/>
    <n v="109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43"/>
    <x v="143"/>
    <n v="83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84"/>
    <x v="283"/>
    <n v="45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25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85"/>
    <x v="284"/>
    <n v="20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86"/>
    <x v="285"/>
    <n v="79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87"/>
    <x v="286"/>
    <n v="30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88"/>
    <x v="287"/>
    <n v="500"/>
    <d v="2018-09-05T00:00:00"/>
  </r>
  <r>
    <x v="0"/>
    <x v="1"/>
    <x v="0"/>
    <m/>
    <m/>
    <m/>
    <s v=""/>
    <m/>
    <s v=""/>
    <m/>
    <s v=""/>
    <m/>
    <s v=""/>
    <x v="1"/>
    <x v="1"/>
    <x v="9"/>
    <x v="9"/>
    <x v="33"/>
    <x v="33"/>
    <x v="277"/>
    <x v="276"/>
    <n v="225"/>
    <d v="2018-09-05T00:00:00"/>
  </r>
  <r>
    <x v="0"/>
    <x v="1"/>
    <x v="0"/>
    <m/>
    <m/>
    <m/>
    <s v=""/>
    <m/>
    <s v=""/>
    <m/>
    <s v=""/>
    <m/>
    <s v=""/>
    <x v="1"/>
    <x v="1"/>
    <x v="6"/>
    <x v="6"/>
    <x v="30"/>
    <x v="30"/>
    <x v="185"/>
    <x v="185"/>
    <n v="175"/>
    <d v="2018-09-05T00:00:00"/>
  </r>
  <r>
    <x v="0"/>
    <x v="1"/>
    <x v="0"/>
    <m/>
    <m/>
    <m/>
    <s v=""/>
    <m/>
    <s v=""/>
    <m/>
    <s v=""/>
    <m/>
    <s v=""/>
    <x v="1"/>
    <x v="1"/>
    <x v="8"/>
    <x v="8"/>
    <x v="22"/>
    <x v="22"/>
    <x v="197"/>
    <x v="197"/>
    <n v="40"/>
    <d v="2018-09-05T00:00:00"/>
  </r>
  <r>
    <x v="0"/>
    <x v="1"/>
    <x v="0"/>
    <m/>
    <m/>
    <m/>
    <s v=""/>
    <m/>
    <s v=""/>
    <m/>
    <s v=""/>
    <m/>
    <s v=""/>
    <x v="1"/>
    <x v="1"/>
    <x v="8"/>
    <x v="8"/>
    <x v="22"/>
    <x v="22"/>
    <x v="277"/>
    <x v="276"/>
    <n v="50"/>
    <d v="2018-09-05T00:00:00"/>
  </r>
  <r>
    <x v="0"/>
    <x v="1"/>
    <x v="0"/>
    <m/>
    <m/>
    <m/>
    <s v=""/>
    <m/>
    <s v=""/>
    <m/>
    <s v=""/>
    <m/>
    <s v=""/>
    <x v="1"/>
    <x v="1"/>
    <x v="8"/>
    <x v="8"/>
    <x v="22"/>
    <x v="22"/>
    <x v="110"/>
    <x v="110"/>
    <n v="40"/>
    <d v="2018-09-05T00:00:00"/>
  </r>
  <r>
    <x v="0"/>
    <x v="1"/>
    <x v="0"/>
    <m/>
    <m/>
    <m/>
    <s v=""/>
    <m/>
    <s v=""/>
    <m/>
    <s v=""/>
    <m/>
    <s v=""/>
    <x v="1"/>
    <x v="1"/>
    <x v="9"/>
    <x v="9"/>
    <x v="23"/>
    <x v="23"/>
    <x v="289"/>
    <x v="288"/>
    <n v="200"/>
    <d v="2018-09-05T00:00:00"/>
  </r>
  <r>
    <x v="0"/>
    <x v="1"/>
    <x v="0"/>
    <m/>
    <m/>
    <m/>
    <s v=""/>
    <m/>
    <s v=""/>
    <m/>
    <s v=""/>
    <m/>
    <s v=""/>
    <x v="1"/>
    <x v="1"/>
    <x v="8"/>
    <x v="8"/>
    <x v="22"/>
    <x v="22"/>
    <x v="111"/>
    <x v="111"/>
    <n v="50"/>
    <d v="2018-09-05T00:00:00"/>
  </r>
  <r>
    <x v="0"/>
    <x v="1"/>
    <x v="0"/>
    <m/>
    <m/>
    <m/>
    <s v=""/>
    <m/>
    <s v=""/>
    <m/>
    <s v=""/>
    <m/>
    <s v=""/>
    <x v="1"/>
    <x v="1"/>
    <x v="8"/>
    <x v="8"/>
    <x v="22"/>
    <x v="22"/>
    <x v="181"/>
    <x v="181"/>
    <n v="65"/>
    <d v="2018-09-05T00:00:00"/>
  </r>
  <r>
    <x v="0"/>
    <x v="1"/>
    <x v="0"/>
    <m/>
    <m/>
    <m/>
    <s v=""/>
    <m/>
    <s v=""/>
    <m/>
    <s v=""/>
    <m/>
    <s v=""/>
    <x v="1"/>
    <x v="1"/>
    <x v="8"/>
    <x v="8"/>
    <x v="22"/>
    <x v="22"/>
    <x v="277"/>
    <x v="276"/>
    <n v="750"/>
    <d v="2018-09-05T00:00:00"/>
  </r>
  <r>
    <x v="0"/>
    <x v="1"/>
    <x v="0"/>
    <m/>
    <m/>
    <m/>
    <s v=""/>
    <m/>
    <s v=""/>
    <m/>
    <s v=""/>
    <m/>
    <s v=""/>
    <x v="1"/>
    <x v="1"/>
    <x v="8"/>
    <x v="8"/>
    <x v="22"/>
    <x v="22"/>
    <x v="196"/>
    <x v="196"/>
    <n v="75"/>
    <d v="2018-09-05T00:00:00"/>
  </r>
  <r>
    <x v="0"/>
    <x v="1"/>
    <x v="0"/>
    <m/>
    <m/>
    <m/>
    <s v=""/>
    <m/>
    <s v=""/>
    <m/>
    <s v=""/>
    <m/>
    <s v=""/>
    <x v="1"/>
    <x v="1"/>
    <x v="9"/>
    <x v="9"/>
    <x v="28"/>
    <x v="28"/>
    <x v="277"/>
    <x v="276"/>
    <n v="50"/>
    <d v="2018-09-05T00:00:00"/>
  </r>
  <r>
    <x v="0"/>
    <x v="1"/>
    <x v="0"/>
    <m/>
    <m/>
    <m/>
    <s v=""/>
    <m/>
    <s v=""/>
    <m/>
    <s v=""/>
    <m/>
    <s v=""/>
    <x v="1"/>
    <x v="1"/>
    <x v="9"/>
    <x v="9"/>
    <x v="28"/>
    <x v="28"/>
    <x v="230"/>
    <x v="230"/>
    <n v="110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165"/>
    <x v="165"/>
    <n v="125"/>
    <d v="2018-09-05T00:00:00"/>
  </r>
  <r>
    <x v="0"/>
    <x v="1"/>
    <x v="0"/>
    <m/>
    <m/>
    <m/>
    <s v=""/>
    <m/>
    <s v=""/>
    <m/>
    <s v=""/>
    <m/>
    <s v=""/>
    <x v="1"/>
    <x v="1"/>
    <x v="5"/>
    <x v="5"/>
    <x v="14"/>
    <x v="14"/>
    <x v="290"/>
    <x v="289"/>
    <n v="115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291"/>
    <x v="290"/>
    <n v="175"/>
    <d v="2018-09-05T00:00:00"/>
  </r>
  <r>
    <x v="0"/>
    <x v="1"/>
    <x v="0"/>
    <m/>
    <m/>
    <m/>
    <s v=""/>
    <m/>
    <s v=""/>
    <m/>
    <s v=""/>
    <m/>
    <s v=""/>
    <x v="1"/>
    <x v="1"/>
    <x v="8"/>
    <x v="8"/>
    <x v="16"/>
    <x v="16"/>
    <x v="79"/>
    <x v="79"/>
    <n v="60"/>
    <d v="2018-09-05T00:00:00"/>
  </r>
  <r>
    <x v="0"/>
    <x v="1"/>
    <x v="0"/>
    <m/>
    <m/>
    <m/>
    <s v=""/>
    <m/>
    <s v=""/>
    <m/>
    <s v=""/>
    <m/>
    <s v=""/>
    <x v="1"/>
    <x v="1"/>
    <x v="5"/>
    <x v="5"/>
    <x v="34"/>
    <x v="34"/>
    <x v="292"/>
    <x v="291"/>
    <n v="1165"/>
    <d v="2018-09-05T00:00:00"/>
  </r>
  <r>
    <x v="0"/>
    <x v="1"/>
    <x v="0"/>
    <m/>
    <m/>
    <s v="Hama"/>
    <s v="SY05"/>
    <s v="As-Suqaylabiyah"/>
    <s v="SY0502"/>
    <s v="Madiq Castle"/>
    <s v="SY050204"/>
    <s v="Madiq Castle"/>
    <s v="C3207"/>
    <x v="1"/>
    <x v="1"/>
    <x v="6"/>
    <x v="6"/>
    <x v="17"/>
    <x v="17"/>
    <x v="277"/>
    <x v="276"/>
    <n v="1525"/>
    <d v="2018-09-05T00:00:00"/>
  </r>
  <r>
    <x v="0"/>
    <x v="1"/>
    <x v="0"/>
    <m/>
    <m/>
    <m/>
    <s v=""/>
    <m/>
    <s v=""/>
    <m/>
    <s v=""/>
    <m/>
    <s v=""/>
    <x v="1"/>
    <x v="1"/>
    <x v="6"/>
    <x v="6"/>
    <x v="17"/>
    <x v="17"/>
    <x v="137"/>
    <x v="137"/>
    <n v="175"/>
    <d v="2018-09-05T00:00:00"/>
  </r>
  <r>
    <x v="0"/>
    <x v="1"/>
    <x v="0"/>
    <m/>
    <m/>
    <m/>
    <s v=""/>
    <m/>
    <s v=""/>
    <m/>
    <s v=""/>
    <m/>
    <s v=""/>
    <x v="1"/>
    <x v="1"/>
    <x v="6"/>
    <x v="6"/>
    <x v="17"/>
    <x v="17"/>
    <x v="137"/>
    <x v="137"/>
    <n v="75"/>
    <d v="2018-09-05T00:00:00"/>
  </r>
  <r>
    <x v="0"/>
    <x v="1"/>
    <x v="0"/>
    <m/>
    <m/>
    <m/>
    <s v=""/>
    <m/>
    <s v=""/>
    <m/>
    <s v=""/>
    <m/>
    <s v=""/>
    <x v="1"/>
    <x v="1"/>
    <x v="6"/>
    <x v="6"/>
    <x v="17"/>
    <x v="17"/>
    <x v="137"/>
    <x v="137"/>
    <n v="17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31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40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48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42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41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24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22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16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200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118"/>
    <x v="118"/>
    <n v="155"/>
    <d v="2018-09-05T00:00:00"/>
  </r>
  <r>
    <x v="0"/>
    <x v="1"/>
    <x v="0"/>
    <m/>
    <m/>
    <m/>
    <s v=""/>
    <m/>
    <s v=""/>
    <m/>
    <s v=""/>
    <m/>
    <s v=""/>
    <x v="1"/>
    <x v="1"/>
    <x v="8"/>
    <x v="8"/>
    <x v="16"/>
    <x v="16"/>
    <x v="92"/>
    <x v="92"/>
    <n v="75"/>
    <d v="2018-09-05T00:00:00"/>
  </r>
  <r>
    <x v="0"/>
    <x v="1"/>
    <x v="0"/>
    <m/>
    <m/>
    <m/>
    <s v=""/>
    <m/>
    <s v=""/>
    <m/>
    <s v=""/>
    <m/>
    <s v=""/>
    <x v="1"/>
    <x v="1"/>
    <x v="8"/>
    <x v="8"/>
    <x v="16"/>
    <x v="16"/>
    <x v="135"/>
    <x v="135"/>
    <n v="215"/>
    <d v="2018-09-05T00:00:00"/>
  </r>
  <r>
    <x v="0"/>
    <x v="1"/>
    <x v="0"/>
    <m/>
    <m/>
    <m/>
    <s v=""/>
    <m/>
    <s v=""/>
    <m/>
    <s v=""/>
    <m/>
    <s v=""/>
    <x v="1"/>
    <x v="1"/>
    <x v="8"/>
    <x v="8"/>
    <x v="16"/>
    <x v="16"/>
    <x v="248"/>
    <x v="248"/>
    <n v="75"/>
    <d v="2018-09-05T00:00:00"/>
  </r>
  <r>
    <x v="0"/>
    <x v="1"/>
    <x v="0"/>
    <m/>
    <m/>
    <m/>
    <s v=""/>
    <m/>
    <s v=""/>
    <m/>
    <s v=""/>
    <m/>
    <s v=""/>
    <x v="1"/>
    <x v="1"/>
    <x v="8"/>
    <x v="8"/>
    <x v="18"/>
    <x v="18"/>
    <x v="94"/>
    <x v="94"/>
    <n v="74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293"/>
    <x v="292"/>
    <n v="65"/>
    <d v="2018-09-05T00:00:00"/>
  </r>
  <r>
    <x v="0"/>
    <x v="1"/>
    <x v="0"/>
    <m/>
    <m/>
    <m/>
    <s v=""/>
    <m/>
    <s v=""/>
    <m/>
    <s v=""/>
    <m/>
    <s v=""/>
    <x v="1"/>
    <x v="1"/>
    <x v="7"/>
    <x v="7"/>
    <x v="26"/>
    <x v="26"/>
    <x v="294"/>
    <x v="293"/>
    <n v="1055"/>
    <d v="2018-09-05T00:00:00"/>
  </r>
  <r>
    <x v="0"/>
    <x v="1"/>
    <x v="0"/>
    <m/>
    <m/>
    <m/>
    <s v=""/>
    <m/>
    <s v=""/>
    <m/>
    <s v=""/>
    <m/>
    <s v=""/>
    <x v="1"/>
    <x v="1"/>
    <x v="8"/>
    <x v="8"/>
    <x v="16"/>
    <x v="16"/>
    <x v="145"/>
    <x v="145"/>
    <n v="1205"/>
    <d v="2018-09-05T00:00:00"/>
  </r>
  <r>
    <x v="0"/>
    <x v="1"/>
    <x v="0"/>
    <m/>
    <m/>
    <m/>
    <s v=""/>
    <m/>
    <s v=""/>
    <m/>
    <s v=""/>
    <m/>
    <s v=""/>
    <x v="1"/>
    <x v="1"/>
    <x v="7"/>
    <x v="7"/>
    <x v="27"/>
    <x v="27"/>
    <x v="295"/>
    <x v="294"/>
    <n v="50"/>
    <d v="2018-09-05T00:00:00"/>
  </r>
  <r>
    <x v="0"/>
    <x v="1"/>
    <x v="0"/>
    <m/>
    <m/>
    <m/>
    <s v=""/>
    <m/>
    <s v=""/>
    <m/>
    <s v=""/>
    <m/>
    <s v=""/>
    <x v="1"/>
    <x v="1"/>
    <x v="8"/>
    <x v="8"/>
    <x v="16"/>
    <x v="16"/>
    <x v="171"/>
    <x v="171"/>
    <n v="205"/>
    <d v="2018-09-05T00:00:00"/>
  </r>
  <r>
    <x v="0"/>
    <x v="1"/>
    <x v="0"/>
    <m/>
    <m/>
    <m/>
    <s v=""/>
    <m/>
    <s v=""/>
    <m/>
    <s v=""/>
    <m/>
    <s v=""/>
    <x v="1"/>
    <x v="1"/>
    <x v="5"/>
    <x v="5"/>
    <x v="14"/>
    <x v="14"/>
    <x v="296"/>
    <x v="295"/>
    <n v="200"/>
    <d v="2018-09-05T00:00:00"/>
  </r>
  <r>
    <x v="0"/>
    <x v="1"/>
    <x v="0"/>
    <m/>
    <m/>
    <m/>
    <s v=""/>
    <m/>
    <s v=""/>
    <m/>
    <s v=""/>
    <m/>
    <s v=""/>
    <x v="1"/>
    <x v="1"/>
    <x v="7"/>
    <x v="7"/>
    <x v="15"/>
    <x v="15"/>
    <x v="81"/>
    <x v="81"/>
    <n v="90"/>
    <d v="2018-09-05T00:00:00"/>
  </r>
  <r>
    <x v="0"/>
    <x v="1"/>
    <x v="0"/>
    <m/>
    <m/>
    <m/>
    <s v=""/>
    <m/>
    <s v=""/>
    <m/>
    <s v=""/>
    <m/>
    <s v=""/>
    <x v="1"/>
    <x v="1"/>
    <x v="8"/>
    <x v="8"/>
    <x v="22"/>
    <x v="22"/>
    <x v="277"/>
    <x v="276"/>
    <n v="60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297"/>
    <x v="296"/>
    <n v="60"/>
    <d v="2018-09-05T00:00:00"/>
  </r>
  <r>
    <x v="0"/>
    <x v="1"/>
    <x v="0"/>
    <m/>
    <m/>
    <m/>
    <s v=""/>
    <m/>
    <s v=""/>
    <m/>
    <s v=""/>
    <m/>
    <s v=""/>
    <x v="1"/>
    <x v="1"/>
    <x v="6"/>
    <x v="6"/>
    <x v="11"/>
    <x v="11"/>
    <x v="298"/>
    <x v="297"/>
    <n v="50"/>
    <d v="2018-09-05T00:00:00"/>
  </r>
  <r>
    <x v="0"/>
    <x v="1"/>
    <x v="0"/>
    <m/>
    <m/>
    <m/>
    <s v=""/>
    <m/>
    <s v=""/>
    <m/>
    <s v=""/>
    <m/>
    <s v=""/>
    <x v="1"/>
    <x v="1"/>
    <x v="7"/>
    <x v="7"/>
    <x v="15"/>
    <x v="15"/>
    <x v="204"/>
    <x v="204"/>
    <n v="160"/>
    <d v="2018-09-05T00:00:00"/>
  </r>
  <r>
    <x v="0"/>
    <x v="1"/>
    <x v="0"/>
    <m/>
    <m/>
    <m/>
    <s v=""/>
    <m/>
    <s v=""/>
    <m/>
    <s v=""/>
    <m/>
    <s v=""/>
    <x v="1"/>
    <x v="1"/>
    <x v="8"/>
    <x v="8"/>
    <x v="16"/>
    <x v="16"/>
    <x v="91"/>
    <x v="91"/>
    <n v="60"/>
    <d v="2018-09-05T00:00:00"/>
  </r>
  <r>
    <x v="0"/>
    <x v="1"/>
    <x v="0"/>
    <m/>
    <m/>
    <m/>
    <s v=""/>
    <m/>
    <s v=""/>
    <m/>
    <s v=""/>
    <m/>
    <s v=""/>
    <x v="1"/>
    <x v="1"/>
    <x v="8"/>
    <x v="8"/>
    <x v="22"/>
    <x v="22"/>
    <x v="299"/>
    <x v="298"/>
    <n v="65"/>
    <d v="2018-09-05T00:00:00"/>
  </r>
  <r>
    <x v="0"/>
    <x v="1"/>
    <x v="0"/>
    <m/>
    <m/>
    <m/>
    <s v=""/>
    <m/>
    <s v=""/>
    <m/>
    <s v=""/>
    <m/>
    <s v=""/>
    <x v="1"/>
    <x v="1"/>
    <x v="7"/>
    <x v="7"/>
    <x v="24"/>
    <x v="24"/>
    <x v="300"/>
    <x v="299"/>
    <n v="150"/>
    <d v="2018-09-05T00:00:00"/>
  </r>
  <r>
    <x v="0"/>
    <x v="1"/>
    <x v="0"/>
    <m/>
    <m/>
    <m/>
    <s v=""/>
    <m/>
    <s v=""/>
    <m/>
    <s v=""/>
    <m/>
    <s v=""/>
    <x v="1"/>
    <x v="1"/>
    <x v="7"/>
    <x v="7"/>
    <x v="26"/>
    <x v="26"/>
    <x v="301"/>
    <x v="300"/>
    <n v="35"/>
    <d v="2018-09-05T00:00:00"/>
  </r>
  <r>
    <x v="0"/>
    <x v="1"/>
    <x v="1"/>
    <m/>
    <m/>
    <s v="Idleb"/>
    <s v="SY07"/>
    <m/>
    <s v=""/>
    <m/>
    <m/>
    <m/>
    <m/>
    <x v="3"/>
    <x v="3"/>
    <x v="11"/>
    <x v="11"/>
    <x v="35"/>
    <x v="35"/>
    <x v="302"/>
    <x v="264"/>
    <n v="224"/>
    <d v="2018-09-29T00:00:00"/>
  </r>
  <r>
    <x v="0"/>
    <x v="1"/>
    <x v="1"/>
    <m/>
    <m/>
    <s v="Ar-Raqqa"/>
    <s v="SY11"/>
    <m/>
    <m/>
    <m/>
    <m/>
    <m/>
    <m/>
    <x v="3"/>
    <x v="3"/>
    <x v="11"/>
    <x v="11"/>
    <x v="35"/>
    <x v="35"/>
    <x v="302"/>
    <x v="264"/>
    <n v="17"/>
    <d v="2018-09-29T00:00:00"/>
  </r>
  <r>
    <x v="0"/>
    <x v="1"/>
    <x v="1"/>
    <m/>
    <m/>
    <m/>
    <m/>
    <m/>
    <m/>
    <m/>
    <m/>
    <m/>
    <m/>
    <x v="3"/>
    <x v="3"/>
    <x v="11"/>
    <x v="11"/>
    <x v="35"/>
    <x v="35"/>
    <x v="302"/>
    <x v="264"/>
    <n v="145"/>
    <d v="2018-09-29T00:00:00"/>
  </r>
  <r>
    <x v="0"/>
    <x v="1"/>
    <x v="1"/>
    <m/>
    <m/>
    <s v="Al-Hasakeh"/>
    <s v="SY08"/>
    <s v="Qamishli"/>
    <m/>
    <m/>
    <m/>
    <m/>
    <m/>
    <x v="3"/>
    <x v="3"/>
    <x v="11"/>
    <x v="11"/>
    <x v="35"/>
    <x v="35"/>
    <x v="302"/>
    <x v="264"/>
    <n v="20"/>
    <d v="2018-09-29T00:00:00"/>
  </r>
  <r>
    <x v="0"/>
    <x v="1"/>
    <x v="1"/>
    <m/>
    <m/>
    <s v="Aleppo"/>
    <s v="SY02"/>
    <m/>
    <m/>
    <m/>
    <m/>
    <m/>
    <m/>
    <x v="3"/>
    <x v="3"/>
    <x v="11"/>
    <x v="11"/>
    <x v="35"/>
    <x v="35"/>
    <x v="302"/>
    <x v="264"/>
    <n v="44"/>
    <d v="2018-09-29T00:00:00"/>
  </r>
  <r>
    <x v="0"/>
    <x v="1"/>
    <x v="1"/>
    <m/>
    <m/>
    <s v="Aleppo"/>
    <s v="SY02"/>
    <m/>
    <m/>
    <m/>
    <m/>
    <m/>
    <m/>
    <x v="3"/>
    <x v="3"/>
    <x v="11"/>
    <x v="11"/>
    <x v="35"/>
    <x v="35"/>
    <x v="302"/>
    <x v="264"/>
    <n v="32"/>
    <d v="2018-09-29T00:00:00"/>
  </r>
  <r>
    <x v="0"/>
    <x v="1"/>
    <x v="1"/>
    <m/>
    <m/>
    <s v="Hama"/>
    <s v="SY05"/>
    <m/>
    <m/>
    <m/>
    <m/>
    <m/>
    <m/>
    <x v="3"/>
    <x v="3"/>
    <x v="11"/>
    <x v="11"/>
    <x v="35"/>
    <x v="35"/>
    <x v="302"/>
    <x v="264"/>
    <n v="13"/>
    <d v="2018-09-29T00:00:00"/>
  </r>
  <r>
    <x v="0"/>
    <x v="1"/>
    <x v="1"/>
    <m/>
    <m/>
    <s v="Homs"/>
    <s v="SY04"/>
    <m/>
    <m/>
    <m/>
    <m/>
    <m/>
    <m/>
    <x v="3"/>
    <x v="3"/>
    <x v="11"/>
    <x v="11"/>
    <x v="35"/>
    <x v="35"/>
    <x v="302"/>
    <x v="264"/>
    <n v="48"/>
    <d v="2018-09-29T00:00:00"/>
  </r>
  <r>
    <x v="0"/>
    <x v="1"/>
    <x v="1"/>
    <m/>
    <m/>
    <s v="Damascus"/>
    <s v="SY01"/>
    <m/>
    <m/>
    <m/>
    <m/>
    <m/>
    <m/>
    <x v="3"/>
    <x v="3"/>
    <x v="11"/>
    <x v="11"/>
    <x v="35"/>
    <x v="35"/>
    <x v="302"/>
    <x v="264"/>
    <n v="27"/>
    <d v="2018-09-29T00:00:00"/>
  </r>
  <r>
    <x v="0"/>
    <x v="1"/>
    <x v="1"/>
    <m/>
    <m/>
    <m/>
    <m/>
    <m/>
    <m/>
    <m/>
    <m/>
    <m/>
    <m/>
    <x v="3"/>
    <x v="3"/>
    <x v="11"/>
    <x v="11"/>
    <x v="35"/>
    <x v="35"/>
    <x v="302"/>
    <x v="264"/>
    <n v="150"/>
    <d v="2018-09-29T00:00:00"/>
  </r>
  <r>
    <x v="0"/>
    <x v="1"/>
    <x v="1"/>
    <m/>
    <m/>
    <s v="Hama"/>
    <s v="SY05"/>
    <s v="Msyaf"/>
    <m/>
    <m/>
    <m/>
    <m/>
    <m/>
    <x v="3"/>
    <x v="3"/>
    <x v="11"/>
    <x v="11"/>
    <x v="35"/>
    <x v="35"/>
    <x v="302"/>
    <x v="301"/>
    <n v="21"/>
    <d v="2018-09-29T00:00:00"/>
  </r>
  <r>
    <x v="0"/>
    <x v="1"/>
    <x v="1"/>
    <m/>
    <m/>
    <m/>
    <m/>
    <m/>
    <m/>
    <m/>
    <m/>
    <m/>
    <m/>
    <x v="3"/>
    <x v="3"/>
    <x v="11"/>
    <x v="11"/>
    <x v="35"/>
    <x v="35"/>
    <x v="303"/>
    <x v="264"/>
    <n v="235"/>
    <d v="2018-09-29T00:00:00"/>
  </r>
  <r>
    <x v="0"/>
    <x v="1"/>
    <x v="1"/>
    <m/>
    <m/>
    <s v="Hama"/>
    <s v="SY05"/>
    <m/>
    <m/>
    <m/>
    <m/>
    <m/>
    <m/>
    <x v="3"/>
    <x v="3"/>
    <x v="12"/>
    <x v="12"/>
    <x v="36"/>
    <x v="36"/>
    <x v="304"/>
    <x v="264"/>
    <n v="38"/>
    <d v="2018-09-29T00:00:00"/>
  </r>
  <r>
    <x v="0"/>
    <x v="1"/>
    <x v="1"/>
    <m/>
    <m/>
    <s v="Hama"/>
    <s v="SY05"/>
    <m/>
    <m/>
    <m/>
    <m/>
    <m/>
    <m/>
    <x v="3"/>
    <x v="3"/>
    <x v="12"/>
    <x v="12"/>
    <x v="37"/>
    <x v="37"/>
    <x v="305"/>
    <x v="264"/>
    <n v="1230"/>
    <d v="2018-09-29T00:00:00"/>
  </r>
  <r>
    <x v="0"/>
    <x v="1"/>
    <x v="1"/>
    <m/>
    <m/>
    <s v="Homs"/>
    <s v="SY04"/>
    <m/>
    <m/>
    <m/>
    <m/>
    <m/>
    <m/>
    <x v="3"/>
    <x v="3"/>
    <x v="12"/>
    <x v="12"/>
    <x v="37"/>
    <x v="37"/>
    <x v="306"/>
    <x v="264"/>
    <n v="21"/>
    <d v="2018-09-29T00:00:00"/>
  </r>
  <r>
    <x v="0"/>
    <x v="1"/>
    <x v="1"/>
    <m/>
    <m/>
    <s v="Homs"/>
    <s v="SY04"/>
    <m/>
    <m/>
    <m/>
    <m/>
    <m/>
    <m/>
    <x v="3"/>
    <x v="3"/>
    <x v="12"/>
    <x v="12"/>
    <x v="36"/>
    <x v="36"/>
    <x v="304"/>
    <x v="264"/>
    <n v="56"/>
    <d v="2018-09-29T00:00:00"/>
  </r>
  <r>
    <x v="0"/>
    <x v="1"/>
    <x v="1"/>
    <m/>
    <m/>
    <s v="Homs"/>
    <s v="SY04"/>
    <m/>
    <m/>
    <m/>
    <m/>
    <m/>
    <m/>
    <x v="3"/>
    <x v="3"/>
    <x v="12"/>
    <x v="12"/>
    <x v="37"/>
    <x v="37"/>
    <x v="305"/>
    <x v="264"/>
    <n v="1089"/>
    <d v="2018-09-29T00:00:00"/>
  </r>
  <r>
    <x v="0"/>
    <x v="1"/>
    <x v="1"/>
    <m/>
    <m/>
    <s v="Rural Damascus"/>
    <s v="SY03"/>
    <m/>
    <m/>
    <m/>
    <m/>
    <m/>
    <m/>
    <x v="3"/>
    <x v="3"/>
    <x v="12"/>
    <x v="12"/>
    <x v="37"/>
    <x v="37"/>
    <x v="305"/>
    <x v="264"/>
    <n v="59"/>
    <d v="2018-09-29T00:00:00"/>
  </r>
  <r>
    <x v="0"/>
    <x v="1"/>
    <x v="1"/>
    <m/>
    <m/>
    <m/>
    <m/>
    <m/>
    <m/>
    <m/>
    <m/>
    <m/>
    <m/>
    <x v="3"/>
    <x v="3"/>
    <x v="12"/>
    <x v="12"/>
    <x v="37"/>
    <x v="37"/>
    <x v="305"/>
    <x v="264"/>
    <n v="5"/>
    <d v="2018-09-29T00:00:00"/>
  </r>
  <r>
    <x v="0"/>
    <x v="1"/>
    <x v="1"/>
    <m/>
    <m/>
    <s v="Hama"/>
    <s v="SY05"/>
    <s v="As-Salamiyeh"/>
    <s v="SY0503"/>
    <s v="As-Salamiyeh"/>
    <s v="SY050300"/>
    <s v="As-Salamiyeh"/>
    <s v="C3244"/>
    <x v="3"/>
    <x v="3"/>
    <x v="12"/>
    <x v="12"/>
    <x v="36"/>
    <x v="36"/>
    <x v="304"/>
    <x v="302"/>
    <n v="63"/>
    <d v="2018-09-29T00:00:00"/>
  </r>
  <r>
    <x v="0"/>
    <x v="1"/>
    <x v="1"/>
    <m/>
    <m/>
    <s v="Homs"/>
    <s v="SY04"/>
    <s v="Al-Qusayr"/>
    <s v="SY0402"/>
    <s v="Al Quasir"/>
    <s v="SY040200"/>
    <s v="Shinshar"/>
    <s v="C2736"/>
    <x v="3"/>
    <x v="3"/>
    <x v="12"/>
    <x v="12"/>
    <x v="37"/>
    <x v="37"/>
    <x v="305"/>
    <x v="303"/>
    <n v="33"/>
    <d v="2018-09-29T00:00:00"/>
  </r>
  <r>
    <x v="0"/>
    <x v="1"/>
    <x v="1"/>
    <m/>
    <m/>
    <s v="Tartous"/>
    <s v="SY10"/>
    <m/>
    <s v=""/>
    <m/>
    <s v=""/>
    <m/>
    <s v=""/>
    <x v="3"/>
    <x v="3"/>
    <x v="12"/>
    <x v="12"/>
    <x v="37"/>
    <x v="37"/>
    <x v="305"/>
    <x v="303"/>
    <n v="11"/>
    <d v="2018-09-29T00:00:00"/>
  </r>
  <r>
    <x v="0"/>
    <x v="1"/>
    <x v="1"/>
    <m/>
    <m/>
    <s v="Damascus"/>
    <s v="SY01"/>
    <m/>
    <s v=""/>
    <m/>
    <s v=""/>
    <m/>
    <s v=""/>
    <x v="3"/>
    <x v="3"/>
    <x v="12"/>
    <x v="12"/>
    <x v="36"/>
    <x v="36"/>
    <x v="304"/>
    <x v="302"/>
    <n v="11"/>
    <d v="2018-09-29T00:00:00"/>
  </r>
  <r>
    <x v="0"/>
    <x v="1"/>
    <x v="1"/>
    <m/>
    <m/>
    <s v="Damascus"/>
    <s v="SY01"/>
    <m/>
    <s v=""/>
    <m/>
    <s v=""/>
    <m/>
    <s v=""/>
    <x v="3"/>
    <x v="3"/>
    <x v="12"/>
    <x v="12"/>
    <x v="37"/>
    <x v="37"/>
    <x v="305"/>
    <x v="303"/>
    <n v="105"/>
    <d v="2018-09-29T00:00:00"/>
  </r>
  <r>
    <x v="0"/>
    <x v="1"/>
    <x v="1"/>
    <m/>
    <m/>
    <s v="Hama"/>
    <s v="SY05"/>
    <m/>
    <s v=""/>
    <m/>
    <s v=""/>
    <m/>
    <s v=""/>
    <x v="3"/>
    <x v="3"/>
    <x v="11"/>
    <x v="11"/>
    <x v="35"/>
    <x v="35"/>
    <x v="307"/>
    <x v="304"/>
    <n v="48"/>
    <d v="2018-09-29T00:00:00"/>
  </r>
  <r>
    <x v="0"/>
    <x v="1"/>
    <x v="1"/>
    <m/>
    <m/>
    <s v="Homs"/>
    <s v="SY04"/>
    <s v="Homs"/>
    <s v="SY0401"/>
    <s v="Homs"/>
    <s v="SY040100"/>
    <s v="Homs"/>
    <s v="C2528"/>
    <x v="3"/>
    <x v="3"/>
    <x v="11"/>
    <x v="11"/>
    <x v="35"/>
    <x v="35"/>
    <x v="307"/>
    <x v="304"/>
    <n v="265"/>
    <d v="2018-09-29T00:00:00"/>
  </r>
  <r>
    <x v="0"/>
    <x v="1"/>
    <x v="1"/>
    <m/>
    <m/>
    <s v="Idleb"/>
    <s v="SY07"/>
    <m/>
    <s v=""/>
    <m/>
    <s v=""/>
    <m/>
    <s v=""/>
    <x v="3"/>
    <x v="3"/>
    <x v="11"/>
    <x v="11"/>
    <x v="35"/>
    <x v="35"/>
    <x v="307"/>
    <x v="304"/>
    <n v="85"/>
    <d v="2018-09-29T00:00:00"/>
  </r>
  <r>
    <x v="0"/>
    <x v="1"/>
    <x v="1"/>
    <m/>
    <m/>
    <m/>
    <s v=""/>
    <m/>
    <s v=""/>
    <m/>
    <s v=""/>
    <m/>
    <s v=""/>
    <x v="3"/>
    <x v="3"/>
    <x v="11"/>
    <x v="11"/>
    <x v="35"/>
    <x v="35"/>
    <x v="307"/>
    <x v="304"/>
    <n v="31"/>
    <d v="2018-09-29T00:00:00"/>
  </r>
  <r>
    <x v="0"/>
    <x v="1"/>
    <x v="1"/>
    <m/>
    <m/>
    <m/>
    <s v=""/>
    <m/>
    <s v=""/>
    <m/>
    <s v=""/>
    <m/>
    <s v=""/>
    <x v="3"/>
    <x v="3"/>
    <x v="11"/>
    <x v="11"/>
    <x v="35"/>
    <x v="35"/>
    <x v="307"/>
    <x v="304"/>
    <n v="33"/>
    <d v="2018-09-29T00:00:00"/>
  </r>
  <r>
    <x v="0"/>
    <x v="1"/>
    <x v="1"/>
    <m/>
    <m/>
    <m/>
    <s v=""/>
    <m/>
    <s v=""/>
    <m/>
    <s v=""/>
    <m/>
    <s v=""/>
    <x v="3"/>
    <x v="3"/>
    <x v="11"/>
    <x v="11"/>
    <x v="35"/>
    <x v="35"/>
    <x v="307"/>
    <x v="304"/>
    <n v="32"/>
    <d v="2018-09-29T00:00:00"/>
  </r>
  <r>
    <x v="0"/>
    <x v="1"/>
    <x v="1"/>
    <m/>
    <m/>
    <s v="Homs"/>
    <s v="SY04"/>
    <m/>
    <s v=""/>
    <m/>
    <s v=""/>
    <m/>
    <s v=""/>
    <x v="3"/>
    <x v="3"/>
    <x v="11"/>
    <x v="11"/>
    <x v="35"/>
    <x v="35"/>
    <x v="308"/>
    <x v="305"/>
    <n v="36"/>
    <d v="2018-09-29T00:00:00"/>
  </r>
  <r>
    <x v="0"/>
    <x v="1"/>
    <x v="1"/>
    <m/>
    <m/>
    <s v="Homs"/>
    <s v="SY04"/>
    <m/>
    <s v=""/>
    <m/>
    <s v=""/>
    <m/>
    <s v=""/>
    <x v="3"/>
    <x v="3"/>
    <x v="11"/>
    <x v="11"/>
    <x v="35"/>
    <x v="35"/>
    <x v="309"/>
    <x v="306"/>
    <n v="79"/>
    <d v="2018-09-29T00:00:00"/>
  </r>
  <r>
    <x v="0"/>
    <x v="1"/>
    <x v="1"/>
    <m/>
    <m/>
    <m/>
    <s v=""/>
    <m/>
    <s v=""/>
    <m/>
    <s v=""/>
    <m/>
    <s v=""/>
    <x v="3"/>
    <x v="3"/>
    <x v="11"/>
    <x v="11"/>
    <x v="35"/>
    <x v="35"/>
    <x v="309"/>
    <x v="306"/>
    <n v="18"/>
    <d v="2018-09-29T00:00:00"/>
  </r>
  <r>
    <x v="0"/>
    <x v="1"/>
    <x v="1"/>
    <m/>
    <m/>
    <s v="Al-Hasakeh"/>
    <s v="SY08"/>
    <m/>
    <s v=""/>
    <m/>
    <s v=""/>
    <m/>
    <s v=""/>
    <x v="3"/>
    <x v="3"/>
    <x v="12"/>
    <x v="12"/>
    <x v="37"/>
    <x v="37"/>
    <x v="305"/>
    <x v="303"/>
    <n v="27"/>
    <d v="2018-09-29T00:00:00"/>
  </r>
  <r>
    <x v="0"/>
    <x v="1"/>
    <x v="1"/>
    <m/>
    <m/>
    <s v="Ar-Raqqa"/>
    <s v="SY11"/>
    <m/>
    <s v=""/>
    <m/>
    <s v=""/>
    <m/>
    <s v=""/>
    <x v="3"/>
    <x v="3"/>
    <x v="12"/>
    <x v="12"/>
    <x v="37"/>
    <x v="37"/>
    <x v="305"/>
    <x v="303"/>
    <n v="31"/>
    <d v="2018-09-29T00:00:00"/>
  </r>
  <r>
    <x v="0"/>
    <x v="1"/>
    <x v="1"/>
    <m/>
    <m/>
    <s v="Homs"/>
    <s v="SY04"/>
    <s v="Homs"/>
    <s v="SY0401"/>
    <s v="Homs"/>
    <s v="SY040100"/>
    <s v="Homs"/>
    <s v="C2528"/>
    <x v="3"/>
    <x v="3"/>
    <x v="11"/>
    <x v="11"/>
    <x v="38"/>
    <x v="38"/>
    <x v="310"/>
    <x v="307"/>
    <n v="620"/>
    <d v="2018-09-29T00:00:00"/>
  </r>
  <r>
    <x v="0"/>
    <x v="1"/>
    <x v="1"/>
    <m/>
    <m/>
    <m/>
    <s v=""/>
    <m/>
    <s v=""/>
    <m/>
    <s v=""/>
    <m/>
    <s v=""/>
    <x v="4"/>
    <x v="4"/>
    <x v="13"/>
    <x v="13"/>
    <x v="39"/>
    <x v="39"/>
    <x v="311"/>
    <x v="308"/>
    <n v="200"/>
    <d v="2018-09-29T00:00:00"/>
  </r>
  <r>
    <x v="0"/>
    <x v="1"/>
    <x v="1"/>
    <m/>
    <m/>
    <s v="Idleb"/>
    <s v="SY07"/>
    <m/>
    <s v=""/>
    <m/>
    <s v=""/>
    <m/>
    <s v=""/>
    <x v="4"/>
    <x v="4"/>
    <x v="13"/>
    <x v="13"/>
    <x v="39"/>
    <x v="39"/>
    <x v="311"/>
    <x v="308"/>
    <n v="60"/>
    <d v="2018-09-29T00:00:00"/>
  </r>
  <r>
    <x v="0"/>
    <x v="1"/>
    <x v="1"/>
    <m/>
    <m/>
    <s v="Idleb"/>
    <s v="SY07"/>
    <m/>
    <s v=""/>
    <m/>
    <s v=""/>
    <m/>
    <s v=""/>
    <x v="4"/>
    <x v="4"/>
    <x v="13"/>
    <x v="13"/>
    <x v="39"/>
    <x v="39"/>
    <x v="312"/>
    <x v="309"/>
    <n v="1650"/>
    <d v="2018-09-29T00:00:00"/>
  </r>
  <r>
    <x v="0"/>
    <x v="1"/>
    <x v="1"/>
    <m/>
    <m/>
    <s v="Idleb"/>
    <s v="SY07"/>
    <m/>
    <s v=""/>
    <m/>
    <s v=""/>
    <m/>
    <s v=""/>
    <x v="4"/>
    <x v="4"/>
    <x v="13"/>
    <x v="13"/>
    <x v="39"/>
    <x v="39"/>
    <x v="313"/>
    <x v="310"/>
    <n v="650"/>
    <d v="2018-09-29T00:00:00"/>
  </r>
  <r>
    <x v="0"/>
    <x v="1"/>
    <x v="1"/>
    <m/>
    <m/>
    <s v="Idleb"/>
    <s v="SY07"/>
    <m/>
    <s v=""/>
    <m/>
    <s v=""/>
    <m/>
    <s v=""/>
    <x v="0"/>
    <x v="0"/>
    <x v="4"/>
    <x v="4"/>
    <x v="40"/>
    <x v="40"/>
    <x v="277"/>
    <x v="276"/>
    <n v="159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14"/>
    <x v="311"/>
    <n v="839"/>
    <d v="2018-09-29T00:00:00"/>
  </r>
  <r>
    <x v="0"/>
    <x v="1"/>
    <x v="1"/>
    <m/>
    <m/>
    <s v="Rural Damascus"/>
    <s v="SY03"/>
    <m/>
    <m/>
    <m/>
    <m/>
    <m/>
    <m/>
    <x v="5"/>
    <x v="5"/>
    <x v="14"/>
    <x v="14"/>
    <x v="41"/>
    <x v="41"/>
    <x v="315"/>
    <x v="312"/>
    <n v="585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16"/>
    <x v="313"/>
    <n v="28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17"/>
    <x v="314"/>
    <n v="313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18"/>
    <x v="315"/>
    <n v="375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19"/>
    <x v="316"/>
    <n v="615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2"/>
    <x v="42"/>
    <x v="320"/>
    <x v="317"/>
    <n v="145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21"/>
    <x v="318"/>
    <n v="145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22"/>
    <x v="319"/>
    <n v="2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3"/>
    <x v="43"/>
    <x v="323"/>
    <x v="320"/>
    <n v="19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3"/>
    <x v="43"/>
    <x v="324"/>
    <x v="321"/>
    <n v="484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3"/>
    <x v="43"/>
    <x v="325"/>
    <x v="322"/>
    <n v="213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4"/>
    <x v="44"/>
    <x v="326"/>
    <x v="323"/>
    <n v="10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27"/>
    <x v="324"/>
    <n v="30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28"/>
    <x v="325"/>
    <n v="30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29"/>
    <x v="326"/>
    <n v="45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30"/>
    <x v="327"/>
    <n v="102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31"/>
    <x v="328"/>
    <n v="58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32"/>
    <x v="329"/>
    <n v="825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33"/>
    <x v="330"/>
    <n v="40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3"/>
    <x v="43"/>
    <x v="334"/>
    <x v="331"/>
    <n v="417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35"/>
    <x v="332"/>
    <n v="557"/>
    <d v="2018-09-29T00:00:00"/>
  </r>
  <r>
    <x v="0"/>
    <x v="1"/>
    <x v="1"/>
    <m/>
    <m/>
    <s v="Rural Damascus"/>
    <s v="SY03"/>
    <m/>
    <s v=""/>
    <m/>
    <s v=""/>
    <m/>
    <m/>
    <x v="5"/>
    <x v="5"/>
    <x v="14"/>
    <x v="14"/>
    <x v="41"/>
    <x v="41"/>
    <x v="336"/>
    <x v="333"/>
    <n v="99"/>
    <d v="2018-09-29T00:00:00"/>
  </r>
  <r>
    <x v="0"/>
    <x v="1"/>
    <x v="1"/>
    <m/>
    <m/>
    <s v="Idleb"/>
    <s v="SY07"/>
    <s v="Al Ma'ra"/>
    <s v="SY0702"/>
    <s v="Khan Shaykun"/>
    <s v="SY070201"/>
    <s v="Khan Shaykun"/>
    <s v="C3987"/>
    <x v="4"/>
    <x v="4"/>
    <x v="15"/>
    <x v="15"/>
    <x v="45"/>
    <x v="45"/>
    <x v="337"/>
    <x v="334"/>
    <n v="510"/>
    <d v="2018-09-17T00:00:00"/>
  </r>
  <r>
    <x v="0"/>
    <x v="1"/>
    <x v="1"/>
    <m/>
    <m/>
    <s v="Idleb"/>
    <s v="SY07"/>
    <s v="Al Ma'ra"/>
    <s v="SY0702"/>
    <s v="Heish"/>
    <s v="SY070205"/>
    <s v="Heish"/>
    <s v="C4105"/>
    <x v="4"/>
    <x v="4"/>
    <x v="15"/>
    <x v="15"/>
    <x v="45"/>
    <x v="45"/>
    <x v="337"/>
    <x v="334"/>
    <n v="100"/>
    <d v="2018-09-17T00:00:00"/>
  </r>
  <r>
    <x v="0"/>
    <x v="1"/>
    <x v="1"/>
    <m/>
    <m/>
    <s v="Idleb"/>
    <s v="SY07"/>
    <s v="Al Ma'ra"/>
    <s v="SY0702"/>
    <s v="Khan Shaykun"/>
    <s v="SY070201"/>
    <s v="Hbit"/>
    <s v="C3989"/>
    <x v="6"/>
    <x v="6"/>
    <x v="16"/>
    <x v="16"/>
    <x v="46"/>
    <x v="32"/>
    <x v="338"/>
    <x v="264"/>
    <n v="1610"/>
    <d v="2018-09-17T00:00:00"/>
  </r>
  <r>
    <x v="0"/>
    <x v="1"/>
    <x v="1"/>
    <m/>
    <m/>
    <s v="Idleb"/>
    <s v="SY07"/>
    <s v="Al Ma'ra"/>
    <s v="SY0702"/>
    <s v="Ma'arrat An Nu'man"/>
    <s v="SY070200"/>
    <s v="Maar Shamarin"/>
    <s v="C3983"/>
    <x v="6"/>
    <x v="6"/>
    <x v="16"/>
    <x v="16"/>
    <x v="46"/>
    <x v="32"/>
    <x v="338"/>
    <x v="264"/>
    <n v="1205"/>
    <d v="2018-09-17T00:00:00"/>
  </r>
  <r>
    <x v="0"/>
    <x v="1"/>
    <x v="1"/>
    <m/>
    <m/>
    <s v="Idleb"/>
    <s v="SY07"/>
    <s v="Al Ma'ra"/>
    <s v="SY0702"/>
    <s v="Ma'arrat An Nu'man"/>
    <s v="SY070200"/>
    <s v="Hraki"/>
    <s v="C3969"/>
    <x v="6"/>
    <x v="6"/>
    <x v="16"/>
    <x v="16"/>
    <x v="46"/>
    <x v="32"/>
    <x v="338"/>
    <x v="264"/>
    <n v="200"/>
    <d v="2018-09-17T00:00:00"/>
  </r>
  <r>
    <x v="0"/>
    <x v="1"/>
    <x v="1"/>
    <m/>
    <m/>
    <s v="Idleb"/>
    <s v="SY07"/>
    <s v="Harim"/>
    <s v="SY0703"/>
    <s v="Dana"/>
    <s v="SY070301"/>
    <s v="Atma"/>
    <s v="C4130"/>
    <x v="6"/>
    <x v="6"/>
    <x v="16"/>
    <x v="16"/>
    <x v="46"/>
    <x v="32"/>
    <x v="338"/>
    <x v="264"/>
    <n v="1000"/>
    <d v="2018-09-17T00:00:00"/>
  </r>
  <r>
    <x v="0"/>
    <x v="1"/>
    <x v="1"/>
    <m/>
    <m/>
    <s v="Idleb"/>
    <s v="SY07"/>
    <s v="Harim"/>
    <s v="SY0703"/>
    <s v="Dana"/>
    <s v="SY070301"/>
    <s v="Atma"/>
    <s v="C4130"/>
    <x v="6"/>
    <x v="6"/>
    <x v="16"/>
    <x v="16"/>
    <x v="46"/>
    <x v="32"/>
    <x v="338"/>
    <x v="264"/>
    <n v="1500"/>
    <d v="2018-09-17T00:00:00"/>
  </r>
  <r>
    <x v="0"/>
    <x v="1"/>
    <x v="1"/>
    <m/>
    <m/>
    <s v="Idleb"/>
    <s v="SY07"/>
    <s v="Al Ma'ra"/>
    <s v="SY0702"/>
    <s v="Heish"/>
    <s v="SY070205"/>
    <s v="Armanaya"/>
    <s v="C4106"/>
    <x v="6"/>
    <x v="6"/>
    <x v="16"/>
    <x v="16"/>
    <x v="46"/>
    <x v="32"/>
    <x v="338"/>
    <x v="264"/>
    <n v="200"/>
    <d v="2018-09-17T00:00:00"/>
  </r>
  <r>
    <x v="0"/>
    <x v="1"/>
    <x v="1"/>
    <m/>
    <m/>
    <s v="Idleb"/>
    <s v="SY07"/>
    <s v="Ariha"/>
    <s v="SY0705"/>
    <s v="Ariha"/>
    <s v="SY070500"/>
    <s v="Kafraziba"/>
    <s v="C4282"/>
    <x v="6"/>
    <x v="6"/>
    <x v="16"/>
    <x v="16"/>
    <x v="46"/>
    <x v="32"/>
    <x v="338"/>
    <x v="264"/>
    <n v="10"/>
    <d v="2018-09-17T00:00:00"/>
  </r>
  <r>
    <x v="0"/>
    <x v="1"/>
    <x v="1"/>
    <m/>
    <m/>
    <s v="Idleb"/>
    <s v="SY07"/>
    <s v="Ariha"/>
    <s v="SY0705"/>
    <s v="Ehsem"/>
    <s v="SY070501"/>
    <s v="Rami"/>
    <s v="C4294"/>
    <x v="6"/>
    <x v="6"/>
    <x v="16"/>
    <x v="16"/>
    <x v="46"/>
    <x v="32"/>
    <x v="338"/>
    <x v="264"/>
    <n v="265"/>
    <d v="2018-09-17T00:00:00"/>
  </r>
  <r>
    <x v="0"/>
    <x v="1"/>
    <x v="1"/>
    <m/>
    <m/>
    <s v="Idleb"/>
    <s v="SY07"/>
    <s v="Al Ma'ra"/>
    <s v="SY0702"/>
    <s v="Ma'arrat An Nu'man"/>
    <s v="SY070200"/>
    <s v="Telamnas"/>
    <s v="C3974"/>
    <x v="6"/>
    <x v="6"/>
    <x v="16"/>
    <x v="16"/>
    <x v="46"/>
    <x v="32"/>
    <x v="338"/>
    <x v="264"/>
    <n v="950"/>
    <d v="2018-09-17T00:00:00"/>
  </r>
  <r>
    <x v="0"/>
    <x v="1"/>
    <x v="1"/>
    <m/>
    <m/>
    <s v="Idleb"/>
    <s v="SY07"/>
    <s v="Al Ma'ra"/>
    <s v="SY0702"/>
    <s v="Ma'arrat An Nu'man"/>
    <s v="SY070200"/>
    <s v="Maar Shamsheh"/>
    <s v="C3981"/>
    <x v="6"/>
    <x v="6"/>
    <x v="16"/>
    <x v="16"/>
    <x v="46"/>
    <x v="32"/>
    <x v="338"/>
    <x v="264"/>
    <n v="675"/>
    <d v="2018-09-17T00:00:00"/>
  </r>
  <r>
    <x v="0"/>
    <x v="1"/>
    <x v="1"/>
    <m/>
    <m/>
    <s v="Idleb"/>
    <s v="SY07"/>
    <s v="Al Ma'ra"/>
    <s v="SY0702"/>
    <s v="Khan Shaykun"/>
    <s v="SY070201"/>
    <s v="Baarbu"/>
    <s v="C3992"/>
    <x v="6"/>
    <x v="6"/>
    <x v="16"/>
    <x v="16"/>
    <x v="46"/>
    <x v="32"/>
    <x v="338"/>
    <x v="264"/>
    <n v="125"/>
    <d v="2018-09-17T00:00:00"/>
  </r>
  <r>
    <x v="0"/>
    <x v="1"/>
    <x v="1"/>
    <m/>
    <m/>
    <s v="Idleb"/>
    <s v="SY07"/>
    <s v="Harim"/>
    <s v="SY0703"/>
    <s v="Armanaz"/>
    <s v="SY070305"/>
    <s v="Kabta"/>
    <s v="C4185"/>
    <x v="6"/>
    <x v="6"/>
    <x v="16"/>
    <x v="16"/>
    <x v="46"/>
    <x v="32"/>
    <x v="338"/>
    <x v="264"/>
    <n v="75"/>
    <d v="2018-09-17T00:00:00"/>
  </r>
  <r>
    <x v="0"/>
    <x v="1"/>
    <x v="1"/>
    <m/>
    <m/>
    <s v="Idleb"/>
    <s v="SY07"/>
    <s v="Harim"/>
    <s v="SY0703"/>
    <s v="Salqin"/>
    <s v="SY070302"/>
    <s v="Delbiya"/>
    <s v="C4146"/>
    <x v="6"/>
    <x v="6"/>
    <x v="16"/>
    <x v="16"/>
    <x v="46"/>
    <x v="32"/>
    <x v="338"/>
    <x v="264"/>
    <n v="70"/>
    <d v="2018-09-17T00:00:00"/>
  </r>
  <r>
    <x v="0"/>
    <x v="1"/>
    <x v="1"/>
    <m/>
    <m/>
    <s v="Idleb"/>
    <s v="SY07"/>
    <s v="Harim"/>
    <s v="SY0703"/>
    <s v="Salqin"/>
    <s v="SY070302"/>
    <m/>
    <s v=""/>
    <x v="6"/>
    <x v="6"/>
    <x v="16"/>
    <x v="16"/>
    <x v="46"/>
    <x v="32"/>
    <x v="338"/>
    <x v="264"/>
    <n v="30"/>
    <d v="2018-09-17T00:00:00"/>
  </r>
  <r>
    <x v="0"/>
    <x v="1"/>
    <x v="1"/>
    <m/>
    <m/>
    <s v="Idleb"/>
    <s v="SY07"/>
    <s v="Ariha"/>
    <s v="SY0705"/>
    <s v="Ehsem"/>
    <s v="SY070501"/>
    <s v="Balyun"/>
    <s v="C4302"/>
    <x v="6"/>
    <x v="6"/>
    <x v="16"/>
    <x v="16"/>
    <x v="46"/>
    <x v="32"/>
    <x v="338"/>
    <x v="264"/>
    <n v="60"/>
    <d v="2018-09-17T00:00:00"/>
  </r>
  <r>
    <x v="0"/>
    <x v="1"/>
    <x v="1"/>
    <m/>
    <m/>
    <s v="Idleb"/>
    <s v="SY07"/>
    <s v="Ariha"/>
    <s v="SY0705"/>
    <s v="Ehsem"/>
    <s v="SY070501"/>
    <s v="Kafr Haya"/>
    <s v="C4306"/>
    <x v="6"/>
    <x v="6"/>
    <x v="16"/>
    <x v="16"/>
    <x v="46"/>
    <x v="32"/>
    <x v="338"/>
    <x v="264"/>
    <n v="5"/>
    <d v="2018-09-17T00:00:00"/>
  </r>
  <r>
    <x v="0"/>
    <x v="1"/>
    <x v="1"/>
    <m/>
    <m/>
    <s v="Idleb"/>
    <s v="SY07"/>
    <s v="Ariha"/>
    <s v="SY0705"/>
    <s v="Ehsem"/>
    <s v="SY070501"/>
    <s v="Marata"/>
    <s v="C4307"/>
    <x v="6"/>
    <x v="6"/>
    <x v="16"/>
    <x v="16"/>
    <x v="46"/>
    <x v="32"/>
    <x v="338"/>
    <x v="264"/>
    <n v="150"/>
    <d v="2018-09-17T00:00:00"/>
  </r>
  <r>
    <x v="0"/>
    <x v="1"/>
    <x v="1"/>
    <m/>
    <m/>
    <s v="Idleb"/>
    <s v="SY07"/>
    <s v="Ariha"/>
    <s v="SY0705"/>
    <s v="Ehsem"/>
    <s v="SY070501"/>
    <s v="Ein Laruz"/>
    <s v="C4299"/>
    <x v="6"/>
    <x v="6"/>
    <x v="16"/>
    <x v="16"/>
    <x v="46"/>
    <x v="32"/>
    <x v="338"/>
    <x v="264"/>
    <n v="140"/>
    <d v="2018-09-17T00:00:00"/>
  </r>
  <r>
    <x v="0"/>
    <x v="1"/>
    <x v="1"/>
    <m/>
    <m/>
    <s v="Idleb"/>
    <s v="SY07"/>
    <s v="Ariha"/>
    <s v="SY0705"/>
    <s v="Ehsem"/>
    <s v="SY070501"/>
    <s v="Bsames"/>
    <s v="C4297"/>
    <x v="6"/>
    <x v="6"/>
    <x v="16"/>
    <x v="16"/>
    <x v="46"/>
    <x v="32"/>
    <x v="338"/>
    <x v="264"/>
    <n v="180"/>
    <d v="2018-09-17T00:00:00"/>
  </r>
  <r>
    <x v="0"/>
    <x v="1"/>
    <x v="1"/>
    <m/>
    <m/>
    <s v="Idleb"/>
    <s v="SY07"/>
    <s v="Ariha"/>
    <s v="SY0705"/>
    <s v="Ehsem"/>
    <s v="SY070501"/>
    <s v="Balshun"/>
    <s v="C4296"/>
    <x v="7"/>
    <x v="7"/>
    <x v="17"/>
    <x v="17"/>
    <x v="47"/>
    <x v="46"/>
    <x v="339"/>
    <x v="335"/>
    <n v="15"/>
    <d v="2018-09-17T00:00:00"/>
  </r>
  <r>
    <x v="0"/>
    <x v="1"/>
    <x v="1"/>
    <m/>
    <m/>
    <s v="Idleb"/>
    <s v="SY07"/>
    <s v="Ariha"/>
    <s v="SY0705"/>
    <s v="Ehsem"/>
    <s v="SY070501"/>
    <s v="Arnaba"/>
    <s v="C4301"/>
    <x v="6"/>
    <x v="6"/>
    <x v="16"/>
    <x v="16"/>
    <x v="46"/>
    <x v="32"/>
    <x v="338"/>
    <x v="264"/>
    <n v="485"/>
    <d v="2018-09-17T00:00:00"/>
  </r>
  <r>
    <x v="0"/>
    <x v="1"/>
    <x v="1"/>
    <m/>
    <m/>
    <s v="Idleb"/>
    <s v="SY07"/>
    <s v="Ariha"/>
    <s v="SY0705"/>
    <s v="Ehsem"/>
    <s v="SY070501"/>
    <s v="Deir Sunbul"/>
    <s v="C4293"/>
    <x v="6"/>
    <x v="6"/>
    <x v="16"/>
    <x v="16"/>
    <x v="46"/>
    <x v="32"/>
    <x v="338"/>
    <x v="264"/>
    <n v="540"/>
    <d v="2018-09-17T00:00:00"/>
  </r>
  <r>
    <x v="0"/>
    <x v="1"/>
    <x v="1"/>
    <m/>
    <m/>
    <s v="Idleb"/>
    <s v="SY07"/>
    <s v="Ariha"/>
    <s v="SY0705"/>
    <s v="Ehsem"/>
    <s v="SY070501"/>
    <s v="Abdita"/>
    <s v="C4291"/>
    <x v="6"/>
    <x v="6"/>
    <x v="16"/>
    <x v="16"/>
    <x v="46"/>
    <x v="32"/>
    <x v="338"/>
    <x v="264"/>
    <n v="25"/>
    <d v="2018-09-17T00:00:00"/>
  </r>
  <r>
    <x v="0"/>
    <x v="1"/>
    <x v="1"/>
    <m/>
    <m/>
    <s v="Idleb"/>
    <s v="SY07"/>
    <s v="Ariha"/>
    <s v="SY0705"/>
    <s v="Ehsem"/>
    <s v="SY070501"/>
    <s v="Kansafra"/>
    <s v="C4309"/>
    <x v="6"/>
    <x v="6"/>
    <x v="16"/>
    <x v="16"/>
    <x v="46"/>
    <x v="32"/>
    <x v="338"/>
    <x v="264"/>
    <n v="35"/>
    <d v="2018-09-17T00:00:00"/>
  </r>
  <r>
    <x v="0"/>
    <x v="1"/>
    <x v="1"/>
    <m/>
    <m/>
    <s v="Idleb"/>
    <s v="SY07"/>
    <s v="Ariha"/>
    <s v="SY0705"/>
    <s v="Ehsem"/>
    <s v="SY070501"/>
    <s v="Joseph"/>
    <s v="C4303"/>
    <x v="6"/>
    <x v="6"/>
    <x v="16"/>
    <x v="16"/>
    <x v="46"/>
    <x v="32"/>
    <x v="338"/>
    <x v="264"/>
    <n v="85"/>
    <d v="2018-09-17T00:00:00"/>
  </r>
  <r>
    <x v="0"/>
    <x v="1"/>
    <x v="1"/>
    <m/>
    <m/>
    <s v="Idleb"/>
    <s v="SY07"/>
    <s v="Ariha"/>
    <s v="SY0705"/>
    <s v="Ehsem"/>
    <s v="SY070501"/>
    <s v="Ablin"/>
    <s v="C4292"/>
    <x v="6"/>
    <x v="6"/>
    <x v="16"/>
    <x v="16"/>
    <x v="46"/>
    <x v="32"/>
    <x v="338"/>
    <x v="264"/>
    <n v="40"/>
    <d v="2018-09-17T00:00:00"/>
  </r>
  <r>
    <x v="0"/>
    <x v="1"/>
    <x v="1"/>
    <m/>
    <m/>
    <s v="Idleb"/>
    <s v="SY07"/>
    <s v="Harim"/>
    <s v="SY0703"/>
    <s v="Salqin"/>
    <s v="SY070302"/>
    <m/>
    <s v=""/>
    <x v="6"/>
    <x v="6"/>
    <x v="16"/>
    <x v="16"/>
    <x v="46"/>
    <x v="32"/>
    <x v="338"/>
    <x v="264"/>
    <n v="95"/>
    <d v="2018-09-17T00:00:00"/>
  </r>
  <r>
    <x v="0"/>
    <x v="1"/>
    <x v="1"/>
    <m/>
    <m/>
    <s v="Idleb"/>
    <s v="SY07"/>
    <s v="Harim"/>
    <s v="SY0703"/>
    <s v="Salqin"/>
    <s v="SY070302"/>
    <s v="Kafr Hind"/>
    <s v="C4151"/>
    <x v="6"/>
    <x v="6"/>
    <x v="16"/>
    <x v="16"/>
    <x v="46"/>
    <x v="32"/>
    <x v="338"/>
    <x v="264"/>
    <n v="100"/>
    <d v="2018-09-17T00:00:00"/>
  </r>
  <r>
    <x v="0"/>
    <x v="1"/>
    <x v="1"/>
    <m/>
    <m/>
    <s v="Idleb"/>
    <s v="SY07"/>
    <s v="Harim"/>
    <s v="SY0703"/>
    <s v="Salqin"/>
    <s v="SY070302"/>
    <m/>
    <s v=""/>
    <x v="6"/>
    <x v="6"/>
    <x v="16"/>
    <x v="16"/>
    <x v="46"/>
    <x v="32"/>
    <x v="338"/>
    <x v="264"/>
    <n v="75"/>
    <d v="2018-09-17T00:00:00"/>
  </r>
  <r>
    <x v="0"/>
    <x v="1"/>
    <x v="1"/>
    <m/>
    <m/>
    <s v="Idleb"/>
    <s v="SY07"/>
    <s v="Al Ma'ra"/>
    <s v="SY0702"/>
    <s v="Ma'arrat An Nu'man"/>
    <s v="SY070200"/>
    <s v="Jarjnaz"/>
    <s v="C3977"/>
    <x v="6"/>
    <x v="6"/>
    <x v="16"/>
    <x v="16"/>
    <x v="46"/>
    <x v="32"/>
    <x v="338"/>
    <x v="264"/>
    <n v="3250"/>
    <d v="2018-09-17T00:00:00"/>
  </r>
  <r>
    <x v="0"/>
    <x v="1"/>
    <x v="1"/>
    <m/>
    <m/>
    <s v="Idleb"/>
    <s v="SY07"/>
    <s v="Al Ma'ra"/>
    <s v="SY0702"/>
    <s v="Ma'arrat An Nu'man"/>
    <s v="SY070200"/>
    <m/>
    <s v=""/>
    <x v="6"/>
    <x v="6"/>
    <x v="16"/>
    <x v="16"/>
    <x v="46"/>
    <x v="32"/>
    <x v="338"/>
    <x v="264"/>
    <n v="50"/>
    <d v="2018-09-17T00:00:00"/>
  </r>
  <r>
    <x v="0"/>
    <x v="1"/>
    <x v="1"/>
    <m/>
    <m/>
    <s v="Idleb"/>
    <s v="SY07"/>
    <s v="Ariha"/>
    <s v="SY0705"/>
    <s v="Ariha"/>
    <s v="SY070500"/>
    <s v="Majdaliya"/>
    <s v="C4280"/>
    <x v="6"/>
    <x v="6"/>
    <x v="16"/>
    <x v="16"/>
    <x v="46"/>
    <x v="32"/>
    <x v="338"/>
    <x v="264"/>
    <n v="510"/>
    <d v="2018-09-17T00:00:00"/>
  </r>
  <r>
    <x v="0"/>
    <x v="1"/>
    <x v="1"/>
    <m/>
    <m/>
    <s v="Idleb"/>
    <s v="SY07"/>
    <s v="Al Ma'ra"/>
    <s v="SY0702"/>
    <s v="Ma'arrat An Nu'man"/>
    <s v="SY070200"/>
    <m/>
    <s v=""/>
    <x v="6"/>
    <x v="6"/>
    <x v="16"/>
    <x v="16"/>
    <x v="46"/>
    <x v="32"/>
    <x v="338"/>
    <x v="264"/>
    <n v="250"/>
    <d v="2018-09-17T00:00:00"/>
  </r>
  <r>
    <x v="0"/>
    <x v="1"/>
    <x v="1"/>
    <m/>
    <m/>
    <s v="Idleb"/>
    <s v="SY07"/>
    <s v="Al Ma'ra"/>
    <s v="SY0702"/>
    <s v="Ma'arrat An Nu'man"/>
    <s v="SY070200"/>
    <s v="Sarman"/>
    <s v="C3972"/>
    <x v="6"/>
    <x v="6"/>
    <x v="16"/>
    <x v="16"/>
    <x v="46"/>
    <x v="32"/>
    <x v="338"/>
    <x v="264"/>
    <n v="1125"/>
    <d v="2018-09-17T00:00:00"/>
  </r>
  <r>
    <x v="0"/>
    <x v="1"/>
    <x v="1"/>
    <m/>
    <m/>
    <s v="Idleb"/>
    <s v="SY07"/>
    <s v="Al Ma'ra"/>
    <s v="SY0702"/>
    <s v="Ma'arrat An Nu'man"/>
    <s v="SY070200"/>
    <s v="Ma'arrat An Nu'man"/>
    <s v="C3985"/>
    <x v="6"/>
    <x v="6"/>
    <x v="16"/>
    <x v="16"/>
    <x v="46"/>
    <x v="32"/>
    <x v="338"/>
    <x v="264"/>
    <n v="750"/>
    <d v="2018-09-17T00:00:00"/>
  </r>
  <r>
    <x v="0"/>
    <x v="1"/>
    <x v="1"/>
    <m/>
    <m/>
    <s v="Idleb"/>
    <s v="SY07"/>
    <s v="Al Ma'ra"/>
    <s v="SY0702"/>
    <s v="Ma'arrat An Nu'man"/>
    <s v="SY070200"/>
    <s v="Maasaran"/>
    <s v="C3980"/>
    <x v="6"/>
    <x v="6"/>
    <x v="16"/>
    <x v="16"/>
    <x v="46"/>
    <x v="32"/>
    <x v="338"/>
    <x v="264"/>
    <n v="125"/>
    <d v="2018-09-17T00:00:00"/>
  </r>
  <r>
    <x v="0"/>
    <x v="1"/>
    <x v="1"/>
    <m/>
    <m/>
    <s v="Idleb"/>
    <s v="SY07"/>
    <s v="Al Ma'ra"/>
    <s v="SY0702"/>
    <s v="Khan Shaykun"/>
    <s v="SY070201"/>
    <s v="Kafr Ein"/>
    <s v="C3993"/>
    <x v="6"/>
    <x v="6"/>
    <x v="16"/>
    <x v="16"/>
    <x v="46"/>
    <x v="32"/>
    <x v="338"/>
    <x v="264"/>
    <n v="225"/>
    <d v="2018-09-17T00:00:00"/>
  </r>
  <r>
    <x v="0"/>
    <x v="1"/>
    <x v="1"/>
    <m/>
    <m/>
    <s v="Idleb"/>
    <s v="SY07"/>
    <s v="Al Ma'ra"/>
    <s v="SY0702"/>
    <s v="Ma'arrat An Nu'man"/>
    <s v="SY070200"/>
    <s v="Babilla"/>
    <s v="C3964"/>
    <x v="6"/>
    <x v="6"/>
    <x v="16"/>
    <x v="16"/>
    <x v="46"/>
    <x v="32"/>
    <x v="338"/>
    <x v="264"/>
    <n v="850"/>
    <d v="2018-09-17T00:00:00"/>
  </r>
  <r>
    <x v="0"/>
    <x v="1"/>
    <x v="1"/>
    <m/>
    <m/>
    <s v="Idleb"/>
    <s v="SY07"/>
    <s v="Al Ma'ra"/>
    <s v="SY0702"/>
    <s v="Ma'arrat An Nu'man"/>
    <s v="SY070200"/>
    <s v="Tqana"/>
    <s v="C3958"/>
    <x v="6"/>
    <x v="6"/>
    <x v="16"/>
    <x v="16"/>
    <x v="46"/>
    <x v="32"/>
    <x v="338"/>
    <x v="264"/>
    <n v="75"/>
    <d v="2018-09-17T00:00:00"/>
  </r>
  <r>
    <x v="0"/>
    <x v="1"/>
    <x v="1"/>
    <m/>
    <m/>
    <s v="Idleb"/>
    <s v="SY07"/>
    <s v="Harim"/>
    <s v="SY0703"/>
    <s v="Armanaz"/>
    <s v="SY070305"/>
    <s v="Biret Armanaz"/>
    <s v="C4180"/>
    <x v="6"/>
    <x v="6"/>
    <x v="16"/>
    <x v="16"/>
    <x v="46"/>
    <x v="32"/>
    <x v="338"/>
    <x v="264"/>
    <n v="375"/>
    <d v="2018-09-17T00:00:00"/>
  </r>
  <r>
    <x v="0"/>
    <x v="1"/>
    <x v="1"/>
    <m/>
    <m/>
    <s v="Idleb"/>
    <s v="SY07"/>
    <s v="Harim"/>
    <s v="SY0703"/>
    <s v="Salqin"/>
    <s v="SY070302"/>
    <s v="Tellemar"/>
    <s v="C4148"/>
    <x v="6"/>
    <x v="6"/>
    <x v="16"/>
    <x v="16"/>
    <x v="46"/>
    <x v="32"/>
    <x v="338"/>
    <x v="264"/>
    <n v="150"/>
    <d v="2018-09-17T00:00:00"/>
  </r>
  <r>
    <x v="0"/>
    <x v="1"/>
    <x v="1"/>
    <m/>
    <m/>
    <s v="Idleb"/>
    <s v="SY07"/>
    <s v="Harim"/>
    <s v="SY0703"/>
    <s v="Armanaz"/>
    <s v="SY070305"/>
    <s v="Sheikh Yousef"/>
    <s v="C4179"/>
    <x v="6"/>
    <x v="6"/>
    <x v="16"/>
    <x v="16"/>
    <x v="46"/>
    <x v="32"/>
    <x v="338"/>
    <x v="264"/>
    <n v="30"/>
    <d v="2018-09-17T00:00:00"/>
  </r>
  <r>
    <x v="0"/>
    <x v="1"/>
    <x v="1"/>
    <m/>
    <m/>
    <s v="Idleb"/>
    <s v="SY07"/>
    <s v="Harim"/>
    <s v="SY0703"/>
    <s v="Salqin"/>
    <s v="SY070302"/>
    <s v="Abu Talha"/>
    <s v="C4133"/>
    <x v="6"/>
    <x v="6"/>
    <x v="16"/>
    <x v="16"/>
    <x v="46"/>
    <x v="32"/>
    <x v="338"/>
    <x v="264"/>
    <n v="35"/>
    <d v="2018-09-17T00:00:00"/>
  </r>
  <r>
    <x v="0"/>
    <x v="1"/>
    <x v="1"/>
    <m/>
    <m/>
    <s v="Idleb"/>
    <s v="SY07"/>
    <s v="Al Ma'ra"/>
    <s v="SY0702"/>
    <s v="Kafr Nobol"/>
    <s v="SY070203"/>
    <s v="Has"/>
    <s v="C4058"/>
    <x v="6"/>
    <x v="6"/>
    <x v="16"/>
    <x v="16"/>
    <x v="46"/>
    <x v="32"/>
    <x v="338"/>
    <x v="264"/>
    <n v="790"/>
    <d v="2018-09-17T00:00:00"/>
  </r>
  <r>
    <x v="0"/>
    <x v="1"/>
    <x v="1"/>
    <m/>
    <m/>
    <s v="Idleb"/>
    <s v="SY07"/>
    <s v="Idleb"/>
    <s v="SY0700"/>
    <s v="Saraqab"/>
    <s v="SY070003"/>
    <s v="Sheikh Idris"/>
    <s v="C3924"/>
    <x v="6"/>
    <x v="6"/>
    <x v="16"/>
    <x v="16"/>
    <x v="46"/>
    <x v="32"/>
    <x v="338"/>
    <x v="264"/>
    <n v="60"/>
    <d v="2018-09-17T00:00:00"/>
  </r>
  <r>
    <x v="0"/>
    <x v="1"/>
    <x v="1"/>
    <m/>
    <m/>
    <s v="Idleb"/>
    <s v="SY07"/>
    <s v="Al Ma'ra"/>
    <s v="SY0702"/>
    <s v="Ma'arrat An Nu'man"/>
    <s v="SY070200"/>
    <s v="Qaratli"/>
    <s v="C3982"/>
    <x v="6"/>
    <x v="6"/>
    <x v="16"/>
    <x v="16"/>
    <x v="46"/>
    <x v="32"/>
    <x v="338"/>
    <x v="264"/>
    <n v="75"/>
    <d v="2018-09-17T00:00:00"/>
  </r>
  <r>
    <x v="0"/>
    <x v="1"/>
    <x v="1"/>
    <m/>
    <m/>
    <s v="Idleb"/>
    <s v="SY07"/>
    <s v="Al Ma'ra"/>
    <s v="SY0702"/>
    <s v="Ma'arrat An Nu'man"/>
    <s v="SY070200"/>
    <s v="Ghadqa"/>
    <s v="C3963"/>
    <x v="6"/>
    <x v="6"/>
    <x v="16"/>
    <x v="16"/>
    <x v="46"/>
    <x v="32"/>
    <x v="338"/>
    <x v="264"/>
    <n v="1095"/>
    <d v="2018-09-17T00:00:00"/>
  </r>
  <r>
    <x v="0"/>
    <x v="1"/>
    <x v="1"/>
    <m/>
    <m/>
    <s v="Idleb"/>
    <s v="SY07"/>
    <s v="Al Ma'ra"/>
    <s v="SY0702"/>
    <s v="Ma'arrat An Nu'man"/>
    <s v="SY070200"/>
    <s v="Maar Shurin"/>
    <s v="C3978"/>
    <x v="6"/>
    <x v="6"/>
    <x v="16"/>
    <x v="16"/>
    <x v="46"/>
    <x v="32"/>
    <x v="338"/>
    <x v="264"/>
    <n v="830"/>
    <d v="2018-09-17T00:00:00"/>
  </r>
  <r>
    <x v="0"/>
    <x v="1"/>
    <x v="1"/>
    <m/>
    <m/>
    <s v="Idleb"/>
    <s v="SY07"/>
    <s v="Al Ma'ra"/>
    <s v="SY0702"/>
    <s v="Ma'arrat An Nu'man"/>
    <s v="SY070200"/>
    <s v="Western Deir"/>
    <s v="C3968"/>
    <x v="6"/>
    <x v="6"/>
    <x v="16"/>
    <x v="16"/>
    <x v="46"/>
    <x v="32"/>
    <x v="338"/>
    <x v="264"/>
    <n v="455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250"/>
    <d v="2018-09-17T00:00:00"/>
  </r>
  <r>
    <x v="0"/>
    <x v="1"/>
    <x v="1"/>
    <m/>
    <m/>
    <s v="Idleb"/>
    <s v="SY07"/>
    <s v="Al Ma'ra"/>
    <s v="SY0702"/>
    <s v="Ma'arrat An Nu'man"/>
    <s v="SY070200"/>
    <s v="Thahrat Talamnas"/>
    <s v="C3967"/>
    <x v="6"/>
    <x v="6"/>
    <x v="16"/>
    <x v="16"/>
    <x v="46"/>
    <x v="32"/>
    <x v="338"/>
    <x v="264"/>
    <n v="200"/>
    <d v="2018-09-17T00:00:00"/>
  </r>
  <r>
    <x v="0"/>
    <x v="1"/>
    <x v="1"/>
    <m/>
    <m/>
    <s v="Idleb"/>
    <s v="SY07"/>
    <s v="Al Ma'ra"/>
    <s v="SY0702"/>
    <s v="Ma'arrat An Nu'man"/>
    <s v="SY070200"/>
    <s v="Eastern Deir"/>
    <s v="C3962"/>
    <x v="6"/>
    <x v="6"/>
    <x v="16"/>
    <x v="16"/>
    <x v="46"/>
    <x v="32"/>
    <x v="338"/>
    <x v="264"/>
    <n v="795"/>
    <d v="2018-09-17T00:00:00"/>
  </r>
  <r>
    <x v="0"/>
    <x v="1"/>
    <x v="1"/>
    <m/>
    <m/>
    <s v="Idleb"/>
    <s v="SY07"/>
    <s v="Al Ma'ra"/>
    <s v="SY0702"/>
    <s v="Ma'arrat An Nu'man"/>
    <s v="SY070200"/>
    <s v="Hantutin"/>
    <s v="C3957"/>
    <x v="6"/>
    <x v="6"/>
    <x v="16"/>
    <x v="16"/>
    <x v="46"/>
    <x v="32"/>
    <x v="338"/>
    <x v="264"/>
    <n v="300"/>
    <d v="2018-09-17T00:00:00"/>
  </r>
  <r>
    <x v="0"/>
    <x v="1"/>
    <x v="1"/>
    <m/>
    <m/>
    <s v="Idleb"/>
    <s v="SY07"/>
    <s v="Al Ma'ra"/>
    <s v="SY0702"/>
    <s v="Ma'arrat An Nu'man"/>
    <s v="SY070200"/>
    <s v="Halbeh"/>
    <s v="C3966"/>
    <x v="6"/>
    <x v="6"/>
    <x v="16"/>
    <x v="16"/>
    <x v="46"/>
    <x v="32"/>
    <x v="338"/>
    <x v="264"/>
    <n v="500"/>
    <d v="2018-09-17T00:00:00"/>
  </r>
  <r>
    <x v="0"/>
    <x v="1"/>
    <x v="1"/>
    <m/>
    <m/>
    <s v="Idleb"/>
    <s v="SY07"/>
    <s v="Jisr-Ash-Shugur"/>
    <s v="SY0704"/>
    <m/>
    <s v=""/>
    <m/>
    <s v=""/>
    <x v="6"/>
    <x v="6"/>
    <x v="16"/>
    <x v="16"/>
    <x v="46"/>
    <x v="32"/>
    <x v="338"/>
    <x v="264"/>
    <n v="225"/>
    <d v="2018-09-17T00:00:00"/>
  </r>
  <r>
    <x v="0"/>
    <x v="1"/>
    <x v="1"/>
    <m/>
    <m/>
    <s v="Idleb"/>
    <s v="SY07"/>
    <s v="Harim"/>
    <s v="SY0703"/>
    <s v="Armanaz"/>
    <s v="SY070305"/>
    <s v="Ghafar"/>
    <s v="C4175"/>
    <x v="6"/>
    <x v="6"/>
    <x v="16"/>
    <x v="16"/>
    <x v="46"/>
    <x v="32"/>
    <x v="338"/>
    <x v="264"/>
    <n v="175"/>
    <d v="2018-09-17T00:00:00"/>
  </r>
  <r>
    <x v="0"/>
    <x v="1"/>
    <x v="1"/>
    <m/>
    <m/>
    <s v="Idleb"/>
    <s v="SY07"/>
    <s v="Ariha"/>
    <s v="SY0705"/>
    <s v="Mhambal"/>
    <s v="SY070502"/>
    <s v="Kafrmid"/>
    <s v="C4329"/>
    <x v="6"/>
    <x v="6"/>
    <x v="16"/>
    <x v="16"/>
    <x v="46"/>
    <x v="32"/>
    <x v="338"/>
    <x v="264"/>
    <n v="40"/>
    <d v="2018-09-17T00:00:00"/>
  </r>
  <r>
    <x v="0"/>
    <x v="1"/>
    <x v="1"/>
    <m/>
    <m/>
    <s v="Idleb"/>
    <s v="SY07"/>
    <s v="Ariha"/>
    <s v="SY0705"/>
    <s v="Mhambal"/>
    <s v="SY070502"/>
    <m/>
    <s v=""/>
    <x v="6"/>
    <x v="6"/>
    <x v="16"/>
    <x v="16"/>
    <x v="46"/>
    <x v="32"/>
    <x v="338"/>
    <x v="264"/>
    <n v="50"/>
    <d v="2018-09-17T00:00:00"/>
  </r>
  <r>
    <x v="0"/>
    <x v="1"/>
    <x v="1"/>
    <m/>
    <m/>
    <s v="Idleb"/>
    <s v="SY07"/>
    <s v="Ariha"/>
    <s v="SY0705"/>
    <s v="Mhambal"/>
    <s v="SY070502"/>
    <s v="Hlul"/>
    <s v="C4326"/>
    <x v="6"/>
    <x v="6"/>
    <x v="16"/>
    <x v="16"/>
    <x v="46"/>
    <x v="32"/>
    <x v="338"/>
    <x v="264"/>
    <n v="40"/>
    <d v="2018-09-17T00:00:00"/>
  </r>
  <r>
    <x v="0"/>
    <x v="1"/>
    <x v="1"/>
    <m/>
    <m/>
    <s v="Idleb"/>
    <s v="SY07"/>
    <s v="Jisr-Ash-Shugur"/>
    <s v="SY0704"/>
    <s v="Darkosh"/>
    <s v="SY070402"/>
    <s v="Mazuleh"/>
    <s v="C4243"/>
    <x v="6"/>
    <x v="6"/>
    <x v="16"/>
    <x v="16"/>
    <x v="46"/>
    <x v="32"/>
    <x v="338"/>
    <x v="264"/>
    <n v="200"/>
    <d v="2018-09-17T00:00:00"/>
  </r>
  <r>
    <x v="0"/>
    <x v="1"/>
    <x v="1"/>
    <m/>
    <m/>
    <s v="Idleb"/>
    <s v="SY07"/>
    <s v="Ariha"/>
    <s v="SY0705"/>
    <s v="Mhambal"/>
    <s v="SY070502"/>
    <s v="Ora Qabli - Edwan"/>
    <s v="C4312"/>
    <x v="6"/>
    <x v="6"/>
    <x v="16"/>
    <x v="16"/>
    <x v="46"/>
    <x v="32"/>
    <x v="338"/>
    <x v="264"/>
    <n v="50"/>
    <d v="2018-09-17T00:00:00"/>
  </r>
  <r>
    <x v="0"/>
    <x v="1"/>
    <x v="1"/>
    <m/>
    <m/>
    <s v="Idleb"/>
    <s v="SY07"/>
    <s v="Ariha"/>
    <s v="SY0705"/>
    <s v="Mhambal"/>
    <s v="SY070502"/>
    <s v="Hila"/>
    <s v="C4328"/>
    <x v="6"/>
    <x v="6"/>
    <x v="16"/>
    <x v="16"/>
    <x v="46"/>
    <x v="32"/>
    <x v="338"/>
    <x v="264"/>
    <n v="65"/>
    <d v="2018-09-17T00:00:00"/>
  </r>
  <r>
    <x v="0"/>
    <x v="1"/>
    <x v="1"/>
    <m/>
    <m/>
    <s v="Idleb"/>
    <s v="SY07"/>
    <s v="Ariha"/>
    <s v="SY0705"/>
    <s v="Mhambal"/>
    <s v="SY070502"/>
    <m/>
    <s v=""/>
    <x v="6"/>
    <x v="6"/>
    <x v="16"/>
    <x v="16"/>
    <x v="46"/>
    <x v="32"/>
    <x v="338"/>
    <x v="264"/>
    <n v="750"/>
    <d v="2018-09-17T00:00:00"/>
  </r>
  <r>
    <x v="0"/>
    <x v="1"/>
    <x v="1"/>
    <m/>
    <m/>
    <s v="Idleb"/>
    <s v="SY07"/>
    <s v="Ariha"/>
    <s v="SY0705"/>
    <s v="Mhambal"/>
    <s v="SY070502"/>
    <s v="Beftamun"/>
    <s v="C4321"/>
    <x v="6"/>
    <x v="6"/>
    <x v="16"/>
    <x v="16"/>
    <x v="46"/>
    <x v="32"/>
    <x v="338"/>
    <x v="264"/>
    <n v="75"/>
    <d v="2018-09-17T00:00:00"/>
  </r>
  <r>
    <x v="0"/>
    <x v="1"/>
    <x v="1"/>
    <m/>
    <m/>
    <s v="Idleb"/>
    <s v="SY07"/>
    <s v="Jisr-Ash-Shugur"/>
    <s v="SY0704"/>
    <s v="Jisr-Ash-Shugur"/>
    <s v="SY070400"/>
    <m/>
    <s v=""/>
    <x v="6"/>
    <x v="6"/>
    <x v="16"/>
    <x v="16"/>
    <x v="46"/>
    <x v="32"/>
    <x v="338"/>
    <x v="264"/>
    <n v="50"/>
    <d v="2018-09-17T00:00:00"/>
  </r>
  <r>
    <x v="0"/>
    <x v="1"/>
    <x v="1"/>
    <m/>
    <m/>
    <s v="Idleb"/>
    <s v="SY07"/>
    <s v="Jisr-Ash-Shugur"/>
    <s v="SY0704"/>
    <s v="Jisr-Ash-Shugur"/>
    <s v="SY070400"/>
    <s v="Western Marj Akhdar"/>
    <s v="C4212"/>
    <x v="6"/>
    <x v="6"/>
    <x v="16"/>
    <x v="16"/>
    <x v="46"/>
    <x v="32"/>
    <x v="338"/>
    <x v="264"/>
    <n v="110"/>
    <d v="2018-09-17T00:00:00"/>
  </r>
  <r>
    <x v="0"/>
    <x v="1"/>
    <x v="1"/>
    <m/>
    <m/>
    <s v="Idleb"/>
    <s v="SY07"/>
    <s v="Harim"/>
    <s v="SY0703"/>
    <s v="Salqin"/>
    <s v="SY070302"/>
    <s v="Faroukiyeh"/>
    <s v="C6619"/>
    <x v="6"/>
    <x v="6"/>
    <x v="16"/>
    <x v="16"/>
    <x v="46"/>
    <x v="32"/>
    <x v="338"/>
    <x v="264"/>
    <n v="125"/>
    <d v="2018-09-17T00:00:00"/>
  </r>
  <r>
    <x v="0"/>
    <x v="1"/>
    <x v="1"/>
    <m/>
    <m/>
    <s v="Idleb"/>
    <s v="SY07"/>
    <s v="Idleb"/>
    <s v="SY0700"/>
    <s v="Maaret Tamsrin"/>
    <s v="SY070005"/>
    <s v="Shekh Bahr"/>
    <s v="C6631"/>
    <x v="6"/>
    <x v="6"/>
    <x v="16"/>
    <x v="16"/>
    <x v="46"/>
    <x v="32"/>
    <x v="338"/>
    <x v="264"/>
    <n v="115"/>
    <d v="2018-09-17T00:00:00"/>
  </r>
  <r>
    <x v="0"/>
    <x v="1"/>
    <x v="1"/>
    <m/>
    <m/>
    <s v="Idleb"/>
    <s v="SY07"/>
    <s v="Harim"/>
    <s v="SY0703"/>
    <s v="Salqin"/>
    <s v="SY070302"/>
    <s v="Azmarin"/>
    <s v="C4143"/>
    <x v="6"/>
    <x v="6"/>
    <x v="16"/>
    <x v="16"/>
    <x v="46"/>
    <x v="32"/>
    <x v="338"/>
    <x v="264"/>
    <n v="175"/>
    <d v="2018-09-17T00:00:00"/>
  </r>
  <r>
    <x v="0"/>
    <x v="1"/>
    <x v="1"/>
    <m/>
    <m/>
    <s v="Idleb"/>
    <s v="SY07"/>
    <s v="Ariha"/>
    <s v="SY0705"/>
    <s v="Ariha"/>
    <s v="SY070500"/>
    <s v="Korin"/>
    <s v="C4288"/>
    <x v="6"/>
    <x v="6"/>
    <x v="16"/>
    <x v="16"/>
    <x v="46"/>
    <x v="32"/>
    <x v="338"/>
    <x v="264"/>
    <n v="60"/>
    <d v="2018-09-17T00:00:00"/>
  </r>
  <r>
    <x v="0"/>
    <x v="1"/>
    <x v="1"/>
    <m/>
    <m/>
    <s v="Idleb"/>
    <s v="SY07"/>
    <s v="Idleb"/>
    <s v="SY0700"/>
    <s v="Idleb"/>
    <s v="SY070000"/>
    <s v="Idleb"/>
    <s v="C3871"/>
    <x v="6"/>
    <x v="6"/>
    <x v="16"/>
    <x v="16"/>
    <x v="46"/>
    <x v="32"/>
    <x v="338"/>
    <x v="264"/>
    <n v="1165"/>
    <d v="2018-09-17T00:00:00"/>
  </r>
  <r>
    <x v="0"/>
    <x v="1"/>
    <x v="1"/>
    <m/>
    <m/>
    <s v="Idleb"/>
    <s v="SY07"/>
    <s v="Harim"/>
    <s v="SY0703"/>
    <s v="Dana"/>
    <s v="SY070301"/>
    <m/>
    <s v=""/>
    <x v="7"/>
    <x v="8"/>
    <x v="18"/>
    <x v="18"/>
    <x v="48"/>
    <x v="47"/>
    <x v="340"/>
    <x v="336"/>
    <n v="1525"/>
    <d v="2018-09-17T00:00:00"/>
  </r>
  <r>
    <x v="0"/>
    <x v="1"/>
    <x v="1"/>
    <m/>
    <m/>
    <s v="Idleb"/>
    <s v="SY07"/>
    <s v="Harim"/>
    <s v="SY0703"/>
    <s v="Dana"/>
    <s v="SY070301"/>
    <s v="Atma"/>
    <s v="C4130"/>
    <x v="6"/>
    <x v="6"/>
    <x v="16"/>
    <x v="16"/>
    <x v="46"/>
    <x v="32"/>
    <x v="338"/>
    <x v="264"/>
    <n v="175"/>
    <d v="2018-09-17T00:00:00"/>
  </r>
  <r>
    <x v="0"/>
    <x v="1"/>
    <x v="1"/>
    <m/>
    <m/>
    <s v="Idleb"/>
    <s v="SY07"/>
    <s v="Harim"/>
    <s v="SY0703"/>
    <s v="Dana"/>
    <s v="SY070301"/>
    <s v="Atma"/>
    <s v="C4130"/>
    <x v="6"/>
    <x v="6"/>
    <x v="16"/>
    <x v="16"/>
    <x v="46"/>
    <x v="32"/>
    <x v="338"/>
    <x v="264"/>
    <n v="75"/>
    <d v="2018-09-17T00:00:00"/>
  </r>
  <r>
    <x v="0"/>
    <x v="1"/>
    <x v="1"/>
    <m/>
    <m/>
    <s v="Idleb"/>
    <s v="SY07"/>
    <s v="Harim"/>
    <s v="SY0703"/>
    <s v="Dana"/>
    <s v="SY070301"/>
    <s v="Atma"/>
    <s v="C4130"/>
    <x v="6"/>
    <x v="6"/>
    <x v="16"/>
    <x v="16"/>
    <x v="46"/>
    <x v="32"/>
    <x v="338"/>
    <x v="264"/>
    <n v="175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310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405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480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425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415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245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225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160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6"/>
    <x v="6"/>
    <x v="16"/>
    <x v="16"/>
    <x v="46"/>
    <x v="32"/>
    <x v="338"/>
    <x v="264"/>
    <n v="200"/>
    <d v="2018-09-17T00:00:00"/>
  </r>
  <r>
    <x v="0"/>
    <x v="1"/>
    <x v="1"/>
    <m/>
    <m/>
    <s v="Idleb"/>
    <s v="SY07"/>
    <s v="Al Ma'ra"/>
    <s v="SY0702"/>
    <s v="Ma'arrat An Nu'man"/>
    <s v="SY070200"/>
    <s v="Dana"/>
    <s v="C3965"/>
    <x v="8"/>
    <x v="6"/>
    <x v="16"/>
    <x v="16"/>
    <x v="46"/>
    <x v="32"/>
    <x v="338"/>
    <x v="264"/>
    <n v="155"/>
    <d v="2018-09-17T00:00:00"/>
  </r>
  <r>
    <x v="0"/>
    <x v="1"/>
    <x v="1"/>
    <m/>
    <m/>
    <s v="Idleb"/>
    <s v="SY07"/>
    <s v="Ariha"/>
    <s v="SY0705"/>
    <s v="Ariha"/>
    <s v="SY070500"/>
    <s v="Kafr Shalaya"/>
    <s v="C4289"/>
    <x v="6"/>
    <x v="6"/>
    <x v="16"/>
    <x v="16"/>
    <x v="46"/>
    <x v="32"/>
    <x v="338"/>
    <x v="264"/>
    <n v="75"/>
    <d v="2018-09-17T00:00:00"/>
  </r>
  <r>
    <x v="0"/>
    <x v="1"/>
    <x v="1"/>
    <m/>
    <m/>
    <s v="Idleb"/>
    <s v="SY07"/>
    <s v="Ariha"/>
    <s v="SY0705"/>
    <s v="Ariha"/>
    <s v="SY070500"/>
    <s v="Kafrlata"/>
    <s v="C4283"/>
    <x v="6"/>
    <x v="6"/>
    <x v="16"/>
    <x v="16"/>
    <x v="46"/>
    <x v="32"/>
    <x v="338"/>
    <x v="264"/>
    <n v="215"/>
    <d v="2018-09-17T00:00:00"/>
  </r>
  <r>
    <x v="0"/>
    <x v="1"/>
    <x v="1"/>
    <m/>
    <m/>
    <s v="Idleb"/>
    <s v="SY07"/>
    <s v="Ariha"/>
    <s v="SY0705"/>
    <s v="Ariha"/>
    <s v="SY070500"/>
    <s v="Nahliya"/>
    <s v="C4286"/>
    <x v="6"/>
    <x v="6"/>
    <x v="16"/>
    <x v="16"/>
    <x v="46"/>
    <x v="32"/>
    <x v="338"/>
    <x v="264"/>
    <n v="75"/>
    <d v="2018-09-17T00:00:00"/>
  </r>
  <r>
    <x v="0"/>
    <x v="1"/>
    <x v="1"/>
    <m/>
    <m/>
    <s v="Idleb"/>
    <s v="SY07"/>
    <s v="Ariha"/>
    <s v="SY0705"/>
    <s v="Ehsem"/>
    <s v="SY070501"/>
    <s v="Bara"/>
    <s v="C4304"/>
    <x v="6"/>
    <x v="6"/>
    <x v="16"/>
    <x v="16"/>
    <x v="46"/>
    <x v="32"/>
    <x v="338"/>
    <x v="264"/>
    <n v="745"/>
    <d v="2018-09-17T00:00:00"/>
  </r>
  <r>
    <x v="0"/>
    <x v="1"/>
    <x v="1"/>
    <m/>
    <m/>
    <s v="Idleb"/>
    <s v="SY07"/>
    <s v="Al Ma'ra"/>
    <s v="SY0702"/>
    <s v="Ma'arrat An Nu'man"/>
    <s v="SY070200"/>
    <s v="Abu Makki"/>
    <s v="C3973"/>
    <x v="6"/>
    <x v="6"/>
    <x v="16"/>
    <x v="16"/>
    <x v="46"/>
    <x v="32"/>
    <x v="338"/>
    <x v="264"/>
    <n v="65"/>
    <d v="2018-09-17T00:00:00"/>
  </r>
  <r>
    <x v="0"/>
    <x v="1"/>
    <x v="1"/>
    <m/>
    <m/>
    <s v="Idleb"/>
    <s v="SY07"/>
    <s v="Al Ma'ra"/>
    <s v="SY0702"/>
    <s v="Heish"/>
    <s v="SY070205"/>
    <s v="Babuline"/>
    <s v="C4100"/>
    <x v="6"/>
    <x v="6"/>
    <x v="16"/>
    <x v="16"/>
    <x v="46"/>
    <x v="32"/>
    <x v="338"/>
    <x v="264"/>
    <n v="1055"/>
    <d v="2018-09-17T00:00:00"/>
  </r>
  <r>
    <x v="0"/>
    <x v="1"/>
    <x v="1"/>
    <m/>
    <m/>
    <s v="Idleb"/>
    <s v="SY07"/>
    <s v="Ariha"/>
    <s v="SY0705"/>
    <s v="Ariha"/>
    <s v="SY070500"/>
    <s v="Sarja"/>
    <s v="C4273"/>
    <x v="6"/>
    <x v="6"/>
    <x v="16"/>
    <x v="16"/>
    <x v="46"/>
    <x v="32"/>
    <x v="338"/>
    <x v="264"/>
    <n v="1205"/>
    <d v="2018-09-17T00:00:00"/>
  </r>
  <r>
    <x v="0"/>
    <x v="1"/>
    <x v="1"/>
    <m/>
    <m/>
    <s v="Idleb"/>
    <s v="SY07"/>
    <s v="Al Ma'ra"/>
    <s v="SY0702"/>
    <s v="Khan Shaykun"/>
    <s v="SY070201"/>
    <s v="Nqeir"/>
    <s v="C3991"/>
    <x v="6"/>
    <x v="6"/>
    <x v="16"/>
    <x v="16"/>
    <x v="46"/>
    <x v="32"/>
    <x v="338"/>
    <x v="264"/>
    <n v="50"/>
    <d v="2018-09-17T00:00:00"/>
  </r>
  <r>
    <x v="0"/>
    <x v="1"/>
    <x v="1"/>
    <m/>
    <m/>
    <s v="Idleb"/>
    <s v="SY07"/>
    <s v="Ariha"/>
    <s v="SY0705"/>
    <s v="Ariha"/>
    <s v="SY070500"/>
    <s v="Bab Ellah"/>
    <s v="C4271"/>
    <x v="6"/>
    <x v="6"/>
    <x v="16"/>
    <x v="16"/>
    <x v="46"/>
    <x v="32"/>
    <x v="338"/>
    <x v="264"/>
    <n v="205"/>
    <d v="2018-09-17T00:00:00"/>
  </r>
  <r>
    <x v="0"/>
    <x v="1"/>
    <x v="1"/>
    <m/>
    <m/>
    <s v="Idleb"/>
    <s v="SY07"/>
    <s v="Idleb"/>
    <s v="SY0700"/>
    <s v="Maaret Tamsrin"/>
    <s v="SY070005"/>
    <s v="Kaftin"/>
    <s v="C3951"/>
    <x v="6"/>
    <x v="6"/>
    <x v="16"/>
    <x v="16"/>
    <x v="46"/>
    <x v="32"/>
    <x v="338"/>
    <x v="264"/>
    <n v="200"/>
    <d v="2018-09-17T00:00:00"/>
  </r>
  <r>
    <x v="0"/>
    <x v="1"/>
    <x v="1"/>
    <m/>
    <m/>
    <s v="Idleb"/>
    <s v="SY07"/>
    <s v="Al Ma'ra"/>
    <s v="SY0702"/>
    <s v="Kafr Nobol"/>
    <s v="SY070203"/>
    <s v="Ftireh"/>
    <s v="C4070"/>
    <x v="6"/>
    <x v="6"/>
    <x v="16"/>
    <x v="16"/>
    <x v="46"/>
    <x v="32"/>
    <x v="338"/>
    <x v="264"/>
    <n v="90"/>
    <d v="2018-09-17T00:00:00"/>
  </r>
  <r>
    <x v="0"/>
    <x v="1"/>
    <x v="1"/>
    <m/>
    <m/>
    <s v="Idleb"/>
    <s v="SY07"/>
    <s v="Ariha"/>
    <s v="SY0705"/>
    <s v="Mhambal"/>
    <s v="SY070502"/>
    <m/>
    <s v=""/>
    <x v="6"/>
    <x v="6"/>
    <x v="16"/>
    <x v="16"/>
    <x v="46"/>
    <x v="32"/>
    <x v="338"/>
    <x v="264"/>
    <n v="60"/>
    <d v="2018-09-17T00:00:00"/>
  </r>
  <r>
    <x v="0"/>
    <x v="1"/>
    <x v="1"/>
    <m/>
    <m/>
    <s v="Idleb"/>
    <s v="SY07"/>
    <s v="Harim"/>
    <s v="SY0703"/>
    <s v="Salqin"/>
    <s v="SY070302"/>
    <s v="Tlul"/>
    <s v="C4137"/>
    <x v="6"/>
    <x v="6"/>
    <x v="16"/>
    <x v="16"/>
    <x v="46"/>
    <x v="32"/>
    <x v="338"/>
    <x v="264"/>
    <n v="60"/>
    <d v="2018-09-17T00:00:00"/>
  </r>
  <r>
    <x v="0"/>
    <x v="1"/>
    <x v="1"/>
    <m/>
    <m/>
    <s v="Idleb"/>
    <s v="SY07"/>
    <s v="Harim"/>
    <s v="SY0703"/>
    <s v="Salqin"/>
    <s v="SY070302"/>
    <s v="Msheirfeh"/>
    <s v="C6620"/>
    <x v="6"/>
    <x v="6"/>
    <x v="16"/>
    <x v="16"/>
    <x v="46"/>
    <x v="32"/>
    <x v="338"/>
    <x v="264"/>
    <n v="50"/>
    <d v="2018-09-17T00:00:00"/>
  </r>
  <r>
    <x v="0"/>
    <x v="1"/>
    <x v="1"/>
    <m/>
    <m/>
    <s v="Idleb"/>
    <s v="SY07"/>
    <s v="Al Ma'ra"/>
    <s v="SY0702"/>
    <s v="Kafr Nobol"/>
    <s v="SY070203"/>
    <s v="Basqala"/>
    <s v="C4061"/>
    <x v="6"/>
    <x v="6"/>
    <x v="16"/>
    <x v="16"/>
    <x v="46"/>
    <x v="32"/>
    <x v="338"/>
    <x v="264"/>
    <n v="160"/>
    <d v="2018-09-17T00:00:00"/>
  </r>
  <r>
    <x v="0"/>
    <x v="1"/>
    <x v="1"/>
    <m/>
    <m/>
    <s v="Idleb"/>
    <s v="SY07"/>
    <s v="Ariha"/>
    <s v="SY0705"/>
    <s v="Ariha"/>
    <s v="SY070500"/>
    <s v="Kafr Najd"/>
    <s v="C6608"/>
    <x v="6"/>
    <x v="6"/>
    <x v="16"/>
    <x v="16"/>
    <x v="46"/>
    <x v="32"/>
    <x v="338"/>
    <x v="264"/>
    <n v="60"/>
    <d v="2018-09-17T00:00:00"/>
  </r>
  <r>
    <x v="0"/>
    <x v="1"/>
    <x v="1"/>
    <m/>
    <m/>
    <s v="Idleb"/>
    <s v="SY07"/>
    <s v="Ariha"/>
    <s v="SY0705"/>
    <s v="Mhambal"/>
    <s v="SY070502"/>
    <s v="Mhambal"/>
    <s v="C4330"/>
    <x v="6"/>
    <x v="6"/>
    <x v="16"/>
    <x v="16"/>
    <x v="46"/>
    <x v="32"/>
    <x v="338"/>
    <x v="264"/>
    <n v="65"/>
    <d v="2018-09-17T00:00:00"/>
  </r>
  <r>
    <x v="0"/>
    <x v="1"/>
    <x v="1"/>
    <m/>
    <m/>
    <s v="Idleb"/>
    <s v="SY07"/>
    <s v="Al Ma'ra"/>
    <s v="SY0702"/>
    <s v="Ma'arrat An Nu'man"/>
    <s v="SY070200"/>
    <s v="Jarada"/>
    <s v="C3955"/>
    <x v="6"/>
    <x v="6"/>
    <x v="16"/>
    <x v="16"/>
    <x v="46"/>
    <x v="32"/>
    <x v="338"/>
    <x v="264"/>
    <n v="150"/>
    <d v="2018-09-17T00:00:00"/>
  </r>
  <r>
    <x v="0"/>
    <x v="1"/>
    <x v="1"/>
    <m/>
    <m/>
    <s v="Idleb"/>
    <s v="SY07"/>
    <s v="Al Ma'ra"/>
    <s v="SY0702"/>
    <s v="Heish"/>
    <s v="SY070205"/>
    <s v="Rakaya Sijneh"/>
    <s v="C4102"/>
    <x v="6"/>
    <x v="6"/>
    <x v="16"/>
    <x v="16"/>
    <x v="46"/>
    <x v="32"/>
    <x v="338"/>
    <x v="264"/>
    <n v="35"/>
    <d v="2018-09-17T00:00:00"/>
  </r>
  <r>
    <x v="0"/>
    <x v="2"/>
    <x v="0"/>
    <m/>
    <m/>
    <s v="Aleppo"/>
    <s v="SY02"/>
    <s v="Afrin"/>
    <s v="SY0203"/>
    <s v="Afrin"/>
    <s v="SY020300"/>
    <m/>
    <m/>
    <x v="0"/>
    <x v="0"/>
    <x v="4"/>
    <x v="4"/>
    <x v="49"/>
    <x v="48"/>
    <x v="341"/>
    <x v="337"/>
    <n v="150"/>
    <d v="2018-09-22T00:00:00"/>
  </r>
  <r>
    <x v="0"/>
    <x v="2"/>
    <x v="0"/>
    <m/>
    <m/>
    <s v="Aleppo"/>
    <s v="SY02"/>
    <s v="Afrin"/>
    <s v="SY0203"/>
    <s v="Afrin"/>
    <s v="SY020300"/>
    <m/>
    <m/>
    <x v="1"/>
    <x v="1"/>
    <x v="5"/>
    <x v="5"/>
    <x v="34"/>
    <x v="34"/>
    <x v="292"/>
    <x v="291"/>
    <n v="150"/>
    <d v="2018-09-23T00:00:00"/>
  </r>
  <r>
    <x v="0"/>
    <x v="2"/>
    <x v="0"/>
    <m/>
    <m/>
    <s v="Aleppo"/>
    <s v="SY02"/>
    <s v="Afrin"/>
    <s v="SY0203"/>
    <s v="Afrin"/>
    <s v="SY020300"/>
    <m/>
    <m/>
    <x v="1"/>
    <x v="1"/>
    <x v="5"/>
    <x v="5"/>
    <x v="50"/>
    <x v="49"/>
    <x v="342"/>
    <x v="338"/>
    <n v="140"/>
    <d v="2018-09-06T00:00:00"/>
  </r>
  <r>
    <x v="0"/>
    <x v="2"/>
    <x v="0"/>
    <m/>
    <m/>
    <s v="Aleppo"/>
    <s v="SY02"/>
    <s v="Afrin"/>
    <s v="SY0203"/>
    <m/>
    <m/>
    <m/>
    <m/>
    <x v="0"/>
    <x v="0"/>
    <x v="19"/>
    <x v="19"/>
    <x v="51"/>
    <x v="50"/>
    <x v="343"/>
    <x v="339"/>
    <n v="500"/>
    <d v="2018-09-22T00:00:00"/>
  </r>
  <r>
    <x v="0"/>
    <x v="2"/>
    <x v="0"/>
    <m/>
    <m/>
    <s v="Aleppo"/>
    <s v="SY02"/>
    <s v="Afrin"/>
    <s v="SY0203"/>
    <m/>
    <m/>
    <m/>
    <m/>
    <x v="9"/>
    <x v="9"/>
    <x v="20"/>
    <x v="20"/>
    <x v="52"/>
    <x v="51"/>
    <x v="344"/>
    <x v="340"/>
    <n v="20"/>
    <d v="2018-09-21T00:00:00"/>
  </r>
  <r>
    <x v="0"/>
    <x v="2"/>
    <x v="0"/>
    <m/>
    <m/>
    <s v="Aleppo"/>
    <s v="SY02"/>
    <s v="Al Bab"/>
    <s v="SY0202"/>
    <s v="Tadaf"/>
    <s v="SY020201"/>
    <m/>
    <m/>
    <x v="0"/>
    <x v="0"/>
    <x v="1"/>
    <x v="1"/>
    <x v="5"/>
    <x v="5"/>
    <x v="345"/>
    <x v="341"/>
    <n v="21"/>
    <d v="2018-09-13T00:00:00"/>
  </r>
  <r>
    <x v="0"/>
    <x v="2"/>
    <x v="0"/>
    <m/>
    <m/>
    <s v="Aleppo"/>
    <s v="SY02"/>
    <s v="As-Safira"/>
    <s v="SY0207"/>
    <s v="As-Safira"/>
    <s v="SY020700"/>
    <m/>
    <m/>
    <x v="0"/>
    <x v="0"/>
    <x v="2"/>
    <x v="2"/>
    <x v="3"/>
    <x v="3"/>
    <x v="38"/>
    <x v="38"/>
    <n v="30"/>
    <d v="2018-09-19T00:00:00"/>
  </r>
  <r>
    <x v="0"/>
    <x v="2"/>
    <x v="0"/>
    <m/>
    <m/>
    <s v="Aleppo"/>
    <s v="SY02"/>
    <s v="A'zaz"/>
    <s v="SY0204"/>
    <s v="Aghtrin"/>
    <s v="SY020401"/>
    <m/>
    <m/>
    <x v="0"/>
    <x v="0"/>
    <x v="0"/>
    <x v="0"/>
    <x v="4"/>
    <x v="4"/>
    <x v="346"/>
    <x v="342"/>
    <n v="125"/>
    <d v="2018-09-28T00:00:00"/>
  </r>
  <r>
    <x v="0"/>
    <x v="2"/>
    <x v="0"/>
    <m/>
    <m/>
    <s v="Aleppo"/>
    <s v="SY02"/>
    <s v="A'zaz"/>
    <s v="SY0204"/>
    <s v="A'zaz"/>
    <s v="SY020400"/>
    <m/>
    <m/>
    <x v="0"/>
    <x v="0"/>
    <x v="3"/>
    <x v="3"/>
    <x v="13"/>
    <x v="13"/>
    <x v="347"/>
    <x v="343"/>
    <n v="25"/>
    <d v="2018-09-01T00:00:00"/>
  </r>
  <r>
    <x v="0"/>
    <x v="2"/>
    <x v="0"/>
    <m/>
    <m/>
    <s v="Aleppo"/>
    <s v="SY02"/>
    <s v="A'zaz"/>
    <s v="SY0204"/>
    <s v="A'zaz"/>
    <s v="SY020400"/>
    <m/>
    <m/>
    <x v="0"/>
    <x v="0"/>
    <x v="3"/>
    <x v="3"/>
    <x v="13"/>
    <x v="13"/>
    <x v="348"/>
    <x v="344"/>
    <n v="15"/>
    <d v="2018-09-01T00:00:00"/>
  </r>
  <r>
    <x v="0"/>
    <x v="2"/>
    <x v="0"/>
    <m/>
    <m/>
    <s v="Aleppo"/>
    <s v="SY02"/>
    <s v="A'zaz"/>
    <s v="SY0204"/>
    <s v="A'zaz"/>
    <s v="SY020400"/>
    <m/>
    <m/>
    <x v="0"/>
    <x v="0"/>
    <x v="3"/>
    <x v="3"/>
    <x v="53"/>
    <x v="52"/>
    <x v="349"/>
    <x v="345"/>
    <n v="56"/>
    <d v="2018-09-14T00:00:00"/>
  </r>
  <r>
    <x v="0"/>
    <x v="2"/>
    <x v="0"/>
    <m/>
    <m/>
    <s v="Aleppo"/>
    <s v="SY02"/>
    <s v="A'zaz"/>
    <s v="SY0204"/>
    <s v="Nabul"/>
    <s v="SY020404"/>
    <m/>
    <m/>
    <x v="3"/>
    <x v="3"/>
    <x v="21"/>
    <x v="21"/>
    <x v="54"/>
    <x v="53"/>
    <x v="350"/>
    <x v="346"/>
    <n v="25"/>
    <d v="2018-09-15T00:00:00"/>
  </r>
  <r>
    <x v="0"/>
    <x v="2"/>
    <x v="0"/>
    <m/>
    <m/>
    <s v="Aleppo"/>
    <s v="SY02"/>
    <s v="Jarablus"/>
    <s v="SY0208"/>
    <s v="Jarablus"/>
    <s v="SY020800"/>
    <m/>
    <m/>
    <x v="0"/>
    <x v="0"/>
    <x v="1"/>
    <x v="1"/>
    <x v="2"/>
    <x v="2"/>
    <x v="2"/>
    <x v="2"/>
    <n v="40"/>
    <d v="2018-09-22T00:00:00"/>
  </r>
  <r>
    <x v="0"/>
    <x v="2"/>
    <x v="0"/>
    <m/>
    <m/>
    <s v="Aleppo"/>
    <s v="SY02"/>
    <s v="Jebel Saman"/>
    <s v="SY0200"/>
    <s v="Atareb"/>
    <s v="SY020001"/>
    <m/>
    <m/>
    <x v="1"/>
    <x v="1"/>
    <x v="5"/>
    <x v="5"/>
    <x v="12"/>
    <x v="12"/>
    <x v="207"/>
    <x v="207"/>
    <n v="6"/>
    <d v="2018-09-23T00:00:00"/>
  </r>
  <r>
    <x v="0"/>
    <x v="2"/>
    <x v="0"/>
    <m/>
    <m/>
    <s v="Aleppo"/>
    <s v="SY02"/>
    <s v="Jebel Saman"/>
    <s v="SY0200"/>
    <s v="Jebel Saman"/>
    <s v="SY020000"/>
    <m/>
    <m/>
    <x v="0"/>
    <x v="0"/>
    <x v="4"/>
    <x v="4"/>
    <x v="49"/>
    <x v="48"/>
    <x v="341"/>
    <x v="337"/>
    <n v="239"/>
    <d v="2018-09-15T00:00:00"/>
  </r>
  <r>
    <x v="0"/>
    <x v="2"/>
    <x v="0"/>
    <m/>
    <m/>
    <s v="Aleppo"/>
    <s v="SY02"/>
    <s v="Jebel Saman"/>
    <s v="SY0200"/>
    <s v="Jebel Saman"/>
    <s v="SY020000"/>
    <m/>
    <m/>
    <x v="10"/>
    <x v="10"/>
    <x v="22"/>
    <x v="22"/>
    <x v="55"/>
    <x v="54"/>
    <x v="351"/>
    <x v="347"/>
    <n v="15"/>
    <d v="2018-09-22T00:00:00"/>
  </r>
  <r>
    <x v="0"/>
    <x v="2"/>
    <x v="0"/>
    <m/>
    <m/>
    <s v="Aleppo"/>
    <s v="SY02"/>
    <s v="Jebel Saman"/>
    <s v="SY0200"/>
    <s v="Jebel Saman"/>
    <s v="SY020000"/>
    <m/>
    <m/>
    <x v="10"/>
    <x v="10"/>
    <x v="23"/>
    <x v="23"/>
    <x v="56"/>
    <x v="55"/>
    <x v="352"/>
    <x v="348"/>
    <n v="30"/>
    <d v="2018-09-15T00:00:00"/>
  </r>
  <r>
    <x v="0"/>
    <x v="2"/>
    <x v="0"/>
    <m/>
    <m/>
    <s v="Aleppo"/>
    <s v="SY02"/>
    <s v="Jebel Saman"/>
    <s v="SY0200"/>
    <s v="Jebel Saman"/>
    <s v="SY020000"/>
    <m/>
    <m/>
    <x v="10"/>
    <x v="10"/>
    <x v="23"/>
    <x v="23"/>
    <x v="57"/>
    <x v="56"/>
    <x v="353"/>
    <x v="349"/>
    <n v="30"/>
    <d v="2018-09-08T00:00:00"/>
  </r>
  <r>
    <x v="0"/>
    <x v="2"/>
    <x v="0"/>
    <m/>
    <m/>
    <s v="Aleppo"/>
    <s v="SY02"/>
    <s v="Jebel Saman"/>
    <s v="SY0200"/>
    <s v="Jebel Saman"/>
    <s v="SY020000"/>
    <m/>
    <m/>
    <x v="10"/>
    <x v="10"/>
    <x v="24"/>
    <x v="24"/>
    <x v="58"/>
    <x v="57"/>
    <x v="354"/>
    <x v="350"/>
    <n v="10"/>
    <d v="2018-09-23T00:00:00"/>
  </r>
  <r>
    <x v="0"/>
    <x v="2"/>
    <x v="0"/>
    <m/>
    <m/>
    <s v="Aleppo"/>
    <s v="SY02"/>
    <s v="Jebel Saman"/>
    <s v="SY0200"/>
    <s v="Jebel Saman"/>
    <s v="SY020000"/>
    <m/>
    <m/>
    <x v="10"/>
    <x v="10"/>
    <x v="25"/>
    <x v="25"/>
    <x v="59"/>
    <x v="58"/>
    <x v="355"/>
    <x v="351"/>
    <n v="10"/>
    <d v="2018-09-02T00:00:00"/>
  </r>
  <r>
    <x v="0"/>
    <x v="2"/>
    <x v="0"/>
    <m/>
    <m/>
    <s v="Aleppo"/>
    <s v="SY02"/>
    <s v="Jebel Saman"/>
    <s v="SY0200"/>
    <s v="Jebel Saman"/>
    <s v="SY020000"/>
    <m/>
    <m/>
    <x v="10"/>
    <x v="10"/>
    <x v="25"/>
    <x v="25"/>
    <x v="60"/>
    <x v="59"/>
    <x v="356"/>
    <x v="352"/>
    <n v="230"/>
    <d v="2018-09-20T00:00:00"/>
  </r>
  <r>
    <x v="0"/>
    <x v="2"/>
    <x v="0"/>
    <m/>
    <m/>
    <s v="Aleppo"/>
    <s v="SY02"/>
    <s v="Jebel Saman"/>
    <s v="SY0200"/>
    <s v="Jebel Saman"/>
    <s v="SY020000"/>
    <m/>
    <m/>
    <x v="10"/>
    <x v="10"/>
    <x v="25"/>
    <x v="25"/>
    <x v="60"/>
    <x v="59"/>
    <x v="357"/>
    <x v="353"/>
    <n v="10"/>
    <d v="2018-09-02T00:00:00"/>
  </r>
  <r>
    <x v="0"/>
    <x v="2"/>
    <x v="0"/>
    <m/>
    <m/>
    <s v="Aleppo"/>
    <s v="SY02"/>
    <s v="Jebel Saman"/>
    <s v="SY0200"/>
    <s v="Jebel Saman"/>
    <s v="SY020000"/>
    <m/>
    <m/>
    <x v="10"/>
    <x v="10"/>
    <x v="25"/>
    <x v="25"/>
    <x v="61"/>
    <x v="60"/>
    <x v="358"/>
    <x v="354"/>
    <n v="45"/>
    <d v="2018-09-01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6"/>
    <x v="26"/>
    <x v="62"/>
    <x v="61"/>
    <x v="359"/>
    <x v="355"/>
    <n v="30"/>
    <d v="2018-09-13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6"/>
    <x v="26"/>
    <x v="62"/>
    <x v="61"/>
    <x v="360"/>
    <x v="356"/>
    <n v="15"/>
    <d v="2018-09-05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7"/>
    <x v="27"/>
    <x v="63"/>
    <x v="62"/>
    <x v="361"/>
    <x v="357"/>
    <n v="20"/>
    <d v="2018-09-02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7"/>
    <x v="27"/>
    <x v="64"/>
    <x v="63"/>
    <x v="362"/>
    <x v="358"/>
    <n v="20"/>
    <d v="2018-09-18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7"/>
    <x v="27"/>
    <x v="65"/>
    <x v="64"/>
    <x v="363"/>
    <x v="359"/>
    <n v="15"/>
    <d v="2018-09-17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7"/>
    <x v="28"/>
    <x v="66"/>
    <x v="65"/>
    <x v="364"/>
    <x v="360"/>
    <n v="20"/>
    <d v="2018-09-19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8"/>
    <x v="29"/>
    <x v="67"/>
    <x v="66"/>
    <x v="365"/>
    <x v="361"/>
    <n v="15"/>
    <d v="2018-09-05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8"/>
    <x v="29"/>
    <x v="68"/>
    <x v="67"/>
    <x v="366"/>
    <x v="362"/>
    <n v="15"/>
    <d v="2018-09-17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9"/>
    <x v="30"/>
    <x v="69"/>
    <x v="68"/>
    <x v="367"/>
    <x v="363"/>
    <n v="20"/>
    <d v="2018-09-17T00:00:00"/>
  </r>
  <r>
    <x v="0"/>
    <x v="2"/>
    <x v="0"/>
    <m/>
    <m/>
    <s v="Aleppo"/>
    <s v="SY02"/>
    <s v="Jebel Saman"/>
    <s v="SY0200"/>
    <s v="Jebel Saman"/>
    <s v="SY020000"/>
    <m/>
    <m/>
    <x v="11"/>
    <x v="11"/>
    <x v="29"/>
    <x v="30"/>
    <x v="70"/>
    <x v="69"/>
    <x v="368"/>
    <x v="364"/>
    <n v="60"/>
    <d v="2018-09-19T00:00:00"/>
  </r>
  <r>
    <x v="0"/>
    <x v="2"/>
    <x v="0"/>
    <m/>
    <m/>
    <s v="Aleppo"/>
    <s v="SY02"/>
    <s v="Jebel Saman"/>
    <s v="SY0200"/>
    <s v="Zarbah"/>
    <s v="SY020005"/>
    <m/>
    <m/>
    <x v="0"/>
    <x v="0"/>
    <x v="4"/>
    <x v="4"/>
    <x v="8"/>
    <x v="8"/>
    <x v="54"/>
    <x v="54"/>
    <n v="268"/>
    <d v="2018-09-23T00:00:00"/>
  </r>
  <r>
    <x v="0"/>
    <x v="2"/>
    <x v="0"/>
    <m/>
    <m/>
    <s v="Aleppo"/>
    <s v="SY02"/>
    <s v="Jebel Saman"/>
    <s v="SY0200"/>
    <s v="Zarbah"/>
    <s v="SY020005"/>
    <m/>
    <m/>
    <x v="0"/>
    <x v="0"/>
    <x v="4"/>
    <x v="4"/>
    <x v="71"/>
    <x v="70"/>
    <x v="369"/>
    <x v="365"/>
    <n v="50"/>
    <d v="2018-09-01T00:00:00"/>
  </r>
  <r>
    <x v="0"/>
    <x v="2"/>
    <x v="0"/>
    <m/>
    <m/>
    <s v="Aleppo"/>
    <s v="SY02"/>
    <s v="Jebel Saman"/>
    <s v="SY0200"/>
    <s v="Zarbah"/>
    <s v="SY020005"/>
    <m/>
    <m/>
    <x v="0"/>
    <x v="0"/>
    <x v="4"/>
    <x v="4"/>
    <x v="10"/>
    <x v="10"/>
    <x v="370"/>
    <x v="366"/>
    <n v="580"/>
    <d v="2018-09-25T00:00:00"/>
  </r>
  <r>
    <x v="0"/>
    <x v="2"/>
    <x v="0"/>
    <m/>
    <m/>
    <s v="Aleppo"/>
    <s v="SY02"/>
    <s v="Jebel Saman"/>
    <s v="SY0200"/>
    <s v="Zarbah"/>
    <s v="SY020005"/>
    <m/>
    <m/>
    <x v="0"/>
    <x v="0"/>
    <x v="4"/>
    <x v="4"/>
    <x v="10"/>
    <x v="10"/>
    <x v="371"/>
    <x v="367"/>
    <n v="210"/>
    <d v="2018-09-28T00:00:00"/>
  </r>
  <r>
    <x v="0"/>
    <x v="2"/>
    <x v="0"/>
    <m/>
    <m/>
    <s v="Aleppo"/>
    <s v="SY02"/>
    <s v="Jebel Saman"/>
    <s v="SY0200"/>
    <s v="Zarbah"/>
    <s v="SY020005"/>
    <m/>
    <m/>
    <x v="0"/>
    <x v="0"/>
    <x v="4"/>
    <x v="4"/>
    <x v="10"/>
    <x v="10"/>
    <x v="372"/>
    <x v="368"/>
    <n v="55"/>
    <d v="2018-09-23T00:00:00"/>
  </r>
  <r>
    <x v="0"/>
    <x v="2"/>
    <x v="0"/>
    <m/>
    <m/>
    <s v="Aleppo"/>
    <s v="SY02"/>
    <s v="Jebel Saman"/>
    <s v="SY0200"/>
    <s v="Zarbah"/>
    <s v="SY020005"/>
    <m/>
    <m/>
    <x v="0"/>
    <x v="0"/>
    <x v="4"/>
    <x v="4"/>
    <x v="10"/>
    <x v="10"/>
    <x v="373"/>
    <x v="369"/>
    <n v="520"/>
    <d v="2018-09-28T00:00:00"/>
  </r>
  <r>
    <x v="0"/>
    <x v="2"/>
    <x v="0"/>
    <m/>
    <m/>
    <s v="Aleppo"/>
    <s v="SY02"/>
    <s v="Jebel Saman"/>
    <s v="SY0200"/>
    <s v="Zarbah"/>
    <s v="SY020005"/>
    <m/>
    <m/>
    <x v="0"/>
    <x v="0"/>
    <x v="4"/>
    <x v="4"/>
    <x v="10"/>
    <x v="10"/>
    <x v="374"/>
    <x v="370"/>
    <n v="100"/>
    <d v="2018-09-25T00:00:00"/>
  </r>
  <r>
    <x v="0"/>
    <x v="2"/>
    <x v="0"/>
    <m/>
    <m/>
    <s v="Aleppo"/>
    <s v="SY02"/>
    <s v="Jebel Saman"/>
    <s v="SY0200"/>
    <s v="Zarbah"/>
    <s v="SY020005"/>
    <m/>
    <m/>
    <x v="0"/>
    <x v="0"/>
    <x v="4"/>
    <x v="4"/>
    <x v="10"/>
    <x v="10"/>
    <x v="375"/>
    <x v="371"/>
    <n v="650"/>
    <d v="2018-09-29T00:00:00"/>
  </r>
  <r>
    <x v="0"/>
    <x v="2"/>
    <x v="0"/>
    <m/>
    <m/>
    <s v="Aleppo"/>
    <s v="SY02"/>
    <s v="Jebel Saman"/>
    <s v="SY0200"/>
    <s v="Zarbah"/>
    <s v="SY020005"/>
    <m/>
    <m/>
    <x v="0"/>
    <x v="0"/>
    <x v="4"/>
    <x v="4"/>
    <x v="10"/>
    <x v="10"/>
    <x v="376"/>
    <x v="372"/>
    <n v="350"/>
    <d v="2018-09-25T00:00:00"/>
  </r>
  <r>
    <x v="0"/>
    <x v="2"/>
    <x v="0"/>
    <m/>
    <m/>
    <s v="Aleppo"/>
    <s v="SY02"/>
    <s v="Jebel Saman"/>
    <s v="SY0200"/>
    <s v="Zarbah"/>
    <s v="SY020005"/>
    <m/>
    <m/>
    <x v="1"/>
    <x v="1"/>
    <x v="6"/>
    <x v="6"/>
    <x v="11"/>
    <x v="11"/>
    <x v="99"/>
    <x v="99"/>
    <n v="120"/>
    <d v="2018-09-17T00:00:00"/>
  </r>
  <r>
    <x v="0"/>
    <x v="2"/>
    <x v="0"/>
    <m/>
    <m/>
    <s v="Aleppo"/>
    <s v="SY02"/>
    <s v="Jebel Saman"/>
    <s v="SY0200"/>
    <s v="Zarbah"/>
    <s v="SY020005"/>
    <m/>
    <m/>
    <x v="1"/>
    <x v="1"/>
    <x v="5"/>
    <x v="5"/>
    <x v="12"/>
    <x v="12"/>
    <x v="61"/>
    <x v="61"/>
    <n v="400"/>
    <d v="2018-09-25T00:00:00"/>
  </r>
  <r>
    <x v="0"/>
    <x v="2"/>
    <x v="0"/>
    <m/>
    <m/>
    <s v="Aleppo"/>
    <s v="SY02"/>
    <s v="Jebel Saman"/>
    <s v="SY0200"/>
    <s v="Zarbah"/>
    <s v="SY020005"/>
    <m/>
    <m/>
    <x v="1"/>
    <x v="1"/>
    <x v="5"/>
    <x v="5"/>
    <x v="34"/>
    <x v="34"/>
    <x v="292"/>
    <x v="291"/>
    <n v="150"/>
    <d v="2018-09-23T00:00:00"/>
  </r>
  <r>
    <x v="0"/>
    <x v="2"/>
    <x v="0"/>
    <m/>
    <m/>
    <s v="Aleppo"/>
    <s v="SY02"/>
    <s v="Jebel Saman"/>
    <s v="SY0200"/>
    <s v="Zarbah"/>
    <s v="SY020005"/>
    <m/>
    <m/>
    <x v="1"/>
    <x v="1"/>
    <x v="5"/>
    <x v="5"/>
    <x v="34"/>
    <x v="34"/>
    <x v="377"/>
    <x v="373"/>
    <n v="25"/>
    <d v="2018-09-03T00:00:00"/>
  </r>
  <r>
    <x v="0"/>
    <x v="2"/>
    <x v="0"/>
    <m/>
    <m/>
    <s v="Aleppo"/>
    <s v="SY02"/>
    <s v="Menbij"/>
    <s v="SY0205"/>
    <s v="Maskana"/>
    <s v="SY020503"/>
    <m/>
    <m/>
    <x v="0"/>
    <x v="0"/>
    <x v="30"/>
    <x v="31"/>
    <x v="72"/>
    <x v="71"/>
    <x v="378"/>
    <x v="374"/>
    <n v="60"/>
    <d v="2018-09-03T00:00:00"/>
  </r>
  <r>
    <x v="0"/>
    <x v="2"/>
    <x v="0"/>
    <m/>
    <m/>
    <s v="Aleppo"/>
    <s v="SY02"/>
    <s v="Menbij"/>
    <s v="SY0205"/>
    <s v="Menbij"/>
    <s v="SY020500"/>
    <m/>
    <m/>
    <x v="0"/>
    <x v="0"/>
    <x v="3"/>
    <x v="3"/>
    <x v="25"/>
    <x v="25"/>
    <x v="379"/>
    <x v="375"/>
    <n v="10"/>
    <d v="2018-09-19T00:00:00"/>
  </r>
  <r>
    <x v="0"/>
    <x v="2"/>
    <x v="0"/>
    <m/>
    <m/>
    <s v="Al-Hasakeh"/>
    <s v="SY08"/>
    <s v="Al-Hasakeh"/>
    <s v="SY0800"/>
    <s v="Al-Hasakeh"/>
    <s v="SY080000"/>
    <m/>
    <m/>
    <x v="2"/>
    <x v="2"/>
    <x v="31"/>
    <x v="32"/>
    <x v="73"/>
    <x v="72"/>
    <x v="380"/>
    <x v="376"/>
    <n v="30"/>
    <d v="2018-09-05T00:00:00"/>
  </r>
  <r>
    <x v="0"/>
    <x v="2"/>
    <x v="0"/>
    <m/>
    <m/>
    <s v="Al-Hasakeh"/>
    <s v="SY08"/>
    <s v="Al-Hasakeh"/>
    <s v="SY0800"/>
    <s v="Areesheh"/>
    <s v="SY080005"/>
    <m/>
    <m/>
    <x v="9"/>
    <x v="9"/>
    <x v="32"/>
    <x v="33"/>
    <x v="74"/>
    <x v="73"/>
    <x v="381"/>
    <x v="377"/>
    <n v="52"/>
    <d v="2018-09-19T00:00:00"/>
  </r>
  <r>
    <x v="0"/>
    <x v="2"/>
    <x v="0"/>
    <m/>
    <m/>
    <s v="Al-Hasakeh"/>
    <s v="SY08"/>
    <s v="Al-Hasakeh"/>
    <s v="SY0800"/>
    <s v="Areesheh"/>
    <s v="SY080005"/>
    <m/>
    <m/>
    <x v="9"/>
    <x v="9"/>
    <x v="32"/>
    <x v="33"/>
    <x v="74"/>
    <x v="73"/>
    <x v="382"/>
    <x v="378"/>
    <n v="5"/>
    <d v="2018-09-08T00:00:00"/>
  </r>
  <r>
    <x v="0"/>
    <x v="2"/>
    <x v="0"/>
    <m/>
    <m/>
    <s v="Al-Hasakeh"/>
    <s v="SY08"/>
    <s v="Al-Hasakeh"/>
    <s v="SY0800"/>
    <s v="Areesheh"/>
    <s v="SY080005"/>
    <m/>
    <m/>
    <x v="9"/>
    <x v="9"/>
    <x v="32"/>
    <x v="33"/>
    <x v="75"/>
    <x v="74"/>
    <x v="383"/>
    <x v="379"/>
    <n v="10"/>
    <d v="2018-09-20T00:00:00"/>
  </r>
  <r>
    <x v="0"/>
    <x v="2"/>
    <x v="0"/>
    <m/>
    <m/>
    <s v="Al-Hasakeh"/>
    <s v="SY08"/>
    <s v="Al-Hasakeh"/>
    <s v="SY0800"/>
    <s v="Areesheh"/>
    <s v="SY080005"/>
    <m/>
    <m/>
    <x v="9"/>
    <x v="9"/>
    <x v="33"/>
    <x v="34"/>
    <x v="76"/>
    <x v="75"/>
    <x v="384"/>
    <x v="380"/>
    <n v="5"/>
    <d v="2018-09-13T00:00:00"/>
  </r>
  <r>
    <x v="0"/>
    <x v="2"/>
    <x v="0"/>
    <m/>
    <m/>
    <s v="Al-Hasakeh"/>
    <s v="SY08"/>
    <s v="Al-Hasakeh"/>
    <s v="SY0800"/>
    <s v="Areesheh"/>
    <s v="SY080005"/>
    <m/>
    <m/>
    <x v="9"/>
    <x v="9"/>
    <x v="33"/>
    <x v="34"/>
    <x v="76"/>
    <x v="75"/>
    <x v="385"/>
    <x v="381"/>
    <n v="5"/>
    <d v="2018-09-16T00:00:00"/>
  </r>
  <r>
    <x v="0"/>
    <x v="2"/>
    <x v="0"/>
    <m/>
    <m/>
    <s v="Al-Hasakeh"/>
    <s v="SY08"/>
    <s v="Al-Hasakeh"/>
    <s v="SY0800"/>
    <s v="Areesheh"/>
    <s v="SY080005"/>
    <m/>
    <m/>
    <x v="9"/>
    <x v="9"/>
    <x v="33"/>
    <x v="34"/>
    <x v="76"/>
    <x v="75"/>
    <x v="386"/>
    <x v="382"/>
    <n v="9"/>
    <d v="2018-09-16T00:00:00"/>
  </r>
  <r>
    <x v="0"/>
    <x v="2"/>
    <x v="0"/>
    <m/>
    <m/>
    <s v="Al-Hasakeh"/>
    <s v="SY08"/>
    <s v="Al-Hasakeh"/>
    <s v="SY0800"/>
    <s v="Areesheh"/>
    <s v="SY080005"/>
    <m/>
    <m/>
    <x v="9"/>
    <x v="9"/>
    <x v="20"/>
    <x v="20"/>
    <x v="77"/>
    <x v="76"/>
    <x v="387"/>
    <x v="383"/>
    <n v="34"/>
    <d v="2018-09-15T00:00:00"/>
  </r>
  <r>
    <x v="0"/>
    <x v="2"/>
    <x v="0"/>
    <m/>
    <m/>
    <s v="Al-Hasakeh"/>
    <s v="SY08"/>
    <s v="Al-Hasakeh"/>
    <s v="SY0800"/>
    <s v="Areesheh"/>
    <s v="SY080005"/>
    <m/>
    <m/>
    <x v="9"/>
    <x v="9"/>
    <x v="20"/>
    <x v="20"/>
    <x v="77"/>
    <x v="76"/>
    <x v="388"/>
    <x v="384"/>
    <n v="6"/>
    <d v="2018-09-21T00:00:00"/>
  </r>
  <r>
    <x v="0"/>
    <x v="2"/>
    <x v="0"/>
    <m/>
    <m/>
    <s v="Al-Hasakeh"/>
    <s v="SY08"/>
    <s v="Al-Hasakeh"/>
    <s v="SY0800"/>
    <s v="Areesheh"/>
    <s v="SY080005"/>
    <m/>
    <m/>
    <x v="9"/>
    <x v="9"/>
    <x v="20"/>
    <x v="20"/>
    <x v="77"/>
    <x v="76"/>
    <x v="389"/>
    <x v="385"/>
    <n v="5"/>
    <d v="2018-09-07T00:00:00"/>
  </r>
  <r>
    <x v="0"/>
    <x v="2"/>
    <x v="0"/>
    <m/>
    <m/>
    <s v="Al-Hasakeh"/>
    <s v="SY08"/>
    <s v="Al-Hasakeh"/>
    <s v="SY0800"/>
    <s v="Areesheh"/>
    <s v="SY080005"/>
    <m/>
    <m/>
    <x v="9"/>
    <x v="9"/>
    <x v="20"/>
    <x v="20"/>
    <x v="77"/>
    <x v="76"/>
    <x v="390"/>
    <x v="386"/>
    <n v="12"/>
    <d v="2018-09-14T00:00:00"/>
  </r>
  <r>
    <x v="0"/>
    <x v="2"/>
    <x v="0"/>
    <m/>
    <m/>
    <s v="Al-Hasakeh"/>
    <s v="SY08"/>
    <s v="Al-Hasakeh"/>
    <s v="SY0800"/>
    <s v="Areesheh"/>
    <s v="SY080005"/>
    <m/>
    <m/>
    <x v="9"/>
    <x v="9"/>
    <x v="20"/>
    <x v="20"/>
    <x v="77"/>
    <x v="76"/>
    <x v="391"/>
    <x v="387"/>
    <n v="75"/>
    <d v="2018-09-25T00:00:00"/>
  </r>
  <r>
    <x v="0"/>
    <x v="2"/>
    <x v="0"/>
    <m/>
    <m/>
    <s v="Al-Hasakeh"/>
    <s v="SY08"/>
    <s v="Al-Hasakeh"/>
    <s v="SY0800"/>
    <s v="Areesheh"/>
    <s v="SY080005"/>
    <m/>
    <m/>
    <x v="2"/>
    <x v="2"/>
    <x v="34"/>
    <x v="35"/>
    <x v="78"/>
    <x v="77"/>
    <x v="392"/>
    <x v="388"/>
    <n v="40"/>
    <d v="2018-09-09T00:00:00"/>
  </r>
  <r>
    <x v="0"/>
    <x v="2"/>
    <x v="0"/>
    <m/>
    <m/>
    <s v="Al-Hasakeh"/>
    <s v="SY08"/>
    <s v="Al-Hasakeh"/>
    <s v="SY0800"/>
    <s v="Areesheh"/>
    <s v="SY080005"/>
    <m/>
    <m/>
    <x v="2"/>
    <x v="2"/>
    <x v="34"/>
    <x v="35"/>
    <x v="78"/>
    <x v="77"/>
    <x v="393"/>
    <x v="389"/>
    <n v="30"/>
    <d v="2018-09-12T00:00:00"/>
  </r>
  <r>
    <x v="0"/>
    <x v="2"/>
    <x v="0"/>
    <m/>
    <m/>
    <s v="Al-Hasakeh"/>
    <s v="SY08"/>
    <s v="Al-Hasakeh"/>
    <s v="SY0800"/>
    <s v="Hole"/>
    <s v="SY080006"/>
    <m/>
    <m/>
    <x v="9"/>
    <x v="9"/>
    <x v="32"/>
    <x v="33"/>
    <x v="74"/>
    <x v="73"/>
    <x v="381"/>
    <x v="377"/>
    <n v="79"/>
    <d v="2018-09-18T00:00:00"/>
  </r>
  <r>
    <x v="0"/>
    <x v="2"/>
    <x v="0"/>
    <m/>
    <m/>
    <s v="Al-Hasakeh"/>
    <s v="SY08"/>
    <s v="Al-Hasakeh"/>
    <s v="SY0800"/>
    <s v="Hole"/>
    <s v="SY080006"/>
    <m/>
    <m/>
    <x v="9"/>
    <x v="9"/>
    <x v="35"/>
    <x v="36"/>
    <x v="79"/>
    <x v="78"/>
    <x v="394"/>
    <x v="390"/>
    <n v="45"/>
    <d v="2018-09-16T00:00:00"/>
  </r>
  <r>
    <x v="0"/>
    <x v="2"/>
    <x v="0"/>
    <m/>
    <m/>
    <s v="Al-Hasakeh"/>
    <s v="SY08"/>
    <s v="Al-Hasakeh"/>
    <s v="SY0800"/>
    <s v="Hole"/>
    <s v="SY080006"/>
    <m/>
    <m/>
    <x v="9"/>
    <x v="9"/>
    <x v="33"/>
    <x v="34"/>
    <x v="80"/>
    <x v="79"/>
    <x v="395"/>
    <x v="391"/>
    <n v="113"/>
    <d v="2018-09-25T00:00:00"/>
  </r>
  <r>
    <x v="0"/>
    <x v="2"/>
    <x v="0"/>
    <m/>
    <m/>
    <s v="Al-Hasakeh"/>
    <s v="SY08"/>
    <s v="Al-Hasakeh"/>
    <s v="SY0800"/>
    <s v="Hole"/>
    <s v="SY080006"/>
    <m/>
    <m/>
    <x v="9"/>
    <x v="9"/>
    <x v="20"/>
    <x v="20"/>
    <x v="77"/>
    <x v="76"/>
    <x v="396"/>
    <x v="392"/>
    <n v="5"/>
    <d v="2018-09-19T00:00:00"/>
  </r>
  <r>
    <x v="0"/>
    <x v="2"/>
    <x v="0"/>
    <m/>
    <m/>
    <s v="Al-Hasakeh"/>
    <s v="SY08"/>
    <s v="Al-Hasakeh"/>
    <s v="SY0800"/>
    <s v="Shadadah"/>
    <s v="SY080002"/>
    <m/>
    <m/>
    <x v="9"/>
    <x v="9"/>
    <x v="32"/>
    <x v="33"/>
    <x v="74"/>
    <x v="73"/>
    <x v="381"/>
    <x v="377"/>
    <n v="32"/>
    <d v="2018-09-19T00:00:00"/>
  </r>
  <r>
    <x v="0"/>
    <x v="2"/>
    <x v="0"/>
    <m/>
    <m/>
    <s v="Al-Hasakeh"/>
    <s v="SY08"/>
    <s v="Al-Hasakeh"/>
    <s v="SY0800"/>
    <s v="Shadadah"/>
    <s v="SY080002"/>
    <m/>
    <m/>
    <x v="9"/>
    <x v="9"/>
    <x v="33"/>
    <x v="34"/>
    <x v="76"/>
    <x v="75"/>
    <x v="397"/>
    <x v="393"/>
    <n v="6"/>
    <d v="2018-09-10T00:00:00"/>
  </r>
  <r>
    <x v="0"/>
    <x v="2"/>
    <x v="0"/>
    <m/>
    <m/>
    <s v="Al-Hasakeh"/>
    <s v="SY08"/>
    <s v="Al-Hasakeh"/>
    <s v="SY0800"/>
    <s v="Shadadah"/>
    <s v="SY080002"/>
    <m/>
    <m/>
    <x v="2"/>
    <x v="2"/>
    <x v="31"/>
    <x v="32"/>
    <x v="81"/>
    <x v="80"/>
    <x v="398"/>
    <x v="394"/>
    <n v="10"/>
    <d v="2018-09-11T00:00:00"/>
  </r>
  <r>
    <x v="0"/>
    <x v="2"/>
    <x v="0"/>
    <m/>
    <m/>
    <s v="Al-Hasakeh"/>
    <s v="SY08"/>
    <s v="Al-Malikeyyeh"/>
    <s v="SY0803"/>
    <s v="Jawadiyah"/>
    <s v="SY080301"/>
    <m/>
    <m/>
    <x v="9"/>
    <x v="9"/>
    <x v="35"/>
    <x v="36"/>
    <x v="82"/>
    <x v="81"/>
    <x v="399"/>
    <x v="395"/>
    <n v="9"/>
    <d v="2018-09-10T00:00:00"/>
  </r>
  <r>
    <x v="0"/>
    <x v="2"/>
    <x v="0"/>
    <m/>
    <m/>
    <s v="Al-Hasakeh"/>
    <s v="SY08"/>
    <s v="Quamishli"/>
    <s v="SY0802"/>
    <s v="Amuda"/>
    <s v="SY080202"/>
    <m/>
    <m/>
    <x v="9"/>
    <x v="9"/>
    <x v="33"/>
    <x v="34"/>
    <x v="76"/>
    <x v="75"/>
    <x v="400"/>
    <x v="396"/>
    <n v="6"/>
    <d v="2018-09-10T00:00:00"/>
  </r>
  <r>
    <x v="0"/>
    <x v="2"/>
    <x v="0"/>
    <m/>
    <m/>
    <s v="Al-Hasakeh"/>
    <s v="SY08"/>
    <s v="Ras Al Ain"/>
    <s v="SY0804"/>
    <s v="Ras Al Ain"/>
    <s v="SY080400"/>
    <m/>
    <m/>
    <x v="9"/>
    <x v="9"/>
    <x v="32"/>
    <x v="33"/>
    <x v="74"/>
    <x v="73"/>
    <x v="381"/>
    <x v="377"/>
    <n v="66"/>
    <d v="2018-09-19T00:00:00"/>
  </r>
  <r>
    <x v="0"/>
    <x v="2"/>
    <x v="0"/>
    <m/>
    <m/>
    <s v="Al-Hasakeh"/>
    <s v="SY08"/>
    <s v="Ras Al Ain"/>
    <s v="SY0804"/>
    <s v="Ras Al Ain"/>
    <s v="SY080400"/>
    <m/>
    <m/>
    <x v="9"/>
    <x v="9"/>
    <x v="33"/>
    <x v="34"/>
    <x v="76"/>
    <x v="75"/>
    <x v="401"/>
    <x v="397"/>
    <n v="6"/>
    <d v="2018-09-13T00:00:00"/>
  </r>
  <r>
    <x v="0"/>
    <x v="2"/>
    <x v="0"/>
    <m/>
    <m/>
    <s v="Al-Hasakeh"/>
    <s v="SY08"/>
    <s v="Ras Al Ain"/>
    <s v="SY0804"/>
    <s v="Ras Al Ain"/>
    <s v="SY080400"/>
    <m/>
    <m/>
    <x v="9"/>
    <x v="9"/>
    <x v="33"/>
    <x v="34"/>
    <x v="76"/>
    <x v="75"/>
    <x v="402"/>
    <x v="398"/>
    <n v="8"/>
    <d v="2018-09-17T00:00:00"/>
  </r>
  <r>
    <x v="0"/>
    <x v="2"/>
    <x v="0"/>
    <m/>
    <m/>
    <s v="Al-Hasakeh"/>
    <s v="SY08"/>
    <s v="Ras Al Ain"/>
    <s v="SY0804"/>
    <s v="Ras Al Ain"/>
    <s v="SY080400"/>
    <m/>
    <m/>
    <x v="9"/>
    <x v="9"/>
    <x v="33"/>
    <x v="34"/>
    <x v="80"/>
    <x v="79"/>
    <x v="403"/>
    <x v="399"/>
    <n v="8"/>
    <d v="2018-09-06T00:00:00"/>
  </r>
  <r>
    <x v="0"/>
    <x v="2"/>
    <x v="0"/>
    <m/>
    <m/>
    <s v="Al-Hasakeh"/>
    <s v="SY08"/>
    <s v="Ras Al Ain"/>
    <s v="SY0804"/>
    <s v="Ras Al Ain"/>
    <s v="SY080400"/>
    <m/>
    <m/>
    <x v="9"/>
    <x v="9"/>
    <x v="20"/>
    <x v="20"/>
    <x v="77"/>
    <x v="76"/>
    <x v="404"/>
    <x v="400"/>
    <n v="20"/>
    <d v="2018-09-05T00:00:00"/>
  </r>
  <r>
    <x v="0"/>
    <x v="2"/>
    <x v="0"/>
    <m/>
    <m/>
    <s v="Al-Hasakeh"/>
    <s v="SY08"/>
    <s v="Ras Al Ain"/>
    <s v="SY0804"/>
    <s v="Ras Al Ain"/>
    <s v="SY080400"/>
    <m/>
    <m/>
    <x v="9"/>
    <x v="9"/>
    <x v="20"/>
    <x v="20"/>
    <x v="77"/>
    <x v="76"/>
    <x v="405"/>
    <x v="401"/>
    <n v="5"/>
    <d v="2018-09-13T00:00:00"/>
  </r>
  <r>
    <x v="0"/>
    <x v="2"/>
    <x v="0"/>
    <m/>
    <m/>
    <s v="Ar-Raqqa"/>
    <s v="SY11"/>
    <s v="Ar-Raqqa"/>
    <s v="SY1101"/>
    <s v="Ar-Raqqa"/>
    <s v="SY110100"/>
    <m/>
    <m/>
    <x v="12"/>
    <x v="12"/>
    <x v="36"/>
    <x v="37"/>
    <x v="83"/>
    <x v="82"/>
    <x v="406"/>
    <x v="402"/>
    <n v="20"/>
    <d v="2018-09-20T00:00:00"/>
  </r>
  <r>
    <x v="0"/>
    <x v="2"/>
    <x v="0"/>
    <m/>
    <m/>
    <s v="Ar-Raqqa"/>
    <s v="SY11"/>
    <s v="Ar-Raqqa"/>
    <s v="SY1101"/>
    <s v="Ar-Raqqa"/>
    <s v="SY110100"/>
    <m/>
    <m/>
    <x v="12"/>
    <x v="12"/>
    <x v="36"/>
    <x v="37"/>
    <x v="83"/>
    <x v="82"/>
    <x v="407"/>
    <x v="403"/>
    <n v="255"/>
    <d v="2018-09-27T00:00:00"/>
  </r>
  <r>
    <x v="0"/>
    <x v="2"/>
    <x v="0"/>
    <m/>
    <m/>
    <s v="Ar-Raqqa"/>
    <s v="SY11"/>
    <s v="Ar-Raqqa"/>
    <s v="SY1101"/>
    <s v="Ar-Raqqa"/>
    <s v="SY110100"/>
    <m/>
    <m/>
    <x v="12"/>
    <x v="12"/>
    <x v="36"/>
    <x v="37"/>
    <x v="83"/>
    <x v="82"/>
    <x v="408"/>
    <x v="404"/>
    <n v="20"/>
    <d v="2018-09-19T00:00:00"/>
  </r>
  <r>
    <x v="0"/>
    <x v="2"/>
    <x v="0"/>
    <m/>
    <m/>
    <s v="Ar-Raqqa"/>
    <s v="SY11"/>
    <s v="Ar-Raqqa"/>
    <s v="SY1101"/>
    <s v="Ar-Raqqa"/>
    <s v="SY110100"/>
    <m/>
    <m/>
    <x v="12"/>
    <x v="12"/>
    <x v="36"/>
    <x v="37"/>
    <x v="83"/>
    <x v="82"/>
    <x v="409"/>
    <x v="405"/>
    <n v="20"/>
    <d v="2018-09-22T00:00:00"/>
  </r>
  <r>
    <x v="0"/>
    <x v="2"/>
    <x v="0"/>
    <m/>
    <m/>
    <s v="Ar-Raqqa"/>
    <s v="SY11"/>
    <s v="Ar-Raqqa"/>
    <s v="SY1101"/>
    <s v="Ar-Raqqa"/>
    <s v="SY110100"/>
    <m/>
    <m/>
    <x v="12"/>
    <x v="12"/>
    <x v="36"/>
    <x v="37"/>
    <x v="83"/>
    <x v="82"/>
    <x v="410"/>
    <x v="406"/>
    <n v="30"/>
    <d v="2018-09-19T00:00:00"/>
  </r>
  <r>
    <x v="0"/>
    <x v="2"/>
    <x v="0"/>
    <m/>
    <m/>
    <s v="Ar-Raqqa"/>
    <s v="SY11"/>
    <s v="Ar-Raqqa"/>
    <s v="SY1101"/>
    <s v="Ar-Raqqa"/>
    <s v="SY110100"/>
    <m/>
    <m/>
    <x v="12"/>
    <x v="12"/>
    <x v="36"/>
    <x v="37"/>
    <x v="83"/>
    <x v="82"/>
    <x v="411"/>
    <x v="407"/>
    <n v="15"/>
    <d v="2018-09-21T00:00:00"/>
  </r>
  <r>
    <x v="0"/>
    <x v="2"/>
    <x v="0"/>
    <m/>
    <m/>
    <s v="Ar-Raqqa"/>
    <s v="SY11"/>
    <s v="Ar-Raqqa"/>
    <s v="SY1101"/>
    <s v="Ar-Raqqa"/>
    <s v="SY110100"/>
    <m/>
    <m/>
    <x v="12"/>
    <x v="12"/>
    <x v="36"/>
    <x v="37"/>
    <x v="83"/>
    <x v="82"/>
    <x v="412"/>
    <x v="408"/>
    <n v="10"/>
    <d v="2018-09-19T00:00:00"/>
  </r>
  <r>
    <x v="0"/>
    <x v="2"/>
    <x v="0"/>
    <m/>
    <m/>
    <s v="Ar-Raqqa"/>
    <s v="SY11"/>
    <s v="Ar-Raqqa"/>
    <s v="SY1101"/>
    <s v="Karama"/>
    <s v="SY110102"/>
    <m/>
    <m/>
    <x v="12"/>
    <x v="12"/>
    <x v="36"/>
    <x v="37"/>
    <x v="83"/>
    <x v="82"/>
    <x v="413"/>
    <x v="409"/>
    <n v="10"/>
    <d v="2018-09-14T00:00:00"/>
  </r>
  <r>
    <x v="0"/>
    <x v="2"/>
    <x v="0"/>
    <m/>
    <m/>
    <s v="Ar-Raqqa"/>
    <s v="SY11"/>
    <s v="Ar-Raqqa"/>
    <s v="SY1101"/>
    <s v="Maadan"/>
    <s v="SY110103"/>
    <m/>
    <m/>
    <x v="12"/>
    <x v="12"/>
    <x v="37"/>
    <x v="38"/>
    <x v="84"/>
    <x v="83"/>
    <x v="414"/>
    <x v="410"/>
    <n v="10"/>
    <d v="2018-09-17T00:00:00"/>
  </r>
  <r>
    <x v="0"/>
    <x v="2"/>
    <x v="0"/>
    <m/>
    <m/>
    <s v="Ar-Raqqa"/>
    <s v="SY11"/>
    <s v="Ar-Raqqa"/>
    <s v="SY1101"/>
    <s v="Maadan"/>
    <s v="SY110103"/>
    <m/>
    <m/>
    <x v="12"/>
    <x v="12"/>
    <x v="37"/>
    <x v="38"/>
    <x v="85"/>
    <x v="84"/>
    <x v="415"/>
    <x v="411"/>
    <n v="6"/>
    <d v="2018-09-02T00:00:00"/>
  </r>
  <r>
    <x v="0"/>
    <x v="2"/>
    <x v="0"/>
    <m/>
    <m/>
    <s v="Ar-Raqqa"/>
    <s v="SY11"/>
    <s v="Ar-Raqqa"/>
    <s v="SY1101"/>
    <s v="Sabka"/>
    <s v="SY110101"/>
    <m/>
    <m/>
    <x v="12"/>
    <x v="12"/>
    <x v="36"/>
    <x v="37"/>
    <x v="83"/>
    <x v="82"/>
    <x v="416"/>
    <x v="412"/>
    <n v="17"/>
    <d v="2018-09-14T00:00:00"/>
  </r>
  <r>
    <x v="0"/>
    <x v="2"/>
    <x v="0"/>
    <m/>
    <m/>
    <s v="Ar-Raqqa"/>
    <s v="SY11"/>
    <s v="Ath-Thawrah"/>
    <s v="SY1103"/>
    <s v="Mansura"/>
    <s v="SY110301"/>
    <m/>
    <m/>
    <x v="12"/>
    <x v="12"/>
    <x v="38"/>
    <x v="39"/>
    <x v="86"/>
    <x v="85"/>
    <x v="417"/>
    <x v="413"/>
    <n v="30"/>
    <d v="2018-09-21T00:00:00"/>
  </r>
  <r>
    <x v="0"/>
    <x v="2"/>
    <x v="0"/>
    <m/>
    <m/>
    <s v="Ar-Raqqa"/>
    <s v="SY11"/>
    <s v="Ath-Thawrah"/>
    <s v="SY1103"/>
    <s v="Mansura"/>
    <s v="SY110301"/>
    <m/>
    <m/>
    <x v="12"/>
    <x v="12"/>
    <x v="38"/>
    <x v="39"/>
    <x v="86"/>
    <x v="85"/>
    <x v="418"/>
    <x v="414"/>
    <n v="40"/>
    <d v="2018-09-19T00:00:00"/>
  </r>
  <r>
    <x v="0"/>
    <x v="2"/>
    <x v="0"/>
    <m/>
    <m/>
    <s v="Ar-Raqqa"/>
    <s v="SY11"/>
    <s v="Ath-Thawrah"/>
    <s v="SY1103"/>
    <s v="Mansura"/>
    <s v="SY110301"/>
    <m/>
    <m/>
    <x v="12"/>
    <x v="12"/>
    <x v="38"/>
    <x v="39"/>
    <x v="86"/>
    <x v="85"/>
    <x v="419"/>
    <x v="415"/>
    <n v="30"/>
    <d v="2018-09-20T00:00:00"/>
  </r>
  <r>
    <x v="0"/>
    <x v="2"/>
    <x v="0"/>
    <m/>
    <m/>
    <s v="Ar-Raqqa"/>
    <s v="SY11"/>
    <s v="Ath-Thawrah"/>
    <s v="SY1103"/>
    <s v="Mansura"/>
    <s v="SY110301"/>
    <m/>
    <m/>
    <x v="12"/>
    <x v="12"/>
    <x v="38"/>
    <x v="39"/>
    <x v="86"/>
    <x v="85"/>
    <x v="420"/>
    <x v="416"/>
    <n v="20"/>
    <d v="2018-09-17T00:00:00"/>
  </r>
  <r>
    <x v="0"/>
    <x v="2"/>
    <x v="0"/>
    <m/>
    <m/>
    <s v="Ar-Raqqa"/>
    <s v="SY11"/>
    <s v="Ath-Thawrah"/>
    <s v="SY1103"/>
    <s v="Mansura"/>
    <s v="SY110301"/>
    <m/>
    <m/>
    <x v="12"/>
    <x v="12"/>
    <x v="38"/>
    <x v="39"/>
    <x v="86"/>
    <x v="85"/>
    <x v="421"/>
    <x v="417"/>
    <n v="70"/>
    <d v="2018-09-19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22"/>
    <x v="418"/>
    <n v="20"/>
    <d v="2018-09-22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23"/>
    <x v="419"/>
    <n v="20"/>
    <d v="2018-09-20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24"/>
    <x v="420"/>
    <n v="20"/>
    <d v="2018-09-21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25"/>
    <x v="421"/>
    <n v="30"/>
    <d v="2018-09-20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26"/>
    <x v="422"/>
    <n v="20"/>
    <d v="2018-09-17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27"/>
    <x v="423"/>
    <n v="20"/>
    <d v="2018-09-19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28"/>
    <x v="424"/>
    <n v="30"/>
    <d v="2018-09-20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29"/>
    <x v="425"/>
    <n v="20"/>
    <d v="2018-09-18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30"/>
    <x v="426"/>
    <n v="15"/>
    <d v="2018-09-19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31"/>
    <x v="427"/>
    <n v="10"/>
    <d v="2018-09-18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32"/>
    <x v="428"/>
    <n v="15"/>
    <d v="2018-09-22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33"/>
    <x v="429"/>
    <n v="40"/>
    <d v="2018-09-17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34"/>
    <x v="430"/>
    <n v="15"/>
    <d v="2018-09-21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35"/>
    <x v="431"/>
    <n v="20"/>
    <d v="2018-09-21T00:00:00"/>
  </r>
  <r>
    <x v="0"/>
    <x v="2"/>
    <x v="0"/>
    <m/>
    <m/>
    <s v="Ar-Raqqa"/>
    <s v="SY11"/>
    <s v="Tell Abiad"/>
    <s v="SY1102"/>
    <s v="Ein Issa"/>
    <s v="SY110202"/>
    <m/>
    <m/>
    <x v="12"/>
    <x v="12"/>
    <x v="36"/>
    <x v="37"/>
    <x v="83"/>
    <x v="82"/>
    <x v="436"/>
    <x v="432"/>
    <n v="20"/>
    <d v="2018-09-18T00:00:00"/>
  </r>
  <r>
    <x v="0"/>
    <x v="2"/>
    <x v="0"/>
    <m/>
    <m/>
    <s v="Ar-Raqqa"/>
    <s v="SY11"/>
    <s v="Tell Abiad"/>
    <s v="SY1102"/>
    <s v="Suluk"/>
    <s v="SY110201"/>
    <m/>
    <m/>
    <x v="12"/>
    <x v="12"/>
    <x v="36"/>
    <x v="37"/>
    <x v="83"/>
    <x v="82"/>
    <x v="437"/>
    <x v="433"/>
    <n v="15"/>
    <d v="2018-09-14T00:00:00"/>
  </r>
  <r>
    <x v="0"/>
    <x v="2"/>
    <x v="0"/>
    <m/>
    <m/>
    <s v="Ar-Raqqa"/>
    <s v="SY11"/>
    <s v="Tell Abiad"/>
    <s v="SY1102"/>
    <s v="Suluk"/>
    <s v="SY110201"/>
    <m/>
    <m/>
    <x v="12"/>
    <x v="12"/>
    <x v="36"/>
    <x v="37"/>
    <x v="83"/>
    <x v="82"/>
    <x v="438"/>
    <x v="434"/>
    <n v="15"/>
    <d v="2018-09-17T00:00:00"/>
  </r>
  <r>
    <x v="0"/>
    <x v="2"/>
    <x v="0"/>
    <m/>
    <m/>
    <s v="Ar-Raqqa"/>
    <s v="SY11"/>
    <s v="Tell Abiad"/>
    <s v="SY1102"/>
    <s v="Suluk"/>
    <s v="SY110201"/>
    <m/>
    <m/>
    <x v="12"/>
    <x v="12"/>
    <x v="36"/>
    <x v="37"/>
    <x v="83"/>
    <x v="82"/>
    <x v="439"/>
    <x v="435"/>
    <n v="15"/>
    <d v="2018-09-14T00:00:00"/>
  </r>
  <r>
    <x v="0"/>
    <x v="2"/>
    <x v="0"/>
    <m/>
    <m/>
    <s v="Ar-Raqqa"/>
    <s v="SY11"/>
    <s v="Tell Abiad"/>
    <s v="SY1102"/>
    <s v="Suluk"/>
    <s v="SY110201"/>
    <m/>
    <m/>
    <x v="12"/>
    <x v="12"/>
    <x v="36"/>
    <x v="37"/>
    <x v="83"/>
    <x v="82"/>
    <x v="440"/>
    <x v="436"/>
    <n v="20"/>
    <d v="2018-09-19T00:00:00"/>
  </r>
  <r>
    <x v="0"/>
    <x v="2"/>
    <x v="0"/>
    <m/>
    <m/>
    <s v="Ar-Raqqa"/>
    <s v="SY11"/>
    <s v="Tell Abiad"/>
    <s v="SY1102"/>
    <s v="Suluk"/>
    <s v="SY110201"/>
    <m/>
    <m/>
    <x v="12"/>
    <x v="12"/>
    <x v="36"/>
    <x v="37"/>
    <x v="83"/>
    <x v="82"/>
    <x v="441"/>
    <x v="437"/>
    <n v="40"/>
    <d v="2018-09-22T00:00:00"/>
  </r>
  <r>
    <x v="0"/>
    <x v="2"/>
    <x v="0"/>
    <m/>
    <m/>
    <s v="Ar-Raqqa"/>
    <s v="SY11"/>
    <s v="Tell Abiad"/>
    <s v="SY1102"/>
    <s v="Suluk"/>
    <s v="SY110201"/>
    <m/>
    <m/>
    <x v="12"/>
    <x v="12"/>
    <x v="36"/>
    <x v="37"/>
    <x v="83"/>
    <x v="82"/>
    <x v="442"/>
    <x v="438"/>
    <n v="20"/>
    <d v="2018-09-18T00:00:00"/>
  </r>
  <r>
    <x v="0"/>
    <x v="2"/>
    <x v="0"/>
    <m/>
    <m/>
    <s v="Ar-Raqqa"/>
    <s v="SY11"/>
    <s v="Tell Abiad"/>
    <s v="SY1102"/>
    <s v="Suluk"/>
    <s v="SY110201"/>
    <m/>
    <m/>
    <x v="12"/>
    <x v="12"/>
    <x v="36"/>
    <x v="37"/>
    <x v="83"/>
    <x v="82"/>
    <x v="443"/>
    <x v="439"/>
    <n v="15"/>
    <d v="2018-09-19T00:00:00"/>
  </r>
  <r>
    <x v="0"/>
    <x v="2"/>
    <x v="0"/>
    <m/>
    <m/>
    <s v="Ar-Raqqa"/>
    <s v="SY11"/>
    <s v="Tell Abiad"/>
    <s v="SY1102"/>
    <s v="Suluk"/>
    <s v="SY110201"/>
    <m/>
    <m/>
    <x v="12"/>
    <x v="12"/>
    <x v="36"/>
    <x v="37"/>
    <x v="83"/>
    <x v="82"/>
    <x v="444"/>
    <x v="440"/>
    <n v="15"/>
    <d v="2018-09-18T00:00:00"/>
  </r>
  <r>
    <x v="0"/>
    <x v="2"/>
    <x v="0"/>
    <m/>
    <m/>
    <s v="Ar-Raqqa"/>
    <s v="SY11"/>
    <s v="Tell Abiad"/>
    <s v="SY1102"/>
    <s v="Suluk"/>
    <s v="SY110201"/>
    <m/>
    <m/>
    <x v="12"/>
    <x v="12"/>
    <x v="36"/>
    <x v="37"/>
    <x v="83"/>
    <x v="82"/>
    <x v="445"/>
    <x v="441"/>
    <n v="10"/>
    <d v="2018-09-19T00:00:00"/>
  </r>
  <r>
    <x v="0"/>
    <x v="2"/>
    <x v="0"/>
    <m/>
    <m/>
    <s v="Ar-Raqqa"/>
    <s v="SY11"/>
    <s v="Tell Abiad"/>
    <s v="SY1102"/>
    <s v="Suluk"/>
    <s v="SY110201"/>
    <m/>
    <m/>
    <x v="12"/>
    <x v="12"/>
    <x v="37"/>
    <x v="38"/>
    <x v="87"/>
    <x v="86"/>
    <x v="446"/>
    <x v="442"/>
    <n v="17"/>
    <d v="2018-09-14T00:00:00"/>
  </r>
  <r>
    <x v="0"/>
    <x v="2"/>
    <x v="0"/>
    <m/>
    <m/>
    <s v="Ar-Raqqa"/>
    <s v="SY11"/>
    <s v="Tell Abiad"/>
    <s v="SY1102"/>
    <s v="Suluk"/>
    <s v="SY110201"/>
    <m/>
    <m/>
    <x v="12"/>
    <x v="12"/>
    <x v="37"/>
    <x v="38"/>
    <x v="87"/>
    <x v="86"/>
    <x v="447"/>
    <x v="443"/>
    <n v="30"/>
    <d v="2018-09-15T00:00:00"/>
  </r>
  <r>
    <x v="0"/>
    <x v="2"/>
    <x v="0"/>
    <m/>
    <m/>
    <s v="Ar-Raqqa"/>
    <s v="SY11"/>
    <s v="Tell Abiad"/>
    <s v="SY1102"/>
    <s v="Suluk"/>
    <s v="SY110201"/>
    <m/>
    <m/>
    <x v="12"/>
    <x v="12"/>
    <x v="37"/>
    <x v="38"/>
    <x v="87"/>
    <x v="86"/>
    <x v="448"/>
    <x v="444"/>
    <n v="18"/>
    <d v="2018-09-16T00:00:00"/>
  </r>
  <r>
    <x v="0"/>
    <x v="2"/>
    <x v="0"/>
    <m/>
    <m/>
    <s v="Ar-Raqqa"/>
    <s v="SY11"/>
    <s v="Tell Abiad"/>
    <s v="SY1102"/>
    <s v="Suluk"/>
    <s v="SY110201"/>
    <m/>
    <m/>
    <x v="2"/>
    <x v="2"/>
    <x v="34"/>
    <x v="35"/>
    <x v="78"/>
    <x v="77"/>
    <x v="449"/>
    <x v="445"/>
    <n v="20"/>
    <d v="2018-09-11T00:00:00"/>
  </r>
  <r>
    <x v="0"/>
    <x v="2"/>
    <x v="0"/>
    <m/>
    <m/>
    <s v="Ar-Raqqa"/>
    <s v="SY11"/>
    <s v="Tell Abiad"/>
    <s v="SY1102"/>
    <s v="Suluk"/>
    <s v="SY110201"/>
    <m/>
    <m/>
    <x v="2"/>
    <x v="2"/>
    <x v="31"/>
    <x v="32"/>
    <x v="73"/>
    <x v="72"/>
    <x v="450"/>
    <x v="446"/>
    <n v="30"/>
    <d v="2018-09-10T00:00:00"/>
  </r>
  <r>
    <x v="0"/>
    <x v="2"/>
    <x v="0"/>
    <m/>
    <m/>
    <s v="Ar-Raqqa"/>
    <s v="SY11"/>
    <s v="Tell Abiad"/>
    <s v="SY1102"/>
    <s v="Tell Abiad"/>
    <s v="SY110200"/>
    <m/>
    <m/>
    <x v="2"/>
    <x v="2"/>
    <x v="31"/>
    <x v="32"/>
    <x v="73"/>
    <x v="72"/>
    <x v="451"/>
    <x v="447"/>
    <n v="14"/>
    <d v="2018-09-12T00:00:00"/>
  </r>
  <r>
    <x v="0"/>
    <x v="2"/>
    <x v="0"/>
    <m/>
    <m/>
    <s v="As-Sweida"/>
    <s v="SY13"/>
    <s v="As-Sweida"/>
    <s v="SY1300"/>
    <s v="Mashnaf"/>
    <s v="SY130002"/>
    <m/>
    <m/>
    <x v="13"/>
    <x v="13"/>
    <x v="39"/>
    <x v="40"/>
    <x v="88"/>
    <x v="87"/>
    <x v="452"/>
    <x v="448"/>
    <n v="8"/>
    <d v="2018-09-19T00:00:00"/>
  </r>
  <r>
    <x v="0"/>
    <x v="2"/>
    <x v="0"/>
    <m/>
    <m/>
    <s v="As-Sweida"/>
    <s v="SY13"/>
    <s v="As-Sweida"/>
    <s v="SY1300"/>
    <s v="Mashnaf"/>
    <s v="SY130002"/>
    <m/>
    <m/>
    <x v="13"/>
    <x v="13"/>
    <x v="39"/>
    <x v="40"/>
    <x v="88"/>
    <x v="87"/>
    <x v="453"/>
    <x v="449"/>
    <n v="10"/>
    <d v="2018-09-22T00:00:00"/>
  </r>
  <r>
    <x v="0"/>
    <x v="2"/>
    <x v="0"/>
    <m/>
    <m/>
    <s v="Damascus"/>
    <s v="SY01"/>
    <s v="Damascus"/>
    <s v="SY0100"/>
    <s v="Damascus"/>
    <s v="SY010000"/>
    <m/>
    <m/>
    <x v="14"/>
    <x v="14"/>
    <x v="40"/>
    <x v="41"/>
    <x v="89"/>
    <x v="88"/>
    <x v="454"/>
    <x v="450"/>
    <n v="341"/>
    <d v="2018-09-14T00:00:00"/>
  </r>
  <r>
    <x v="0"/>
    <x v="2"/>
    <x v="0"/>
    <m/>
    <m/>
    <s v="Damascus"/>
    <s v="SY01"/>
    <s v="Damascus"/>
    <s v="SY0100"/>
    <s v="Damascus"/>
    <s v="SY010000"/>
    <m/>
    <m/>
    <x v="10"/>
    <x v="10"/>
    <x v="22"/>
    <x v="22"/>
    <x v="55"/>
    <x v="54"/>
    <x v="455"/>
    <x v="451"/>
    <n v="40"/>
    <d v="2018-09-13T00:00:00"/>
  </r>
  <r>
    <x v="0"/>
    <x v="2"/>
    <x v="0"/>
    <m/>
    <m/>
    <s v="Damascus"/>
    <s v="SY01"/>
    <s v="Damascus"/>
    <s v="SY0100"/>
    <s v="Damascus"/>
    <s v="SY010000"/>
    <m/>
    <m/>
    <x v="10"/>
    <x v="10"/>
    <x v="22"/>
    <x v="22"/>
    <x v="90"/>
    <x v="89"/>
    <x v="456"/>
    <x v="452"/>
    <n v="25"/>
    <d v="2018-09-07T00:00:00"/>
  </r>
  <r>
    <x v="0"/>
    <x v="2"/>
    <x v="0"/>
    <m/>
    <m/>
    <s v="Damascus"/>
    <s v="SY01"/>
    <s v="Damascus"/>
    <s v="SY0100"/>
    <s v="Damascus"/>
    <s v="SY010000"/>
    <m/>
    <m/>
    <x v="10"/>
    <x v="10"/>
    <x v="25"/>
    <x v="25"/>
    <x v="91"/>
    <x v="90"/>
    <x v="457"/>
    <x v="453"/>
    <n v="40"/>
    <d v="2018-09-15T00:00:00"/>
  </r>
  <r>
    <x v="0"/>
    <x v="2"/>
    <x v="0"/>
    <m/>
    <m/>
    <s v="Damascus"/>
    <s v="SY01"/>
    <s v="Damascus"/>
    <s v="SY0100"/>
    <s v="Damascus"/>
    <s v="SY010000"/>
    <m/>
    <m/>
    <x v="10"/>
    <x v="10"/>
    <x v="25"/>
    <x v="25"/>
    <x v="60"/>
    <x v="59"/>
    <x v="356"/>
    <x v="352"/>
    <n v="385"/>
    <d v="2018-09-22T00:00:00"/>
  </r>
  <r>
    <x v="0"/>
    <x v="2"/>
    <x v="0"/>
    <m/>
    <m/>
    <s v="Damascus"/>
    <s v="SY01"/>
    <s v="Damascus"/>
    <s v="SY0100"/>
    <s v="Damascus"/>
    <s v="SY010000"/>
    <m/>
    <m/>
    <x v="5"/>
    <x v="5"/>
    <x v="41"/>
    <x v="42"/>
    <x v="92"/>
    <x v="91"/>
    <x v="458"/>
    <x v="454"/>
    <n v="30"/>
    <d v="2018-09-11T00:00:00"/>
  </r>
  <r>
    <x v="0"/>
    <x v="2"/>
    <x v="0"/>
    <m/>
    <m/>
    <s v="Damascus"/>
    <s v="SY01"/>
    <s v="Damascus"/>
    <s v="SY0100"/>
    <s v="Damascus"/>
    <s v="SY010000"/>
    <m/>
    <m/>
    <x v="11"/>
    <x v="11"/>
    <x v="42"/>
    <x v="43"/>
    <x v="93"/>
    <x v="92"/>
    <x v="459"/>
    <x v="455"/>
    <n v="15"/>
    <d v="2018-09-06T00:00:00"/>
  </r>
  <r>
    <x v="0"/>
    <x v="2"/>
    <x v="0"/>
    <m/>
    <m/>
    <s v="Damascus"/>
    <s v="SY01"/>
    <s v="Damascus"/>
    <s v="SY0100"/>
    <s v="Damascus"/>
    <s v="SY010000"/>
    <m/>
    <m/>
    <x v="11"/>
    <x v="11"/>
    <x v="27"/>
    <x v="27"/>
    <x v="94"/>
    <x v="93"/>
    <x v="460"/>
    <x v="456"/>
    <n v="10"/>
    <d v="2018-09-16T00:00:00"/>
  </r>
  <r>
    <x v="0"/>
    <x v="2"/>
    <x v="0"/>
    <m/>
    <m/>
    <s v="Damascus"/>
    <s v="SY01"/>
    <s v="Damascus"/>
    <s v="SY0100"/>
    <s v="Damascus"/>
    <s v="SY010000"/>
    <m/>
    <m/>
    <x v="11"/>
    <x v="11"/>
    <x v="27"/>
    <x v="27"/>
    <x v="94"/>
    <x v="93"/>
    <x v="461"/>
    <x v="457"/>
    <n v="30"/>
    <d v="2018-09-19T00:00:00"/>
  </r>
  <r>
    <x v="0"/>
    <x v="2"/>
    <x v="0"/>
    <m/>
    <m/>
    <s v="Damascus"/>
    <s v="SY01"/>
    <s v="Damascus"/>
    <s v="SY0100"/>
    <s v="Damascus"/>
    <s v="SY010000"/>
    <m/>
    <m/>
    <x v="11"/>
    <x v="11"/>
    <x v="27"/>
    <x v="27"/>
    <x v="95"/>
    <x v="94"/>
    <x v="462"/>
    <x v="458"/>
    <n v="15"/>
    <d v="2018-09-02T00:00:00"/>
  </r>
  <r>
    <x v="0"/>
    <x v="2"/>
    <x v="0"/>
    <m/>
    <m/>
    <s v="Damascus"/>
    <s v="SY01"/>
    <s v="Damascus"/>
    <s v="SY0100"/>
    <s v="Damascus"/>
    <s v="SY010000"/>
    <m/>
    <m/>
    <x v="11"/>
    <x v="11"/>
    <x v="27"/>
    <x v="28"/>
    <x v="96"/>
    <x v="95"/>
    <x v="463"/>
    <x v="459"/>
    <n v="15"/>
    <d v="2018-09-09T00:00:00"/>
  </r>
  <r>
    <x v="0"/>
    <x v="2"/>
    <x v="0"/>
    <m/>
    <m/>
    <s v="Damascus"/>
    <s v="SY01"/>
    <s v="Damascus"/>
    <s v="SY0100"/>
    <s v="Damascus"/>
    <s v="SY010000"/>
    <m/>
    <m/>
    <x v="11"/>
    <x v="11"/>
    <x v="27"/>
    <x v="28"/>
    <x v="97"/>
    <x v="96"/>
    <x v="464"/>
    <x v="460"/>
    <n v="15"/>
    <d v="2018-09-02T00:00:00"/>
  </r>
  <r>
    <x v="0"/>
    <x v="2"/>
    <x v="0"/>
    <m/>
    <m/>
    <s v="Damascus"/>
    <s v="SY01"/>
    <s v="Damascus"/>
    <s v="SY0100"/>
    <s v="Damascus"/>
    <s v="SY010000"/>
    <m/>
    <m/>
    <x v="11"/>
    <x v="11"/>
    <x v="28"/>
    <x v="29"/>
    <x v="67"/>
    <x v="66"/>
    <x v="465"/>
    <x v="461"/>
    <n v="20"/>
    <d v="2018-09-21T00:00:00"/>
  </r>
  <r>
    <x v="0"/>
    <x v="2"/>
    <x v="0"/>
    <m/>
    <m/>
    <s v="Damascus"/>
    <s v="SY01"/>
    <s v="Damascus"/>
    <s v="SY0100"/>
    <s v="Damascus"/>
    <s v="SY010000"/>
    <m/>
    <m/>
    <x v="11"/>
    <x v="11"/>
    <x v="29"/>
    <x v="30"/>
    <x v="98"/>
    <x v="97"/>
    <x v="466"/>
    <x v="462"/>
    <n v="15"/>
    <d v="2018-09-02T00:00:00"/>
  </r>
  <r>
    <x v="0"/>
    <x v="2"/>
    <x v="0"/>
    <m/>
    <m/>
    <s v="Damascus"/>
    <s v="SY01"/>
    <s v="Damascus"/>
    <s v="SY0100"/>
    <s v="Damascus"/>
    <s v="SY010000"/>
    <m/>
    <m/>
    <x v="11"/>
    <x v="11"/>
    <x v="29"/>
    <x v="30"/>
    <x v="99"/>
    <x v="98"/>
    <x v="467"/>
    <x v="463"/>
    <n v="10"/>
    <d v="2018-09-04T00:00:00"/>
  </r>
  <r>
    <x v="0"/>
    <x v="2"/>
    <x v="0"/>
    <m/>
    <m/>
    <s v="Damascus"/>
    <s v="SY01"/>
    <s v="Damascus"/>
    <s v="SY0100"/>
    <s v="Damascus"/>
    <s v="SY010000"/>
    <m/>
    <m/>
    <x v="11"/>
    <x v="11"/>
    <x v="29"/>
    <x v="30"/>
    <x v="70"/>
    <x v="69"/>
    <x v="368"/>
    <x v="364"/>
    <n v="110"/>
    <d v="2018-09-14T00:00:00"/>
  </r>
  <r>
    <x v="0"/>
    <x v="2"/>
    <x v="0"/>
    <m/>
    <m/>
    <s v="Damascus"/>
    <s v="SY01"/>
    <s v="Damascus"/>
    <s v="SY0100"/>
    <m/>
    <m/>
    <m/>
    <m/>
    <x v="14"/>
    <x v="14"/>
    <x v="40"/>
    <x v="41"/>
    <x v="89"/>
    <x v="88"/>
    <x v="454"/>
    <x v="450"/>
    <n v="9"/>
    <d v="2018-09-05T00:00:00"/>
  </r>
  <r>
    <x v="0"/>
    <x v="2"/>
    <x v="0"/>
    <m/>
    <m/>
    <s v="Damascus"/>
    <s v="SY01"/>
    <m/>
    <m/>
    <m/>
    <m/>
    <m/>
    <m/>
    <x v="14"/>
    <x v="14"/>
    <x v="40"/>
    <x v="41"/>
    <x v="89"/>
    <x v="88"/>
    <x v="454"/>
    <x v="450"/>
    <n v="16"/>
    <d v="2018-09-18T00:00:00"/>
  </r>
  <r>
    <x v="0"/>
    <x v="2"/>
    <x v="0"/>
    <m/>
    <m/>
    <s v="Dar'a"/>
    <s v="SY12"/>
    <s v="Dar'a"/>
    <s v="SY1200"/>
    <m/>
    <m/>
    <m/>
    <m/>
    <x v="14"/>
    <x v="14"/>
    <x v="40"/>
    <x v="41"/>
    <x v="89"/>
    <x v="88"/>
    <x v="454"/>
    <x v="450"/>
    <n v="77"/>
    <d v="2018-09-19T00:00:00"/>
  </r>
  <r>
    <x v="0"/>
    <x v="2"/>
    <x v="0"/>
    <m/>
    <m/>
    <s v="Dar'a"/>
    <s v="SY12"/>
    <m/>
    <m/>
    <m/>
    <m/>
    <m/>
    <m/>
    <x v="14"/>
    <x v="14"/>
    <x v="40"/>
    <x v="41"/>
    <x v="89"/>
    <x v="88"/>
    <x v="454"/>
    <x v="450"/>
    <n v="132"/>
    <d v="2018-09-10T00:00:00"/>
  </r>
  <r>
    <x v="0"/>
    <x v="2"/>
    <x v="0"/>
    <m/>
    <m/>
    <s v="Deir-ez-Zor"/>
    <s v="SY09"/>
    <s v="Abu Kamal"/>
    <s v="SY0902"/>
    <s v="Hajin"/>
    <s v="SY090201"/>
    <m/>
    <m/>
    <x v="9"/>
    <x v="9"/>
    <x v="32"/>
    <x v="33"/>
    <x v="100"/>
    <x v="99"/>
    <x v="468"/>
    <x v="464"/>
    <n v="6"/>
    <d v="2018-09-04T00:00:00"/>
  </r>
  <r>
    <x v="0"/>
    <x v="2"/>
    <x v="0"/>
    <m/>
    <m/>
    <s v="Deir-ez-Zor"/>
    <s v="SY09"/>
    <s v="Abu Kamal"/>
    <s v="SY0902"/>
    <s v="Hajin"/>
    <s v="SY090201"/>
    <m/>
    <m/>
    <x v="9"/>
    <x v="9"/>
    <x v="32"/>
    <x v="33"/>
    <x v="100"/>
    <x v="99"/>
    <x v="469"/>
    <x v="465"/>
    <n v="67"/>
    <d v="2018-09-25T00:00:00"/>
  </r>
  <r>
    <x v="0"/>
    <x v="2"/>
    <x v="0"/>
    <m/>
    <m/>
    <s v="Deir-ez-Zor"/>
    <s v="SY09"/>
    <s v="Abu Kamal"/>
    <s v="SY0902"/>
    <s v="Hajin"/>
    <s v="SY090201"/>
    <m/>
    <m/>
    <x v="9"/>
    <x v="9"/>
    <x v="35"/>
    <x v="36"/>
    <x v="79"/>
    <x v="78"/>
    <x v="470"/>
    <x v="466"/>
    <n v="30"/>
    <d v="2018-09-09T00:00:00"/>
  </r>
  <r>
    <x v="0"/>
    <x v="2"/>
    <x v="0"/>
    <m/>
    <m/>
    <s v="Deir-ez-Zor"/>
    <s v="SY09"/>
    <s v="Abu Kamal"/>
    <s v="SY0902"/>
    <s v="Hajin"/>
    <s v="SY090201"/>
    <m/>
    <m/>
    <x v="9"/>
    <x v="9"/>
    <x v="33"/>
    <x v="34"/>
    <x v="76"/>
    <x v="75"/>
    <x v="471"/>
    <x v="467"/>
    <n v="78"/>
    <d v="2018-09-18T00:00:00"/>
  </r>
  <r>
    <x v="0"/>
    <x v="2"/>
    <x v="0"/>
    <m/>
    <m/>
    <s v="Deir-ez-Zor"/>
    <s v="SY09"/>
    <s v="Abu Kamal"/>
    <s v="SY0902"/>
    <s v="Hajin"/>
    <s v="SY090201"/>
    <m/>
    <m/>
    <x v="9"/>
    <x v="9"/>
    <x v="33"/>
    <x v="34"/>
    <x v="76"/>
    <x v="75"/>
    <x v="472"/>
    <x v="468"/>
    <n v="6"/>
    <d v="2018-09-12T00:00:00"/>
  </r>
  <r>
    <x v="0"/>
    <x v="2"/>
    <x v="0"/>
    <m/>
    <m/>
    <s v="Deir-ez-Zor"/>
    <s v="SY09"/>
    <s v="Abu Kamal"/>
    <s v="SY0902"/>
    <s v="Hajin"/>
    <s v="SY090201"/>
    <m/>
    <m/>
    <x v="9"/>
    <x v="9"/>
    <x v="20"/>
    <x v="20"/>
    <x v="77"/>
    <x v="76"/>
    <x v="473"/>
    <x v="469"/>
    <n v="25"/>
    <d v="2018-09-26T00:00:00"/>
  </r>
  <r>
    <x v="0"/>
    <x v="2"/>
    <x v="0"/>
    <m/>
    <m/>
    <s v="Deir-ez-Zor"/>
    <s v="SY09"/>
    <s v="Abu Kamal"/>
    <s v="SY0902"/>
    <s v="Hajin"/>
    <s v="SY090201"/>
    <m/>
    <m/>
    <x v="12"/>
    <x v="12"/>
    <x v="36"/>
    <x v="37"/>
    <x v="83"/>
    <x v="82"/>
    <x v="474"/>
    <x v="470"/>
    <n v="20"/>
    <d v="2018-09-18T00:00:00"/>
  </r>
  <r>
    <x v="0"/>
    <x v="2"/>
    <x v="0"/>
    <m/>
    <m/>
    <s v="Deir-ez-Zor"/>
    <s v="SY09"/>
    <s v="Abu Kamal"/>
    <s v="SY0902"/>
    <s v="Hajin"/>
    <s v="SY090201"/>
    <m/>
    <m/>
    <x v="12"/>
    <x v="12"/>
    <x v="38"/>
    <x v="39"/>
    <x v="101"/>
    <x v="100"/>
    <x v="475"/>
    <x v="471"/>
    <n v="250"/>
    <d v="2018-09-25T00:00:00"/>
  </r>
  <r>
    <x v="0"/>
    <x v="2"/>
    <x v="0"/>
    <m/>
    <m/>
    <s v="Deir-ez-Zor"/>
    <s v="SY09"/>
    <s v="Abu Kamal"/>
    <s v="SY0902"/>
    <s v="Hajin"/>
    <s v="SY090201"/>
    <m/>
    <m/>
    <x v="12"/>
    <x v="12"/>
    <x v="38"/>
    <x v="39"/>
    <x v="101"/>
    <x v="100"/>
    <x v="476"/>
    <x v="472"/>
    <n v="125"/>
    <d v="2018-09-25T00:00:00"/>
  </r>
  <r>
    <x v="0"/>
    <x v="2"/>
    <x v="0"/>
    <m/>
    <m/>
    <s v="Deir-ez-Zor"/>
    <s v="SY09"/>
    <s v="Abu Kamal"/>
    <s v="SY0902"/>
    <s v="Hajin"/>
    <s v="SY090201"/>
    <m/>
    <m/>
    <x v="12"/>
    <x v="12"/>
    <x v="38"/>
    <x v="39"/>
    <x v="86"/>
    <x v="85"/>
    <x v="477"/>
    <x v="473"/>
    <n v="20"/>
    <d v="2018-09-16T00:00:00"/>
  </r>
  <r>
    <x v="0"/>
    <x v="2"/>
    <x v="0"/>
    <m/>
    <m/>
    <s v="Deir-ez-Zor"/>
    <s v="SY09"/>
    <s v="Abu Kamal"/>
    <s v="SY0902"/>
    <s v="Hajin"/>
    <s v="SY090201"/>
    <m/>
    <m/>
    <x v="12"/>
    <x v="12"/>
    <x v="38"/>
    <x v="39"/>
    <x v="86"/>
    <x v="85"/>
    <x v="478"/>
    <x v="474"/>
    <n v="20"/>
    <d v="2018-09-18T00:00:00"/>
  </r>
  <r>
    <x v="0"/>
    <x v="2"/>
    <x v="0"/>
    <m/>
    <m/>
    <s v="Deir-ez-Zor"/>
    <s v="SY09"/>
    <s v="Abu Kamal"/>
    <s v="SY0902"/>
    <s v="Hajin"/>
    <s v="SY090201"/>
    <m/>
    <m/>
    <x v="12"/>
    <x v="12"/>
    <x v="38"/>
    <x v="39"/>
    <x v="86"/>
    <x v="85"/>
    <x v="479"/>
    <x v="475"/>
    <n v="20"/>
    <d v="2018-09-18T00:00:00"/>
  </r>
  <r>
    <x v="0"/>
    <x v="2"/>
    <x v="0"/>
    <m/>
    <m/>
    <s v="Deir-ez-Zor"/>
    <s v="SY09"/>
    <s v="Abu Kamal"/>
    <s v="SY0902"/>
    <s v="Hajin"/>
    <s v="SY090201"/>
    <m/>
    <m/>
    <x v="12"/>
    <x v="12"/>
    <x v="37"/>
    <x v="38"/>
    <x v="84"/>
    <x v="83"/>
    <x v="480"/>
    <x v="476"/>
    <n v="750"/>
    <d v="2018-09-23T00:00:00"/>
  </r>
  <r>
    <x v="0"/>
    <x v="2"/>
    <x v="0"/>
    <m/>
    <m/>
    <s v="Deir-ez-Zor"/>
    <s v="SY09"/>
    <s v="Abu Kamal"/>
    <s v="SY0902"/>
    <s v="Hajin"/>
    <s v="SY090201"/>
    <m/>
    <m/>
    <x v="12"/>
    <x v="12"/>
    <x v="37"/>
    <x v="38"/>
    <x v="87"/>
    <x v="86"/>
    <x v="481"/>
    <x v="477"/>
    <n v="10"/>
    <d v="2018-09-17T00:00:00"/>
  </r>
  <r>
    <x v="0"/>
    <x v="2"/>
    <x v="0"/>
    <m/>
    <m/>
    <s v="Deir-ez-Zor"/>
    <s v="SY09"/>
    <s v="Abu Kamal"/>
    <s v="SY0902"/>
    <s v="Hajin"/>
    <s v="SY090201"/>
    <m/>
    <m/>
    <x v="12"/>
    <x v="12"/>
    <x v="37"/>
    <x v="38"/>
    <x v="87"/>
    <x v="86"/>
    <x v="482"/>
    <x v="478"/>
    <n v="15"/>
    <d v="2018-09-17T00:00:00"/>
  </r>
  <r>
    <x v="0"/>
    <x v="2"/>
    <x v="0"/>
    <m/>
    <m/>
    <s v="Deir-ez-Zor"/>
    <s v="SY09"/>
    <s v="Abu Kamal"/>
    <s v="SY0902"/>
    <s v="Hajin"/>
    <s v="SY090201"/>
    <m/>
    <m/>
    <x v="2"/>
    <x v="2"/>
    <x v="10"/>
    <x v="10"/>
    <x v="32"/>
    <x v="101"/>
    <x v="483"/>
    <x v="479"/>
    <n v="750"/>
    <d v="2018-09-11T00:00:00"/>
  </r>
  <r>
    <x v="0"/>
    <x v="2"/>
    <x v="0"/>
    <m/>
    <m/>
    <s v="Deir-ez-Zor"/>
    <s v="SY09"/>
    <s v="Abu Kamal"/>
    <s v="SY0902"/>
    <s v="Susat"/>
    <s v="SY090203"/>
    <m/>
    <m/>
    <x v="9"/>
    <x v="9"/>
    <x v="32"/>
    <x v="33"/>
    <x v="102"/>
    <x v="102"/>
    <x v="484"/>
    <x v="480"/>
    <n v="5"/>
    <d v="2018-09-14T00:00:00"/>
  </r>
  <r>
    <x v="0"/>
    <x v="2"/>
    <x v="0"/>
    <m/>
    <m/>
    <s v="Deir-ez-Zor"/>
    <s v="SY09"/>
    <s v="Abu Kamal"/>
    <s v="SY0902"/>
    <s v="Susat"/>
    <s v="SY090203"/>
    <m/>
    <m/>
    <x v="9"/>
    <x v="9"/>
    <x v="32"/>
    <x v="33"/>
    <x v="102"/>
    <x v="102"/>
    <x v="485"/>
    <x v="481"/>
    <n v="12"/>
    <d v="2018-09-15T00:00:00"/>
  </r>
  <r>
    <x v="0"/>
    <x v="2"/>
    <x v="0"/>
    <m/>
    <m/>
    <s v="Deir-ez-Zor"/>
    <s v="SY09"/>
    <s v="Abu Kamal"/>
    <s v="SY0902"/>
    <s v="Susat"/>
    <s v="SY090203"/>
    <m/>
    <m/>
    <x v="12"/>
    <x v="12"/>
    <x v="36"/>
    <x v="37"/>
    <x v="103"/>
    <x v="103"/>
    <x v="486"/>
    <x v="482"/>
    <n v="80"/>
    <d v="2018-09-20T00:00:00"/>
  </r>
  <r>
    <x v="0"/>
    <x v="2"/>
    <x v="0"/>
    <m/>
    <m/>
    <s v="Deir-ez-Zor"/>
    <s v="SY09"/>
    <s v="Abu Kamal"/>
    <s v="SY0902"/>
    <s v="Susat"/>
    <s v="SY090203"/>
    <m/>
    <m/>
    <x v="12"/>
    <x v="12"/>
    <x v="36"/>
    <x v="37"/>
    <x v="103"/>
    <x v="103"/>
    <x v="487"/>
    <x v="483"/>
    <n v="40"/>
    <d v="2018-09-19T00:00:00"/>
  </r>
  <r>
    <x v="0"/>
    <x v="2"/>
    <x v="0"/>
    <m/>
    <m/>
    <s v="Deir-ez-Zor"/>
    <s v="SY09"/>
    <s v="Abu Kamal"/>
    <s v="SY0902"/>
    <s v="Susat"/>
    <s v="SY090203"/>
    <m/>
    <m/>
    <x v="12"/>
    <x v="12"/>
    <x v="36"/>
    <x v="37"/>
    <x v="103"/>
    <x v="103"/>
    <x v="488"/>
    <x v="484"/>
    <n v="40"/>
    <d v="2018-09-19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89"/>
    <x v="485"/>
    <n v="5"/>
    <d v="2018-09-19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394"/>
    <x v="486"/>
    <n v="15"/>
    <d v="2018-09-17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0"/>
    <x v="487"/>
    <n v="10"/>
    <d v="2018-09-17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1"/>
    <x v="488"/>
    <n v="5"/>
    <d v="2018-09-15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2"/>
    <x v="489"/>
    <n v="5"/>
    <d v="2018-09-18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3"/>
    <x v="490"/>
    <n v="10"/>
    <d v="2018-09-17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4"/>
    <x v="491"/>
    <n v="10"/>
    <d v="2018-09-18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5"/>
    <x v="492"/>
    <n v="15"/>
    <d v="2018-09-19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6"/>
    <x v="493"/>
    <n v="15"/>
    <d v="2018-09-19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7"/>
    <x v="494"/>
    <n v="5"/>
    <d v="2018-09-19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8"/>
    <x v="495"/>
    <n v="10"/>
    <d v="2018-09-15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499"/>
    <x v="496"/>
    <n v="10"/>
    <d v="2018-09-17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500"/>
    <x v="497"/>
    <n v="5"/>
    <d v="2018-09-18T00:00:00"/>
  </r>
  <r>
    <x v="0"/>
    <x v="2"/>
    <x v="0"/>
    <m/>
    <m/>
    <s v="Deir-ez-Zor"/>
    <s v="SY09"/>
    <s v="Abu Kamal"/>
    <s v="SY0902"/>
    <s v="Susat"/>
    <s v="SY090203"/>
    <m/>
    <m/>
    <x v="12"/>
    <x v="12"/>
    <x v="37"/>
    <x v="38"/>
    <x v="87"/>
    <x v="86"/>
    <x v="501"/>
    <x v="498"/>
    <n v="10"/>
    <d v="2018-09-17T00:00:00"/>
  </r>
  <r>
    <x v="0"/>
    <x v="2"/>
    <x v="0"/>
    <m/>
    <m/>
    <s v="Deir-ez-Zor"/>
    <s v="SY09"/>
    <s v="Abu Kamal"/>
    <s v="SY0902"/>
    <s v="Susat"/>
    <s v="SY090203"/>
    <m/>
    <m/>
    <x v="2"/>
    <x v="2"/>
    <x v="10"/>
    <x v="10"/>
    <x v="32"/>
    <x v="101"/>
    <x v="502"/>
    <x v="499"/>
    <n v="1550"/>
    <d v="2018-09-17T00:00:00"/>
  </r>
  <r>
    <x v="0"/>
    <x v="2"/>
    <x v="0"/>
    <m/>
    <m/>
    <s v="Deir-ez-Zor"/>
    <s v="SY09"/>
    <s v="Abu Kamal"/>
    <s v="SY0902"/>
    <s v="Susat"/>
    <s v="SY090203"/>
    <m/>
    <m/>
    <x v="2"/>
    <x v="2"/>
    <x v="10"/>
    <x v="10"/>
    <x v="32"/>
    <x v="101"/>
    <x v="503"/>
    <x v="500"/>
    <n v="170"/>
    <d v="2018-09-15T00:00:00"/>
  </r>
  <r>
    <x v="0"/>
    <x v="2"/>
    <x v="0"/>
    <m/>
    <m/>
    <s v="Deir-ez-Zor"/>
    <s v="SY09"/>
    <s v="Abu Kamal"/>
    <s v="SY0902"/>
    <s v="Susat"/>
    <s v="SY090203"/>
    <m/>
    <m/>
    <x v="2"/>
    <x v="2"/>
    <x v="10"/>
    <x v="10"/>
    <x v="32"/>
    <x v="101"/>
    <x v="504"/>
    <x v="501"/>
    <n v="1800"/>
    <d v="2018-09-13T00:00:00"/>
  </r>
  <r>
    <x v="0"/>
    <x v="2"/>
    <x v="0"/>
    <m/>
    <m/>
    <s v="Deir-ez-Zor"/>
    <s v="SY09"/>
    <s v="Abu Kamal"/>
    <s v="SY0902"/>
    <s v="Susat"/>
    <s v="SY090203"/>
    <m/>
    <m/>
    <x v="2"/>
    <x v="2"/>
    <x v="10"/>
    <x v="10"/>
    <x v="32"/>
    <x v="101"/>
    <x v="505"/>
    <x v="502"/>
    <n v="800"/>
    <d v="2018-09-12T00:00:00"/>
  </r>
  <r>
    <x v="0"/>
    <x v="2"/>
    <x v="0"/>
    <m/>
    <m/>
    <s v="Deir-ez-Zor"/>
    <s v="SY09"/>
    <s v="Al Mayadin"/>
    <s v="SY0903"/>
    <s v="Ashara"/>
    <s v="SY090302"/>
    <m/>
    <m/>
    <x v="12"/>
    <x v="12"/>
    <x v="37"/>
    <x v="38"/>
    <x v="87"/>
    <x v="86"/>
    <x v="506"/>
    <x v="503"/>
    <n v="15"/>
    <d v="2018-09-14T00:00:00"/>
  </r>
  <r>
    <x v="0"/>
    <x v="2"/>
    <x v="0"/>
    <m/>
    <m/>
    <s v="Deir-ez-Zor"/>
    <s v="SY09"/>
    <s v="Deir-ez-Zor"/>
    <s v="SY0901"/>
    <s v="Deir-ez-Zor"/>
    <s v="SY090100"/>
    <m/>
    <m/>
    <x v="2"/>
    <x v="2"/>
    <x v="31"/>
    <x v="32"/>
    <x v="73"/>
    <x v="72"/>
    <x v="507"/>
    <x v="504"/>
    <n v="13"/>
    <d v="2018-09-13T00:00:00"/>
  </r>
  <r>
    <x v="0"/>
    <x v="2"/>
    <x v="0"/>
    <m/>
    <m/>
    <s v="Deir-ez-Zor"/>
    <s v="SY09"/>
    <s v="Deir-ez-Zor"/>
    <s v="SY0901"/>
    <s v="Khasham"/>
    <s v="SY090105"/>
    <m/>
    <m/>
    <x v="2"/>
    <x v="2"/>
    <x v="31"/>
    <x v="32"/>
    <x v="104"/>
    <x v="104"/>
    <x v="508"/>
    <x v="505"/>
    <n v="45"/>
    <d v="2018-09-12T00:00:00"/>
  </r>
  <r>
    <x v="0"/>
    <x v="2"/>
    <x v="0"/>
    <m/>
    <m/>
    <s v="Deir-ez-Zor"/>
    <s v="SY09"/>
    <s v="Deir-ez-Zor"/>
    <s v="SY0901"/>
    <s v="Kisreh"/>
    <s v="SY090101"/>
    <m/>
    <m/>
    <x v="2"/>
    <x v="2"/>
    <x v="31"/>
    <x v="32"/>
    <x v="105"/>
    <x v="105"/>
    <x v="509"/>
    <x v="506"/>
    <n v="20"/>
    <d v="2018-09-05T00:00:00"/>
  </r>
  <r>
    <x v="0"/>
    <x v="2"/>
    <x v="0"/>
    <m/>
    <m/>
    <s v="Deir-ez-Zor"/>
    <s v="SY09"/>
    <s v="Deir-ez-Zor"/>
    <s v="SY0901"/>
    <s v="Kisreh"/>
    <s v="SY090101"/>
    <m/>
    <m/>
    <x v="2"/>
    <x v="2"/>
    <x v="31"/>
    <x v="32"/>
    <x v="105"/>
    <x v="105"/>
    <x v="510"/>
    <x v="507"/>
    <n v="15"/>
    <d v="2018-09-04T00:00:00"/>
  </r>
  <r>
    <x v="0"/>
    <x v="2"/>
    <x v="0"/>
    <m/>
    <m/>
    <s v="Deir-ez-Zor"/>
    <s v="SY09"/>
    <s v="Deir-ez-Zor"/>
    <s v="SY0901"/>
    <m/>
    <m/>
    <m/>
    <m/>
    <x v="9"/>
    <x v="9"/>
    <x v="35"/>
    <x v="36"/>
    <x v="79"/>
    <x v="78"/>
    <x v="511"/>
    <x v="508"/>
    <n v="32"/>
    <d v="2018-09-08T00:00:00"/>
  </r>
  <r>
    <x v="0"/>
    <x v="2"/>
    <x v="0"/>
    <m/>
    <m/>
    <s v="Hama"/>
    <s v="SY05"/>
    <s v="As-Salamiyeh"/>
    <s v="SY0503"/>
    <s v="As-Saan"/>
    <s v="SY050302"/>
    <m/>
    <m/>
    <x v="4"/>
    <x v="4"/>
    <x v="43"/>
    <x v="44"/>
    <x v="106"/>
    <x v="106"/>
    <x v="512"/>
    <x v="509"/>
    <n v="18"/>
    <d v="2018-09-23T00:00:00"/>
  </r>
  <r>
    <x v="0"/>
    <x v="2"/>
    <x v="0"/>
    <m/>
    <m/>
    <s v="Hama"/>
    <s v="SY05"/>
    <s v="As-Salamiyeh"/>
    <s v="SY0503"/>
    <s v="Oqeirbat"/>
    <s v="SY050304"/>
    <m/>
    <m/>
    <x v="0"/>
    <x v="0"/>
    <x v="2"/>
    <x v="2"/>
    <x v="3"/>
    <x v="3"/>
    <x v="513"/>
    <x v="510"/>
    <n v="6"/>
    <d v="2018-09-02T00:00:00"/>
  </r>
  <r>
    <x v="0"/>
    <x v="2"/>
    <x v="0"/>
    <m/>
    <m/>
    <s v="Hama"/>
    <s v="SY05"/>
    <s v="As-Salamiyeh"/>
    <s v="SY0503"/>
    <s v="Oqeirbat"/>
    <s v="SY050304"/>
    <m/>
    <m/>
    <x v="12"/>
    <x v="12"/>
    <x v="38"/>
    <x v="39"/>
    <x v="107"/>
    <x v="107"/>
    <x v="514"/>
    <x v="511"/>
    <n v="10"/>
    <d v="2018-09-19T00:00:00"/>
  </r>
  <r>
    <x v="0"/>
    <x v="2"/>
    <x v="0"/>
    <m/>
    <m/>
    <s v="Hama"/>
    <s v="SY05"/>
    <s v="As-Salamiyeh"/>
    <s v="SY0503"/>
    <s v="Oqeirbat"/>
    <s v="SY050304"/>
    <m/>
    <m/>
    <x v="12"/>
    <x v="12"/>
    <x v="37"/>
    <x v="38"/>
    <x v="84"/>
    <x v="83"/>
    <x v="515"/>
    <x v="512"/>
    <n v="60"/>
    <d v="2018-09-13T00:00:00"/>
  </r>
  <r>
    <x v="0"/>
    <x v="2"/>
    <x v="0"/>
    <m/>
    <m/>
    <s v="Hama"/>
    <s v="SY05"/>
    <s v="As-Suqaylabiyah"/>
    <s v="SY0502"/>
    <s v="As-Suqaylabiyah"/>
    <s v="SY050200"/>
    <m/>
    <m/>
    <x v="3"/>
    <x v="3"/>
    <x v="21"/>
    <x v="21"/>
    <x v="54"/>
    <x v="53"/>
    <x v="516"/>
    <x v="513"/>
    <n v="18"/>
    <d v="2018-09-01T00:00:00"/>
  </r>
  <r>
    <x v="0"/>
    <x v="2"/>
    <x v="0"/>
    <m/>
    <m/>
    <s v="Hama"/>
    <s v="SY05"/>
    <s v="As-Suqaylabiyah"/>
    <s v="SY0502"/>
    <s v="Madiq Castle"/>
    <s v="SY050204"/>
    <m/>
    <m/>
    <x v="1"/>
    <x v="1"/>
    <x v="7"/>
    <x v="7"/>
    <x v="15"/>
    <x v="15"/>
    <x v="81"/>
    <x v="81"/>
    <n v="29"/>
    <d v="2018-09-22T00:00:00"/>
  </r>
  <r>
    <x v="0"/>
    <x v="2"/>
    <x v="0"/>
    <m/>
    <m/>
    <s v="Hama"/>
    <s v="SY05"/>
    <s v="As-Suqaylabiyah"/>
    <s v="SY0502"/>
    <s v="Madiq Castle"/>
    <s v="SY050204"/>
    <m/>
    <m/>
    <x v="1"/>
    <x v="1"/>
    <x v="7"/>
    <x v="7"/>
    <x v="15"/>
    <x v="15"/>
    <x v="153"/>
    <x v="153"/>
    <n v="51"/>
    <d v="2018-09-25T00:00:00"/>
  </r>
  <r>
    <x v="0"/>
    <x v="2"/>
    <x v="0"/>
    <m/>
    <m/>
    <s v="Hama"/>
    <s v="SY05"/>
    <s v="As-Suqaylabiyah"/>
    <s v="SY0502"/>
    <s v="Madiq Castle"/>
    <s v="SY050204"/>
    <m/>
    <m/>
    <x v="1"/>
    <x v="1"/>
    <x v="6"/>
    <x v="6"/>
    <x v="20"/>
    <x v="20"/>
    <x v="517"/>
    <x v="514"/>
    <n v="203"/>
    <d v="2018-09-11T00:00:00"/>
  </r>
  <r>
    <x v="0"/>
    <x v="2"/>
    <x v="0"/>
    <m/>
    <m/>
    <s v="Hama"/>
    <s v="SY05"/>
    <s v="As-Suqaylabiyah"/>
    <s v="SY0502"/>
    <s v="Madiq Castle"/>
    <s v="SY050204"/>
    <m/>
    <m/>
    <x v="1"/>
    <x v="1"/>
    <x v="5"/>
    <x v="5"/>
    <x v="34"/>
    <x v="34"/>
    <x v="518"/>
    <x v="515"/>
    <n v="47"/>
    <d v="2018-09-09T00:00:00"/>
  </r>
  <r>
    <x v="0"/>
    <x v="2"/>
    <x v="0"/>
    <m/>
    <m/>
    <s v="Hama"/>
    <s v="SY05"/>
    <s v="As-Suqaylabiyah"/>
    <s v="SY0502"/>
    <s v="Madiq Castle"/>
    <s v="SY050204"/>
    <m/>
    <m/>
    <x v="1"/>
    <x v="1"/>
    <x v="5"/>
    <x v="5"/>
    <x v="34"/>
    <x v="34"/>
    <x v="292"/>
    <x v="291"/>
    <n v="173"/>
    <d v="2018-09-23T00:00:00"/>
  </r>
  <r>
    <x v="0"/>
    <x v="2"/>
    <x v="0"/>
    <m/>
    <m/>
    <s v="Hama"/>
    <s v="SY05"/>
    <s v="As-Suqaylabiyah"/>
    <s v="SY0502"/>
    <s v="Madiq Castle"/>
    <s v="SY050204"/>
    <m/>
    <m/>
    <x v="1"/>
    <x v="1"/>
    <x v="5"/>
    <x v="5"/>
    <x v="9"/>
    <x v="9"/>
    <x v="519"/>
    <x v="516"/>
    <n v="75"/>
    <d v="2018-09-15T00:00:00"/>
  </r>
  <r>
    <x v="0"/>
    <x v="2"/>
    <x v="0"/>
    <m/>
    <m/>
    <s v="Hama"/>
    <s v="SY05"/>
    <s v="As-Suqaylabiyah"/>
    <s v="SY0502"/>
    <s v="Madiq Castle"/>
    <s v="SY050204"/>
    <m/>
    <m/>
    <x v="1"/>
    <x v="1"/>
    <x v="5"/>
    <x v="5"/>
    <x v="9"/>
    <x v="9"/>
    <x v="57"/>
    <x v="57"/>
    <n v="351"/>
    <d v="2018-09-02T00:00:00"/>
  </r>
  <r>
    <x v="0"/>
    <x v="2"/>
    <x v="0"/>
    <m/>
    <m/>
    <s v="Hama"/>
    <s v="SY05"/>
    <s v="As-Suqaylabiyah"/>
    <s v="SY0502"/>
    <s v="Madiq Castle"/>
    <s v="SY050204"/>
    <m/>
    <m/>
    <x v="1"/>
    <x v="1"/>
    <x v="5"/>
    <x v="5"/>
    <x v="9"/>
    <x v="9"/>
    <x v="520"/>
    <x v="517"/>
    <n v="32"/>
    <d v="2018-09-16T00:00:00"/>
  </r>
  <r>
    <x v="0"/>
    <x v="2"/>
    <x v="0"/>
    <m/>
    <m/>
    <s v="Hama"/>
    <s v="SY05"/>
    <s v="As-Suqaylabiyah"/>
    <s v="SY0502"/>
    <s v="Shat-ha"/>
    <s v="SY050203"/>
    <m/>
    <m/>
    <x v="3"/>
    <x v="3"/>
    <x v="21"/>
    <x v="21"/>
    <x v="54"/>
    <x v="53"/>
    <x v="521"/>
    <x v="518"/>
    <n v="15"/>
    <d v="2018-09-07T00:00:00"/>
  </r>
  <r>
    <x v="0"/>
    <x v="2"/>
    <x v="0"/>
    <m/>
    <m/>
    <s v="Hama"/>
    <s v="SY05"/>
    <s v="As-Suqaylabiyah"/>
    <s v="SY0502"/>
    <s v="Shat-ha"/>
    <s v="SY050203"/>
    <m/>
    <m/>
    <x v="3"/>
    <x v="3"/>
    <x v="21"/>
    <x v="21"/>
    <x v="54"/>
    <x v="53"/>
    <x v="522"/>
    <x v="519"/>
    <n v="13"/>
    <d v="2018-09-05T00:00:00"/>
  </r>
  <r>
    <x v="0"/>
    <x v="2"/>
    <x v="0"/>
    <m/>
    <m/>
    <s v="Hama"/>
    <s v="SY05"/>
    <s v="As-Suqaylabiyah"/>
    <s v="SY0502"/>
    <s v="Ziyara"/>
    <s v="SY050202"/>
    <m/>
    <m/>
    <x v="1"/>
    <x v="1"/>
    <x v="8"/>
    <x v="8"/>
    <x v="16"/>
    <x v="16"/>
    <x v="107"/>
    <x v="107"/>
    <n v="49"/>
    <d v="2018-09-25T00:00:00"/>
  </r>
  <r>
    <x v="0"/>
    <x v="2"/>
    <x v="0"/>
    <m/>
    <m/>
    <s v="Hama"/>
    <s v="SY05"/>
    <s v="As-Suqaylabiyah"/>
    <s v="SY0502"/>
    <s v="Ziyara"/>
    <s v="SY050202"/>
    <m/>
    <m/>
    <x v="1"/>
    <x v="1"/>
    <x v="8"/>
    <x v="8"/>
    <x v="22"/>
    <x v="22"/>
    <x v="110"/>
    <x v="110"/>
    <n v="22"/>
    <d v="2018-09-22T00:00:00"/>
  </r>
  <r>
    <x v="0"/>
    <x v="2"/>
    <x v="0"/>
    <m/>
    <m/>
    <s v="Hama"/>
    <s v="SY05"/>
    <s v="As-Suqaylabiyah"/>
    <s v="SY0502"/>
    <s v="Ziyara"/>
    <s v="SY050202"/>
    <m/>
    <m/>
    <x v="1"/>
    <x v="1"/>
    <x v="8"/>
    <x v="8"/>
    <x v="22"/>
    <x v="22"/>
    <x v="197"/>
    <x v="197"/>
    <n v="34"/>
    <d v="2018-09-22T00:00:00"/>
  </r>
  <r>
    <x v="0"/>
    <x v="2"/>
    <x v="0"/>
    <m/>
    <m/>
    <s v="Hama"/>
    <s v="SY05"/>
    <s v="As-Suqaylabiyah"/>
    <s v="SY0502"/>
    <s v="Ziyara"/>
    <s v="SY050202"/>
    <m/>
    <m/>
    <x v="1"/>
    <x v="1"/>
    <x v="6"/>
    <x v="6"/>
    <x v="19"/>
    <x v="19"/>
    <x v="88"/>
    <x v="88"/>
    <n v="27"/>
    <d v="2018-09-08T00:00:00"/>
  </r>
  <r>
    <x v="0"/>
    <x v="2"/>
    <x v="0"/>
    <m/>
    <m/>
    <s v="Hama"/>
    <s v="SY05"/>
    <s v="Hama"/>
    <s v="SY0501"/>
    <s v="Hama"/>
    <s v="SY050100"/>
    <m/>
    <m/>
    <x v="10"/>
    <x v="10"/>
    <x v="24"/>
    <x v="24"/>
    <x v="108"/>
    <x v="108"/>
    <x v="523"/>
    <x v="520"/>
    <n v="15"/>
    <d v="2018-09-19T00:00:00"/>
  </r>
  <r>
    <x v="0"/>
    <x v="2"/>
    <x v="0"/>
    <m/>
    <m/>
    <s v="Hama"/>
    <s v="SY05"/>
    <s v="Hama"/>
    <s v="SY0501"/>
    <s v="Hama"/>
    <s v="SY050100"/>
    <m/>
    <m/>
    <x v="10"/>
    <x v="10"/>
    <x v="25"/>
    <x v="25"/>
    <x v="60"/>
    <x v="59"/>
    <x v="524"/>
    <x v="521"/>
    <n v="40"/>
    <d v="2018-09-11T00:00:00"/>
  </r>
  <r>
    <x v="0"/>
    <x v="2"/>
    <x v="0"/>
    <m/>
    <m/>
    <s v="Hama"/>
    <s v="SY05"/>
    <s v="Hama"/>
    <s v="SY0501"/>
    <s v="Hama"/>
    <s v="SY050100"/>
    <m/>
    <m/>
    <x v="10"/>
    <x v="10"/>
    <x v="25"/>
    <x v="25"/>
    <x v="60"/>
    <x v="59"/>
    <x v="356"/>
    <x v="352"/>
    <n v="130"/>
    <d v="2018-09-23T00:00:00"/>
  </r>
  <r>
    <x v="0"/>
    <x v="2"/>
    <x v="0"/>
    <m/>
    <m/>
    <s v="Hama"/>
    <s v="SY05"/>
    <s v="Hama"/>
    <s v="SY0501"/>
    <s v="Hama"/>
    <s v="SY050100"/>
    <m/>
    <m/>
    <x v="10"/>
    <x v="10"/>
    <x v="25"/>
    <x v="25"/>
    <x v="60"/>
    <x v="59"/>
    <x v="525"/>
    <x v="522"/>
    <n v="15"/>
    <d v="2018-09-09T00:00:00"/>
  </r>
  <r>
    <x v="0"/>
    <x v="2"/>
    <x v="0"/>
    <m/>
    <m/>
    <s v="Hama"/>
    <s v="SY05"/>
    <s v="Hama"/>
    <s v="SY0501"/>
    <s v="Hama"/>
    <s v="SY050100"/>
    <m/>
    <m/>
    <x v="11"/>
    <x v="11"/>
    <x v="27"/>
    <x v="27"/>
    <x v="109"/>
    <x v="109"/>
    <x v="526"/>
    <x v="523"/>
    <n v="15"/>
    <d v="2018-09-05T00:00:00"/>
  </r>
  <r>
    <x v="0"/>
    <x v="2"/>
    <x v="0"/>
    <m/>
    <m/>
    <s v="Hama"/>
    <s v="SY05"/>
    <s v="Hama"/>
    <s v="SY0501"/>
    <s v="Hama"/>
    <s v="SY050100"/>
    <m/>
    <m/>
    <x v="11"/>
    <x v="11"/>
    <x v="27"/>
    <x v="27"/>
    <x v="109"/>
    <x v="109"/>
    <x v="527"/>
    <x v="524"/>
    <n v="15"/>
    <d v="2018-09-09T00:00:00"/>
  </r>
  <r>
    <x v="0"/>
    <x v="2"/>
    <x v="0"/>
    <m/>
    <m/>
    <s v="Hama"/>
    <s v="SY05"/>
    <s v="Hama"/>
    <s v="SY0501"/>
    <s v="Hama"/>
    <s v="SY050100"/>
    <m/>
    <m/>
    <x v="11"/>
    <x v="11"/>
    <x v="27"/>
    <x v="27"/>
    <x v="65"/>
    <x v="64"/>
    <x v="528"/>
    <x v="525"/>
    <n v="10"/>
    <d v="2018-09-09T00:00:00"/>
  </r>
  <r>
    <x v="0"/>
    <x v="2"/>
    <x v="0"/>
    <m/>
    <m/>
    <s v="Hama"/>
    <s v="SY05"/>
    <s v="Hama"/>
    <s v="SY0501"/>
    <s v="Hama"/>
    <s v="SY050100"/>
    <m/>
    <m/>
    <x v="11"/>
    <x v="11"/>
    <x v="29"/>
    <x v="30"/>
    <x v="70"/>
    <x v="69"/>
    <x v="529"/>
    <x v="526"/>
    <n v="15"/>
    <d v="2018-09-01T00:00:00"/>
  </r>
  <r>
    <x v="0"/>
    <x v="2"/>
    <x v="0"/>
    <m/>
    <m/>
    <s v="Hama"/>
    <s v="SY05"/>
    <s v="Hama"/>
    <s v="SY0501"/>
    <s v="Hama"/>
    <s v="SY050100"/>
    <m/>
    <m/>
    <x v="11"/>
    <x v="11"/>
    <x v="29"/>
    <x v="30"/>
    <x v="70"/>
    <x v="69"/>
    <x v="368"/>
    <x v="364"/>
    <n v="90"/>
    <d v="2018-09-16T00:00:00"/>
  </r>
  <r>
    <x v="0"/>
    <x v="2"/>
    <x v="0"/>
    <m/>
    <m/>
    <s v="Hama"/>
    <s v="SY05"/>
    <s v="Hama"/>
    <s v="SY0501"/>
    <s v="Hamra"/>
    <s v="SY050103"/>
    <m/>
    <m/>
    <x v="4"/>
    <x v="4"/>
    <x v="13"/>
    <x v="13"/>
    <x v="110"/>
    <x v="110"/>
    <x v="530"/>
    <x v="527"/>
    <n v="18"/>
    <d v="2018-09-13T00:00:00"/>
  </r>
  <r>
    <x v="0"/>
    <x v="2"/>
    <x v="0"/>
    <m/>
    <m/>
    <s v="Hama"/>
    <s v="SY05"/>
    <s v="Hama"/>
    <s v="SY0501"/>
    <s v="Suran"/>
    <s v="SY050101"/>
    <m/>
    <m/>
    <x v="1"/>
    <x v="1"/>
    <x v="8"/>
    <x v="8"/>
    <x v="18"/>
    <x v="18"/>
    <x v="191"/>
    <x v="191"/>
    <n v="9"/>
    <d v="2018-09-07T00:00:00"/>
  </r>
  <r>
    <x v="0"/>
    <x v="2"/>
    <x v="0"/>
    <m/>
    <m/>
    <s v="Hama"/>
    <s v="SY05"/>
    <s v="Hama"/>
    <s v="SY0501"/>
    <s v="Suran"/>
    <s v="SY050101"/>
    <m/>
    <m/>
    <x v="1"/>
    <x v="1"/>
    <x v="8"/>
    <x v="8"/>
    <x v="18"/>
    <x v="18"/>
    <x v="96"/>
    <x v="96"/>
    <n v="68"/>
    <d v="2018-09-20T00:00:00"/>
  </r>
  <r>
    <x v="0"/>
    <x v="2"/>
    <x v="0"/>
    <m/>
    <m/>
    <s v="Hama"/>
    <s v="SY05"/>
    <s v="Hama"/>
    <s v="SY0501"/>
    <s v="Suran"/>
    <s v="SY050101"/>
    <m/>
    <m/>
    <x v="1"/>
    <x v="1"/>
    <x v="8"/>
    <x v="8"/>
    <x v="18"/>
    <x v="18"/>
    <x v="109"/>
    <x v="109"/>
    <n v="34"/>
    <d v="2018-09-26T00:00:00"/>
  </r>
  <r>
    <x v="0"/>
    <x v="2"/>
    <x v="0"/>
    <m/>
    <m/>
    <s v="Hama"/>
    <s v="SY05"/>
    <s v="Hama"/>
    <s v="SY0501"/>
    <m/>
    <m/>
    <m/>
    <m/>
    <x v="0"/>
    <x v="0"/>
    <x v="4"/>
    <x v="4"/>
    <x v="8"/>
    <x v="8"/>
    <x v="531"/>
    <x v="528"/>
    <n v="80"/>
    <d v="2018-09-26T00:00:00"/>
  </r>
  <r>
    <x v="0"/>
    <x v="2"/>
    <x v="0"/>
    <m/>
    <m/>
    <s v="Hama"/>
    <s v="SY05"/>
    <s v="Hama"/>
    <s v="SY0501"/>
    <m/>
    <m/>
    <m/>
    <m/>
    <x v="0"/>
    <x v="0"/>
    <x v="4"/>
    <x v="4"/>
    <x v="111"/>
    <x v="111"/>
    <x v="532"/>
    <x v="529"/>
    <n v="25"/>
    <d v="2018-09-26T00:00:00"/>
  </r>
  <r>
    <x v="0"/>
    <x v="2"/>
    <x v="0"/>
    <m/>
    <m/>
    <s v="Hama"/>
    <s v="SY05"/>
    <s v="Muhradah"/>
    <s v="SY0505"/>
    <s v="Kafr Zeita"/>
    <s v="SY050501"/>
    <m/>
    <m/>
    <x v="0"/>
    <x v="0"/>
    <x v="4"/>
    <x v="4"/>
    <x v="8"/>
    <x v="8"/>
    <x v="174"/>
    <x v="174"/>
    <n v="90"/>
    <d v="2018-09-27T00:00:00"/>
  </r>
  <r>
    <x v="0"/>
    <x v="2"/>
    <x v="0"/>
    <m/>
    <m/>
    <s v="Hama"/>
    <s v="SY05"/>
    <s v="Muhradah"/>
    <s v="SY0505"/>
    <s v="Kafr Zeita"/>
    <s v="SY050501"/>
    <m/>
    <m/>
    <x v="0"/>
    <x v="0"/>
    <x v="4"/>
    <x v="4"/>
    <x v="71"/>
    <x v="70"/>
    <x v="533"/>
    <x v="530"/>
    <n v="27"/>
    <d v="2018-09-02T00:00:00"/>
  </r>
  <r>
    <x v="0"/>
    <x v="2"/>
    <x v="0"/>
    <m/>
    <m/>
    <s v="Hama"/>
    <s v="SY05"/>
    <s v="Muhradah"/>
    <s v="SY0505"/>
    <s v="Kafr Zeita"/>
    <s v="SY050501"/>
    <m/>
    <m/>
    <x v="0"/>
    <x v="0"/>
    <x v="4"/>
    <x v="4"/>
    <x v="71"/>
    <x v="70"/>
    <x v="534"/>
    <x v="531"/>
    <n v="18"/>
    <d v="2018-09-16T00:00:00"/>
  </r>
  <r>
    <x v="0"/>
    <x v="2"/>
    <x v="0"/>
    <m/>
    <m/>
    <s v="Hama"/>
    <s v="SY05"/>
    <s v="Muhradah"/>
    <s v="SY0505"/>
    <s v="Kafr Zeita"/>
    <s v="SY050501"/>
    <m/>
    <m/>
    <x v="0"/>
    <x v="0"/>
    <x v="4"/>
    <x v="4"/>
    <x v="71"/>
    <x v="70"/>
    <x v="535"/>
    <x v="532"/>
    <n v="23"/>
    <d v="2018-09-19T00:00:00"/>
  </r>
  <r>
    <x v="0"/>
    <x v="2"/>
    <x v="0"/>
    <m/>
    <m/>
    <s v="Hama"/>
    <s v="SY05"/>
    <s v="Muhradah"/>
    <s v="SY0505"/>
    <s v="Kafr Zeita"/>
    <s v="SY050501"/>
    <m/>
    <m/>
    <x v="0"/>
    <x v="0"/>
    <x v="4"/>
    <x v="4"/>
    <x v="71"/>
    <x v="70"/>
    <x v="536"/>
    <x v="533"/>
    <n v="59"/>
    <d v="2018-09-25T00:00:00"/>
  </r>
  <r>
    <x v="0"/>
    <x v="2"/>
    <x v="0"/>
    <m/>
    <m/>
    <s v="Hama"/>
    <s v="SY05"/>
    <s v="Muhradah"/>
    <s v="SY0505"/>
    <s v="Kafr Zeita"/>
    <s v="SY050501"/>
    <m/>
    <m/>
    <x v="0"/>
    <x v="0"/>
    <x v="4"/>
    <x v="4"/>
    <x v="71"/>
    <x v="70"/>
    <x v="537"/>
    <x v="534"/>
    <n v="14"/>
    <d v="2018-09-18T00:00:00"/>
  </r>
  <r>
    <x v="0"/>
    <x v="2"/>
    <x v="0"/>
    <m/>
    <m/>
    <s v="Hama"/>
    <s v="SY05"/>
    <s v="Muhradah"/>
    <s v="SY0505"/>
    <s v="Kafr Zeita"/>
    <s v="SY050501"/>
    <m/>
    <m/>
    <x v="0"/>
    <x v="0"/>
    <x v="4"/>
    <x v="4"/>
    <x v="71"/>
    <x v="70"/>
    <x v="538"/>
    <x v="535"/>
    <n v="27"/>
    <d v="2018-09-24T00:00:00"/>
  </r>
  <r>
    <x v="0"/>
    <x v="2"/>
    <x v="0"/>
    <m/>
    <m/>
    <s v="Hama"/>
    <s v="SY05"/>
    <s v="Muhradah"/>
    <s v="SY0505"/>
    <s v="Kafr Zeita"/>
    <s v="SY050501"/>
    <m/>
    <m/>
    <x v="4"/>
    <x v="4"/>
    <x v="13"/>
    <x v="13"/>
    <x v="1"/>
    <x v="112"/>
    <x v="539"/>
    <x v="536"/>
    <n v="220"/>
    <d v="2018-09-23T00:00:00"/>
  </r>
  <r>
    <x v="0"/>
    <x v="2"/>
    <x v="0"/>
    <m/>
    <m/>
    <s v="Hama"/>
    <s v="SY05"/>
    <s v="Muhradah"/>
    <s v="SY0505"/>
    <s v="Kafr Zeita"/>
    <s v="SY050501"/>
    <m/>
    <m/>
    <x v="1"/>
    <x v="1"/>
    <x v="7"/>
    <x v="7"/>
    <x v="15"/>
    <x v="15"/>
    <x v="204"/>
    <x v="204"/>
    <n v="77"/>
    <d v="2018-09-24T00:00:00"/>
  </r>
  <r>
    <x v="0"/>
    <x v="2"/>
    <x v="0"/>
    <m/>
    <m/>
    <s v="Hama"/>
    <s v="SY05"/>
    <s v="Muhradah"/>
    <s v="SY0505"/>
    <s v="Kafr Zeita"/>
    <s v="SY050501"/>
    <m/>
    <m/>
    <x v="1"/>
    <x v="1"/>
    <x v="8"/>
    <x v="8"/>
    <x v="18"/>
    <x v="18"/>
    <x v="104"/>
    <x v="104"/>
    <n v="90"/>
    <d v="2018-09-20T00:00:00"/>
  </r>
  <r>
    <x v="0"/>
    <x v="2"/>
    <x v="0"/>
    <m/>
    <m/>
    <s v="Hama"/>
    <s v="SY05"/>
    <s v="Muhradah"/>
    <s v="SY0505"/>
    <s v="Kafr Zeita"/>
    <s v="SY050501"/>
    <m/>
    <m/>
    <x v="1"/>
    <x v="1"/>
    <x v="8"/>
    <x v="8"/>
    <x v="18"/>
    <x v="18"/>
    <x v="540"/>
    <x v="537"/>
    <n v="237"/>
    <d v="2018-09-20T00:00:00"/>
  </r>
  <r>
    <x v="0"/>
    <x v="2"/>
    <x v="0"/>
    <m/>
    <m/>
    <s v="Hama"/>
    <s v="SY05"/>
    <s v="Muhradah"/>
    <s v="SY0505"/>
    <s v="Kafr Zeita"/>
    <s v="SY050501"/>
    <m/>
    <m/>
    <x v="1"/>
    <x v="1"/>
    <x v="6"/>
    <x v="6"/>
    <x v="17"/>
    <x v="17"/>
    <x v="97"/>
    <x v="97"/>
    <n v="113"/>
    <d v="2018-09-09T00:00:00"/>
  </r>
  <r>
    <x v="0"/>
    <x v="2"/>
    <x v="0"/>
    <m/>
    <m/>
    <s v="Hama"/>
    <s v="SY05"/>
    <s v="Muhradah"/>
    <s v="SY0505"/>
    <s v="Kafr Zeita"/>
    <s v="SY050501"/>
    <m/>
    <m/>
    <x v="1"/>
    <x v="1"/>
    <x v="6"/>
    <x v="6"/>
    <x v="20"/>
    <x v="20"/>
    <x v="541"/>
    <x v="538"/>
    <n v="95"/>
    <d v="2018-09-12T00:00:00"/>
  </r>
  <r>
    <x v="0"/>
    <x v="2"/>
    <x v="0"/>
    <m/>
    <m/>
    <s v="Hama"/>
    <s v="SY05"/>
    <s v="Muhradah"/>
    <s v="SY0505"/>
    <s v="Kafr Zeita"/>
    <s v="SY050501"/>
    <m/>
    <m/>
    <x v="1"/>
    <x v="1"/>
    <x v="5"/>
    <x v="5"/>
    <x v="34"/>
    <x v="34"/>
    <x v="542"/>
    <x v="539"/>
    <n v="54"/>
    <d v="2018-09-09T00:00:00"/>
  </r>
  <r>
    <x v="0"/>
    <x v="2"/>
    <x v="0"/>
    <m/>
    <m/>
    <s v="Hama"/>
    <s v="SY05"/>
    <s v="Muhradah"/>
    <s v="SY0505"/>
    <s v="Kafr Zeita"/>
    <s v="SY050501"/>
    <m/>
    <m/>
    <x v="1"/>
    <x v="1"/>
    <x v="5"/>
    <x v="5"/>
    <x v="9"/>
    <x v="9"/>
    <x v="102"/>
    <x v="102"/>
    <n v="234"/>
    <d v="2018-09-02T00:00:00"/>
  </r>
  <r>
    <x v="0"/>
    <x v="2"/>
    <x v="0"/>
    <m/>
    <m/>
    <s v="Hama"/>
    <s v="SY05"/>
    <s v="Muhradah"/>
    <s v="SY0505"/>
    <s v="Kafr Zeita"/>
    <s v="SY050501"/>
    <m/>
    <m/>
    <x v="1"/>
    <x v="1"/>
    <x v="5"/>
    <x v="5"/>
    <x v="9"/>
    <x v="9"/>
    <x v="543"/>
    <x v="540"/>
    <n v="135"/>
    <d v="2018-09-16T00:00:00"/>
  </r>
  <r>
    <x v="0"/>
    <x v="2"/>
    <x v="0"/>
    <m/>
    <m/>
    <s v="Hama"/>
    <s v="SY05"/>
    <s v="Muhradah"/>
    <s v="SY0505"/>
    <s v="Kafr Zeita"/>
    <s v="SY050501"/>
    <m/>
    <m/>
    <x v="1"/>
    <x v="1"/>
    <x v="9"/>
    <x v="9"/>
    <x v="21"/>
    <x v="21"/>
    <x v="544"/>
    <x v="541"/>
    <n v="90"/>
    <d v="2018-09-22T00:00:00"/>
  </r>
  <r>
    <x v="0"/>
    <x v="2"/>
    <x v="0"/>
    <m/>
    <m/>
    <s v="Homs"/>
    <s v="SY04"/>
    <s v="Homs"/>
    <s v="SY0401"/>
    <s v="Homs"/>
    <s v="SY040100"/>
    <m/>
    <m/>
    <x v="0"/>
    <x v="0"/>
    <x v="4"/>
    <x v="4"/>
    <x v="111"/>
    <x v="111"/>
    <x v="545"/>
    <x v="542"/>
    <n v="10"/>
    <d v="2018-09-26T00:00:00"/>
  </r>
  <r>
    <x v="0"/>
    <x v="2"/>
    <x v="0"/>
    <m/>
    <m/>
    <s v="Homs"/>
    <s v="SY04"/>
    <s v="Homs"/>
    <s v="SY0401"/>
    <s v="Homs"/>
    <s v="SY040100"/>
    <m/>
    <m/>
    <x v="3"/>
    <x v="3"/>
    <x v="11"/>
    <x v="11"/>
    <x v="112"/>
    <x v="113"/>
    <x v="546"/>
    <x v="543"/>
    <n v="161"/>
    <d v="2018-09-15T00:00:00"/>
  </r>
  <r>
    <x v="0"/>
    <x v="2"/>
    <x v="0"/>
    <m/>
    <m/>
    <s v="Homs"/>
    <s v="SY04"/>
    <s v="Homs"/>
    <s v="SY0401"/>
    <s v="Homs"/>
    <s v="SY040100"/>
    <m/>
    <m/>
    <x v="10"/>
    <x v="10"/>
    <x v="22"/>
    <x v="22"/>
    <x v="113"/>
    <x v="114"/>
    <x v="547"/>
    <x v="544"/>
    <n v="10"/>
    <d v="2018-09-11T00:00:00"/>
  </r>
  <r>
    <x v="0"/>
    <x v="2"/>
    <x v="0"/>
    <m/>
    <m/>
    <s v="Homs"/>
    <s v="SY04"/>
    <s v="Homs"/>
    <s v="SY0401"/>
    <s v="Homs"/>
    <s v="SY040100"/>
    <m/>
    <m/>
    <x v="10"/>
    <x v="10"/>
    <x v="24"/>
    <x v="24"/>
    <x v="114"/>
    <x v="115"/>
    <x v="548"/>
    <x v="545"/>
    <n v="15"/>
    <d v="2018-09-09T00:00:00"/>
  </r>
  <r>
    <x v="0"/>
    <x v="2"/>
    <x v="0"/>
    <m/>
    <m/>
    <s v="Homs"/>
    <s v="SY04"/>
    <s v="Homs"/>
    <s v="SY0401"/>
    <s v="Homs"/>
    <s v="SY040100"/>
    <m/>
    <m/>
    <x v="10"/>
    <x v="10"/>
    <x v="25"/>
    <x v="25"/>
    <x v="60"/>
    <x v="59"/>
    <x v="356"/>
    <x v="352"/>
    <n v="110"/>
    <d v="2018-09-21T00:00:00"/>
  </r>
  <r>
    <x v="0"/>
    <x v="2"/>
    <x v="0"/>
    <m/>
    <m/>
    <s v="Homs"/>
    <s v="SY04"/>
    <s v="Homs"/>
    <s v="SY0401"/>
    <s v="Homs"/>
    <s v="SY040100"/>
    <m/>
    <m/>
    <x v="11"/>
    <x v="11"/>
    <x v="42"/>
    <x v="43"/>
    <x v="93"/>
    <x v="92"/>
    <x v="549"/>
    <x v="546"/>
    <n v="20"/>
    <d v="2018-09-03T00:00:00"/>
  </r>
  <r>
    <x v="0"/>
    <x v="2"/>
    <x v="0"/>
    <m/>
    <m/>
    <s v="Homs"/>
    <s v="SY04"/>
    <s v="Homs"/>
    <s v="SY0401"/>
    <s v="Homs"/>
    <s v="SY040100"/>
    <m/>
    <m/>
    <x v="11"/>
    <x v="11"/>
    <x v="42"/>
    <x v="43"/>
    <x v="115"/>
    <x v="116"/>
    <x v="550"/>
    <x v="547"/>
    <n v="15"/>
    <d v="2018-09-20T00:00:00"/>
  </r>
  <r>
    <x v="0"/>
    <x v="2"/>
    <x v="0"/>
    <m/>
    <m/>
    <s v="Homs"/>
    <s v="SY04"/>
    <s v="Homs"/>
    <s v="SY0401"/>
    <s v="Homs"/>
    <s v="SY040100"/>
    <m/>
    <m/>
    <x v="11"/>
    <x v="11"/>
    <x v="42"/>
    <x v="43"/>
    <x v="116"/>
    <x v="117"/>
    <x v="551"/>
    <x v="548"/>
    <n v="10"/>
    <d v="2018-09-18T00:00:00"/>
  </r>
  <r>
    <x v="0"/>
    <x v="2"/>
    <x v="0"/>
    <m/>
    <m/>
    <s v="Homs"/>
    <s v="SY04"/>
    <s v="Homs"/>
    <s v="SY0401"/>
    <s v="Homs"/>
    <s v="SY040100"/>
    <m/>
    <m/>
    <x v="11"/>
    <x v="11"/>
    <x v="26"/>
    <x v="26"/>
    <x v="117"/>
    <x v="118"/>
    <x v="552"/>
    <x v="549"/>
    <n v="15"/>
    <d v="2018-09-15T00:00:00"/>
  </r>
  <r>
    <x v="0"/>
    <x v="2"/>
    <x v="0"/>
    <m/>
    <m/>
    <s v="Homs"/>
    <s v="SY04"/>
    <s v="Homs"/>
    <s v="SY0401"/>
    <s v="Homs"/>
    <s v="SY040100"/>
    <m/>
    <m/>
    <x v="11"/>
    <x v="11"/>
    <x v="29"/>
    <x v="30"/>
    <x v="118"/>
    <x v="119"/>
    <x v="553"/>
    <x v="550"/>
    <n v="10"/>
    <d v="2018-09-05T00:00:00"/>
  </r>
  <r>
    <x v="0"/>
    <x v="2"/>
    <x v="0"/>
    <m/>
    <m/>
    <s v="Homs"/>
    <s v="SY04"/>
    <s v="Homs"/>
    <s v="SY0401"/>
    <s v="Homs"/>
    <s v="SY040100"/>
    <m/>
    <m/>
    <x v="11"/>
    <x v="11"/>
    <x v="29"/>
    <x v="30"/>
    <x v="99"/>
    <x v="98"/>
    <x v="554"/>
    <x v="551"/>
    <n v="10"/>
    <d v="2018-09-02T00:00:00"/>
  </r>
  <r>
    <x v="0"/>
    <x v="2"/>
    <x v="0"/>
    <m/>
    <m/>
    <s v="Homs"/>
    <s v="SY04"/>
    <s v="Homs"/>
    <s v="SY0401"/>
    <s v="Homs"/>
    <s v="SY040100"/>
    <m/>
    <m/>
    <x v="11"/>
    <x v="11"/>
    <x v="29"/>
    <x v="30"/>
    <x v="70"/>
    <x v="69"/>
    <x v="555"/>
    <x v="552"/>
    <n v="30"/>
    <d v="2018-09-05T00:00:00"/>
  </r>
  <r>
    <x v="0"/>
    <x v="2"/>
    <x v="0"/>
    <m/>
    <m/>
    <s v="Homs"/>
    <s v="SY04"/>
    <s v="Homs"/>
    <s v="SY0401"/>
    <s v="Homs"/>
    <s v="SY040100"/>
    <m/>
    <m/>
    <x v="11"/>
    <x v="11"/>
    <x v="29"/>
    <x v="30"/>
    <x v="70"/>
    <x v="69"/>
    <x v="368"/>
    <x v="364"/>
    <n v="40"/>
    <d v="2018-09-09T00:00:00"/>
  </r>
  <r>
    <x v="0"/>
    <x v="2"/>
    <x v="0"/>
    <m/>
    <m/>
    <s v="Idleb"/>
    <s v="SY07"/>
    <s v="Al Ma'ra"/>
    <s v="SY0702"/>
    <s v="Heish"/>
    <s v="SY070205"/>
    <m/>
    <m/>
    <x v="1"/>
    <x v="1"/>
    <x v="7"/>
    <x v="7"/>
    <x v="26"/>
    <x v="26"/>
    <x v="123"/>
    <x v="123"/>
    <n v="277"/>
    <d v="2018-09-20T00:00:00"/>
  </r>
  <r>
    <x v="0"/>
    <x v="2"/>
    <x v="0"/>
    <m/>
    <m/>
    <s v="Idleb"/>
    <s v="SY07"/>
    <s v="Al Ma'ra"/>
    <s v="SY0702"/>
    <s v="Heish"/>
    <s v="SY070205"/>
    <m/>
    <m/>
    <x v="1"/>
    <x v="1"/>
    <x v="7"/>
    <x v="7"/>
    <x v="26"/>
    <x v="26"/>
    <x v="152"/>
    <x v="152"/>
    <n v="204"/>
    <d v="2018-09-20T00:00:00"/>
  </r>
  <r>
    <x v="0"/>
    <x v="2"/>
    <x v="0"/>
    <m/>
    <m/>
    <s v="Idleb"/>
    <s v="SY07"/>
    <s v="Al Ma'ra"/>
    <s v="SY0702"/>
    <s v="Heish"/>
    <s v="SY070205"/>
    <m/>
    <m/>
    <x v="1"/>
    <x v="1"/>
    <x v="7"/>
    <x v="7"/>
    <x v="26"/>
    <x v="26"/>
    <x v="301"/>
    <x v="300"/>
    <n v="50"/>
    <d v="2018-09-20T00:00:00"/>
  </r>
  <r>
    <x v="0"/>
    <x v="2"/>
    <x v="0"/>
    <m/>
    <m/>
    <s v="Idleb"/>
    <s v="SY07"/>
    <s v="Al Ma'ra"/>
    <s v="SY0702"/>
    <s v="Heish"/>
    <s v="SY070205"/>
    <m/>
    <m/>
    <x v="1"/>
    <x v="1"/>
    <x v="8"/>
    <x v="8"/>
    <x v="16"/>
    <x v="16"/>
    <x v="145"/>
    <x v="145"/>
    <n v="76"/>
    <d v="2018-09-25T00:00:00"/>
  </r>
  <r>
    <x v="0"/>
    <x v="2"/>
    <x v="0"/>
    <m/>
    <m/>
    <s v="Idleb"/>
    <s v="SY07"/>
    <s v="Al Ma'ra"/>
    <s v="SY0702"/>
    <s v="Heish"/>
    <s v="SY070205"/>
    <m/>
    <m/>
    <x v="1"/>
    <x v="1"/>
    <x v="8"/>
    <x v="8"/>
    <x v="18"/>
    <x v="18"/>
    <x v="94"/>
    <x v="94"/>
    <n v="299"/>
    <d v="2018-09-20T00:00:00"/>
  </r>
  <r>
    <x v="0"/>
    <x v="2"/>
    <x v="0"/>
    <m/>
    <m/>
    <s v="Idleb"/>
    <s v="SY07"/>
    <s v="Al Ma'ra"/>
    <s v="SY0702"/>
    <s v="Heish"/>
    <s v="SY070205"/>
    <m/>
    <m/>
    <x v="1"/>
    <x v="1"/>
    <x v="8"/>
    <x v="8"/>
    <x v="18"/>
    <x v="18"/>
    <x v="278"/>
    <x v="277"/>
    <n v="177"/>
    <d v="2018-09-20T00:00:00"/>
  </r>
  <r>
    <x v="0"/>
    <x v="2"/>
    <x v="0"/>
    <m/>
    <m/>
    <s v="Idleb"/>
    <s v="SY07"/>
    <s v="Al Ma'ra"/>
    <s v="SY0702"/>
    <s v="Heish"/>
    <s v="SY070205"/>
    <m/>
    <m/>
    <x v="1"/>
    <x v="1"/>
    <x v="8"/>
    <x v="8"/>
    <x v="18"/>
    <x v="18"/>
    <x v="87"/>
    <x v="87"/>
    <n v="103"/>
    <d v="2018-09-20T00:00:00"/>
  </r>
  <r>
    <x v="0"/>
    <x v="2"/>
    <x v="0"/>
    <m/>
    <m/>
    <s v="Idleb"/>
    <s v="SY07"/>
    <s v="Al Ma'ra"/>
    <s v="SY0702"/>
    <s v="Heish"/>
    <s v="SY070205"/>
    <m/>
    <m/>
    <x v="1"/>
    <x v="1"/>
    <x v="8"/>
    <x v="8"/>
    <x v="18"/>
    <x v="18"/>
    <x v="95"/>
    <x v="95"/>
    <n v="62"/>
    <d v="2018-09-20T00:00:00"/>
  </r>
  <r>
    <x v="0"/>
    <x v="2"/>
    <x v="0"/>
    <m/>
    <m/>
    <s v="Idleb"/>
    <s v="SY07"/>
    <s v="Al Ma'ra"/>
    <s v="SY0702"/>
    <s v="Heish"/>
    <s v="SY070205"/>
    <m/>
    <m/>
    <x v="1"/>
    <x v="1"/>
    <x v="5"/>
    <x v="5"/>
    <x v="9"/>
    <x v="9"/>
    <x v="556"/>
    <x v="553"/>
    <n v="41"/>
    <d v="2018-09-15T00:00:00"/>
  </r>
  <r>
    <x v="0"/>
    <x v="2"/>
    <x v="0"/>
    <m/>
    <m/>
    <s v="Idleb"/>
    <s v="SY07"/>
    <s v="Al Ma'ra"/>
    <s v="SY0702"/>
    <s v="Khan Shaykun"/>
    <s v="SY070201"/>
    <m/>
    <m/>
    <x v="0"/>
    <x v="0"/>
    <x v="2"/>
    <x v="2"/>
    <x v="119"/>
    <x v="120"/>
    <x v="557"/>
    <x v="554"/>
    <n v="27"/>
    <d v="2018-09-10T00:00:00"/>
  </r>
  <r>
    <x v="0"/>
    <x v="2"/>
    <x v="0"/>
    <m/>
    <m/>
    <s v="Idleb"/>
    <s v="SY07"/>
    <s v="Al Ma'ra"/>
    <s v="SY0702"/>
    <s v="Khan Shaykun"/>
    <s v="SY070201"/>
    <m/>
    <m/>
    <x v="0"/>
    <x v="0"/>
    <x v="2"/>
    <x v="2"/>
    <x v="3"/>
    <x v="3"/>
    <x v="558"/>
    <x v="555"/>
    <n v="15"/>
    <d v="2018-09-26T00:00:00"/>
  </r>
  <r>
    <x v="0"/>
    <x v="2"/>
    <x v="0"/>
    <m/>
    <m/>
    <s v="Idleb"/>
    <s v="SY07"/>
    <s v="Al Ma'ra"/>
    <s v="SY0702"/>
    <s v="Khan Shaykun"/>
    <s v="SY070201"/>
    <m/>
    <m/>
    <x v="0"/>
    <x v="0"/>
    <x v="2"/>
    <x v="2"/>
    <x v="3"/>
    <x v="3"/>
    <x v="559"/>
    <x v="556"/>
    <n v="14"/>
    <d v="2018-09-20T00:00:00"/>
  </r>
  <r>
    <x v="0"/>
    <x v="2"/>
    <x v="0"/>
    <m/>
    <m/>
    <s v="Idleb"/>
    <s v="SY07"/>
    <s v="Al Ma'ra"/>
    <s v="SY0702"/>
    <s v="Khan Shaykun"/>
    <s v="SY070201"/>
    <m/>
    <m/>
    <x v="0"/>
    <x v="0"/>
    <x v="2"/>
    <x v="2"/>
    <x v="3"/>
    <x v="3"/>
    <x v="560"/>
    <x v="557"/>
    <n v="9"/>
    <d v="2018-09-27T00:00:00"/>
  </r>
  <r>
    <x v="0"/>
    <x v="2"/>
    <x v="0"/>
    <m/>
    <m/>
    <s v="Idleb"/>
    <s v="SY07"/>
    <s v="Al Ma'ra"/>
    <s v="SY0702"/>
    <s v="Khan Shaykun"/>
    <s v="SY070201"/>
    <m/>
    <m/>
    <x v="0"/>
    <x v="0"/>
    <x v="2"/>
    <x v="2"/>
    <x v="3"/>
    <x v="3"/>
    <x v="561"/>
    <x v="558"/>
    <n v="9"/>
    <d v="2018-09-26T00:00:00"/>
  </r>
  <r>
    <x v="0"/>
    <x v="2"/>
    <x v="0"/>
    <m/>
    <m/>
    <s v="Idleb"/>
    <s v="SY07"/>
    <s v="Al Ma'ra"/>
    <s v="SY0702"/>
    <s v="Khan Shaykun"/>
    <s v="SY070201"/>
    <m/>
    <m/>
    <x v="0"/>
    <x v="0"/>
    <x v="2"/>
    <x v="2"/>
    <x v="3"/>
    <x v="3"/>
    <x v="562"/>
    <x v="559"/>
    <n v="9"/>
    <d v="2018-09-27T00:00:00"/>
  </r>
  <r>
    <x v="0"/>
    <x v="2"/>
    <x v="0"/>
    <m/>
    <m/>
    <s v="Idleb"/>
    <s v="SY07"/>
    <s v="Al Ma'ra"/>
    <s v="SY0702"/>
    <s v="Khan Shaykun"/>
    <s v="SY070201"/>
    <m/>
    <m/>
    <x v="0"/>
    <x v="0"/>
    <x v="1"/>
    <x v="1"/>
    <x v="5"/>
    <x v="5"/>
    <x v="563"/>
    <x v="560"/>
    <n v="50"/>
    <d v="2018-09-26T00:00:00"/>
  </r>
  <r>
    <x v="0"/>
    <x v="2"/>
    <x v="0"/>
    <m/>
    <m/>
    <s v="Idleb"/>
    <s v="SY07"/>
    <s v="Al Ma'ra"/>
    <s v="SY0702"/>
    <s v="Khan Shaykun"/>
    <s v="SY070201"/>
    <m/>
    <m/>
    <x v="0"/>
    <x v="0"/>
    <x v="4"/>
    <x v="4"/>
    <x v="8"/>
    <x v="8"/>
    <x v="564"/>
    <x v="561"/>
    <n v="54"/>
    <d v="2018-09-23T00:00:00"/>
  </r>
  <r>
    <x v="0"/>
    <x v="2"/>
    <x v="0"/>
    <m/>
    <m/>
    <s v="Idleb"/>
    <s v="SY07"/>
    <s v="Al Ma'ra"/>
    <s v="SY0702"/>
    <s v="Khan Shaykun"/>
    <s v="SY070201"/>
    <m/>
    <m/>
    <x v="0"/>
    <x v="0"/>
    <x v="4"/>
    <x v="4"/>
    <x v="8"/>
    <x v="8"/>
    <x v="151"/>
    <x v="151"/>
    <n v="23"/>
    <d v="2018-09-27T00:00:00"/>
  </r>
  <r>
    <x v="0"/>
    <x v="2"/>
    <x v="0"/>
    <m/>
    <m/>
    <s v="Idleb"/>
    <s v="SY07"/>
    <s v="Al Ma'ra"/>
    <s v="SY0702"/>
    <s v="Khan Shaykun"/>
    <s v="SY070201"/>
    <m/>
    <m/>
    <x v="0"/>
    <x v="0"/>
    <x v="4"/>
    <x v="4"/>
    <x v="8"/>
    <x v="8"/>
    <x v="565"/>
    <x v="562"/>
    <n v="36"/>
    <d v="2018-09-27T00:00:00"/>
  </r>
  <r>
    <x v="0"/>
    <x v="2"/>
    <x v="0"/>
    <m/>
    <m/>
    <s v="Idleb"/>
    <s v="SY07"/>
    <s v="Al Ma'ra"/>
    <s v="SY0702"/>
    <s v="Khan Shaykun"/>
    <s v="SY070201"/>
    <m/>
    <m/>
    <x v="0"/>
    <x v="0"/>
    <x v="4"/>
    <x v="4"/>
    <x v="8"/>
    <x v="8"/>
    <x v="566"/>
    <x v="563"/>
    <n v="72"/>
    <d v="2018-09-25T00:00:00"/>
  </r>
  <r>
    <x v="0"/>
    <x v="2"/>
    <x v="0"/>
    <m/>
    <m/>
    <s v="Idleb"/>
    <s v="SY07"/>
    <s v="Al Ma'ra"/>
    <s v="SY0702"/>
    <s v="Khan Shaykun"/>
    <s v="SY070201"/>
    <m/>
    <m/>
    <x v="0"/>
    <x v="0"/>
    <x v="4"/>
    <x v="4"/>
    <x v="8"/>
    <x v="8"/>
    <x v="56"/>
    <x v="56"/>
    <n v="155"/>
    <d v="2018-09-15T00:00:00"/>
  </r>
  <r>
    <x v="0"/>
    <x v="2"/>
    <x v="0"/>
    <m/>
    <m/>
    <s v="Idleb"/>
    <s v="SY07"/>
    <s v="Al Ma'ra"/>
    <s v="SY0702"/>
    <s v="Khan Shaykun"/>
    <s v="SY070201"/>
    <m/>
    <m/>
    <x v="1"/>
    <x v="1"/>
    <x v="7"/>
    <x v="7"/>
    <x v="26"/>
    <x v="26"/>
    <x v="270"/>
    <x v="269"/>
    <n v="166"/>
    <d v="2018-09-20T00:00:00"/>
  </r>
  <r>
    <x v="0"/>
    <x v="2"/>
    <x v="0"/>
    <m/>
    <m/>
    <s v="Idleb"/>
    <s v="SY07"/>
    <s v="Al Ma'ra"/>
    <s v="SY0702"/>
    <s v="Khan Shaykun"/>
    <s v="SY070201"/>
    <m/>
    <m/>
    <x v="1"/>
    <x v="1"/>
    <x v="7"/>
    <x v="7"/>
    <x v="15"/>
    <x v="15"/>
    <x v="89"/>
    <x v="89"/>
    <n v="315"/>
    <d v="2018-09-23T00:00:00"/>
  </r>
  <r>
    <x v="0"/>
    <x v="2"/>
    <x v="0"/>
    <m/>
    <m/>
    <s v="Idleb"/>
    <s v="SY07"/>
    <s v="Al Ma'ra"/>
    <s v="SY0702"/>
    <s v="Khan Shaykun"/>
    <s v="SY070201"/>
    <m/>
    <m/>
    <x v="1"/>
    <x v="1"/>
    <x v="7"/>
    <x v="7"/>
    <x v="15"/>
    <x v="15"/>
    <x v="567"/>
    <x v="564"/>
    <n v="45"/>
    <d v="2018-09-25T00:00:00"/>
  </r>
  <r>
    <x v="0"/>
    <x v="2"/>
    <x v="0"/>
    <m/>
    <m/>
    <s v="Idleb"/>
    <s v="SY07"/>
    <s v="Al Ma'ra"/>
    <s v="SY0702"/>
    <s v="Khan Shaykun"/>
    <s v="SY070201"/>
    <m/>
    <m/>
    <x v="1"/>
    <x v="1"/>
    <x v="7"/>
    <x v="7"/>
    <x v="27"/>
    <x v="27"/>
    <x v="568"/>
    <x v="565"/>
    <n v="54"/>
    <d v="2018-09-28T00:00:00"/>
  </r>
  <r>
    <x v="0"/>
    <x v="2"/>
    <x v="0"/>
    <m/>
    <m/>
    <s v="Idleb"/>
    <s v="SY07"/>
    <s v="Al Ma'ra"/>
    <s v="SY0702"/>
    <s v="Khan Shaykun"/>
    <s v="SY070201"/>
    <m/>
    <m/>
    <x v="1"/>
    <x v="1"/>
    <x v="7"/>
    <x v="7"/>
    <x v="24"/>
    <x v="24"/>
    <x v="300"/>
    <x v="299"/>
    <n v="40"/>
    <d v="2018-09-25T00:00:00"/>
  </r>
  <r>
    <x v="0"/>
    <x v="2"/>
    <x v="0"/>
    <m/>
    <m/>
    <s v="Idleb"/>
    <s v="SY07"/>
    <s v="Al Ma'ra"/>
    <s v="SY0702"/>
    <s v="Khan Shaykun"/>
    <s v="SY070201"/>
    <m/>
    <m/>
    <x v="1"/>
    <x v="1"/>
    <x v="7"/>
    <x v="7"/>
    <x v="24"/>
    <x v="24"/>
    <x v="569"/>
    <x v="566"/>
    <n v="238"/>
    <d v="2018-09-28T00:00:00"/>
  </r>
  <r>
    <x v="0"/>
    <x v="2"/>
    <x v="0"/>
    <m/>
    <m/>
    <s v="Idleb"/>
    <s v="SY07"/>
    <s v="Al Ma'ra"/>
    <s v="SY0702"/>
    <s v="Khan Shaykun"/>
    <s v="SY070201"/>
    <m/>
    <m/>
    <x v="1"/>
    <x v="1"/>
    <x v="8"/>
    <x v="8"/>
    <x v="16"/>
    <x v="16"/>
    <x v="144"/>
    <x v="144"/>
    <n v="11"/>
    <d v="2018-09-24T00:00:00"/>
  </r>
  <r>
    <x v="0"/>
    <x v="2"/>
    <x v="0"/>
    <m/>
    <m/>
    <s v="Idleb"/>
    <s v="SY07"/>
    <s v="Al Ma'ra"/>
    <s v="SY0702"/>
    <s v="Khan Shaykun"/>
    <s v="SY070201"/>
    <m/>
    <m/>
    <x v="1"/>
    <x v="1"/>
    <x v="8"/>
    <x v="8"/>
    <x v="18"/>
    <x v="18"/>
    <x v="279"/>
    <x v="278"/>
    <n v="10"/>
    <d v="2018-09-20T00:00:00"/>
  </r>
  <r>
    <x v="0"/>
    <x v="2"/>
    <x v="0"/>
    <m/>
    <m/>
    <s v="Idleb"/>
    <s v="SY07"/>
    <s v="Al Ma'ra"/>
    <s v="SY0702"/>
    <s v="Khan Shaykun"/>
    <s v="SY070201"/>
    <m/>
    <m/>
    <x v="1"/>
    <x v="1"/>
    <x v="8"/>
    <x v="8"/>
    <x v="18"/>
    <x v="18"/>
    <x v="93"/>
    <x v="93"/>
    <n v="147"/>
    <d v="2018-09-20T00:00:00"/>
  </r>
  <r>
    <x v="0"/>
    <x v="2"/>
    <x v="0"/>
    <m/>
    <m/>
    <s v="Idleb"/>
    <s v="SY07"/>
    <s v="Al Ma'ra"/>
    <s v="SY0702"/>
    <s v="Khan Shaykun"/>
    <s v="SY070201"/>
    <m/>
    <m/>
    <x v="1"/>
    <x v="1"/>
    <x v="8"/>
    <x v="8"/>
    <x v="18"/>
    <x v="18"/>
    <x v="115"/>
    <x v="115"/>
    <n v="227"/>
    <d v="2018-09-20T00:00:00"/>
  </r>
  <r>
    <x v="0"/>
    <x v="2"/>
    <x v="0"/>
    <m/>
    <m/>
    <s v="Idleb"/>
    <s v="SY07"/>
    <s v="Al Ma'ra"/>
    <s v="SY0702"/>
    <s v="Khan Shaykun"/>
    <s v="SY070201"/>
    <m/>
    <m/>
    <x v="1"/>
    <x v="1"/>
    <x v="6"/>
    <x v="6"/>
    <x v="20"/>
    <x v="20"/>
    <x v="139"/>
    <x v="139"/>
    <n v="41"/>
    <d v="2018-09-12T00:00:00"/>
  </r>
  <r>
    <x v="0"/>
    <x v="2"/>
    <x v="0"/>
    <m/>
    <m/>
    <s v="Idleb"/>
    <s v="SY07"/>
    <s v="Al Ma'ra"/>
    <s v="SY0702"/>
    <s v="Khan Shaykun"/>
    <s v="SY070201"/>
    <m/>
    <m/>
    <x v="1"/>
    <x v="1"/>
    <x v="6"/>
    <x v="6"/>
    <x v="20"/>
    <x v="20"/>
    <x v="225"/>
    <x v="225"/>
    <n v="68"/>
    <d v="2018-09-12T00:00:00"/>
  </r>
  <r>
    <x v="0"/>
    <x v="2"/>
    <x v="0"/>
    <m/>
    <m/>
    <s v="Idleb"/>
    <s v="SY07"/>
    <s v="Al Ma'ra"/>
    <s v="SY0702"/>
    <s v="Khan Shaykun"/>
    <s v="SY070201"/>
    <m/>
    <m/>
    <x v="1"/>
    <x v="1"/>
    <x v="6"/>
    <x v="6"/>
    <x v="20"/>
    <x v="20"/>
    <x v="570"/>
    <x v="567"/>
    <n v="41"/>
    <d v="2018-09-11T00:00:00"/>
  </r>
  <r>
    <x v="0"/>
    <x v="2"/>
    <x v="0"/>
    <m/>
    <m/>
    <s v="Idleb"/>
    <s v="SY07"/>
    <s v="Al Ma'ra"/>
    <s v="SY0702"/>
    <s v="Khan Shaykun"/>
    <s v="SY070201"/>
    <m/>
    <m/>
    <x v="1"/>
    <x v="1"/>
    <x v="5"/>
    <x v="5"/>
    <x v="14"/>
    <x v="14"/>
    <x v="571"/>
    <x v="568"/>
    <n v="551"/>
    <d v="2018-09-22T00:00:00"/>
  </r>
  <r>
    <x v="0"/>
    <x v="2"/>
    <x v="0"/>
    <m/>
    <m/>
    <s v="Idleb"/>
    <s v="SY07"/>
    <s v="Al Ma'ra"/>
    <s v="SY0702"/>
    <s v="Khan Shaykun"/>
    <s v="SY070201"/>
    <m/>
    <m/>
    <x v="1"/>
    <x v="1"/>
    <x v="5"/>
    <x v="5"/>
    <x v="14"/>
    <x v="14"/>
    <x v="572"/>
    <x v="569"/>
    <n v="124"/>
    <d v="2018-09-22T00:00:00"/>
  </r>
  <r>
    <x v="0"/>
    <x v="2"/>
    <x v="0"/>
    <m/>
    <m/>
    <s v="Idleb"/>
    <s v="SY07"/>
    <s v="Al Ma'ra"/>
    <s v="SY0702"/>
    <s v="Khan Shaykun"/>
    <s v="SY070201"/>
    <m/>
    <m/>
    <x v="1"/>
    <x v="1"/>
    <x v="5"/>
    <x v="5"/>
    <x v="9"/>
    <x v="9"/>
    <x v="573"/>
    <x v="570"/>
    <n v="101"/>
    <d v="2018-09-15T00:00:00"/>
  </r>
  <r>
    <x v="0"/>
    <x v="2"/>
    <x v="0"/>
    <m/>
    <m/>
    <s v="Idleb"/>
    <s v="SY07"/>
    <s v="Al Ma'ra"/>
    <s v="SY0702"/>
    <s v="Khan Shaykun"/>
    <s v="SY070201"/>
    <m/>
    <m/>
    <x v="1"/>
    <x v="1"/>
    <x v="5"/>
    <x v="5"/>
    <x v="9"/>
    <x v="9"/>
    <x v="161"/>
    <x v="161"/>
    <n v="76"/>
    <d v="2018-09-15T00:00:00"/>
  </r>
  <r>
    <x v="0"/>
    <x v="2"/>
    <x v="0"/>
    <m/>
    <m/>
    <s v="Idleb"/>
    <s v="SY07"/>
    <s v="Al Ma'ra"/>
    <s v="SY0702"/>
    <s v="Khan Shaykun"/>
    <s v="SY070201"/>
    <m/>
    <m/>
    <x v="1"/>
    <x v="1"/>
    <x v="5"/>
    <x v="5"/>
    <x v="9"/>
    <x v="9"/>
    <x v="574"/>
    <x v="571"/>
    <n v="81"/>
    <d v="2018-09-02T00:00:00"/>
  </r>
  <r>
    <x v="0"/>
    <x v="2"/>
    <x v="0"/>
    <m/>
    <m/>
    <s v="Idleb"/>
    <s v="SY07"/>
    <s v="Al Ma'ra"/>
    <s v="SY0702"/>
    <s v="Khan Shaykun"/>
    <s v="SY070201"/>
    <m/>
    <m/>
    <x v="1"/>
    <x v="1"/>
    <x v="5"/>
    <x v="5"/>
    <x v="9"/>
    <x v="9"/>
    <x v="168"/>
    <x v="168"/>
    <n v="18"/>
    <d v="2018-09-10T00:00:00"/>
  </r>
  <r>
    <x v="0"/>
    <x v="2"/>
    <x v="0"/>
    <m/>
    <m/>
    <s v="Idleb"/>
    <s v="SY07"/>
    <s v="Al Ma'ra"/>
    <s v="SY0702"/>
    <s v="Khan Shaykun"/>
    <s v="SY070201"/>
    <m/>
    <m/>
    <x v="1"/>
    <x v="1"/>
    <x v="9"/>
    <x v="9"/>
    <x v="28"/>
    <x v="28"/>
    <x v="575"/>
    <x v="572"/>
    <n v="5"/>
    <d v="2018-09-24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7"/>
    <x v="7"/>
    <x v="15"/>
    <x v="15"/>
    <x v="77"/>
    <x v="77"/>
    <n v="212"/>
    <d v="2018-09-24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7"/>
    <x v="7"/>
    <x v="24"/>
    <x v="24"/>
    <x v="576"/>
    <x v="573"/>
    <n v="163"/>
    <d v="2018-09-26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7"/>
    <x v="7"/>
    <x v="24"/>
    <x v="24"/>
    <x v="268"/>
    <x v="267"/>
    <n v="806"/>
    <d v="2018-09-28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7"/>
    <x v="7"/>
    <x v="24"/>
    <x v="24"/>
    <x v="143"/>
    <x v="143"/>
    <n v="154"/>
    <d v="2018-09-23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7"/>
    <x v="7"/>
    <x v="24"/>
    <x v="24"/>
    <x v="280"/>
    <x v="279"/>
    <n v="724"/>
    <d v="2018-09-26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7"/>
    <x v="7"/>
    <x v="24"/>
    <x v="24"/>
    <x v="272"/>
    <x v="271"/>
    <n v="239"/>
    <d v="2018-09-23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8"/>
    <x v="8"/>
    <x v="16"/>
    <x v="16"/>
    <x v="577"/>
    <x v="574"/>
    <n v="54"/>
    <d v="2018-09-28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8"/>
    <x v="8"/>
    <x v="18"/>
    <x v="18"/>
    <x v="578"/>
    <x v="575"/>
    <n v="9"/>
    <d v="2018-09-07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8"/>
    <x v="8"/>
    <x v="22"/>
    <x v="22"/>
    <x v="116"/>
    <x v="116"/>
    <n v="517"/>
    <d v="2018-09-22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6"/>
    <x v="6"/>
    <x v="17"/>
    <x v="17"/>
    <x v="127"/>
    <x v="127"/>
    <n v="43"/>
    <d v="2018-09-06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6"/>
    <x v="6"/>
    <x v="17"/>
    <x v="17"/>
    <x v="82"/>
    <x v="82"/>
    <n v="135"/>
    <d v="2018-09-19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6"/>
    <x v="6"/>
    <x v="20"/>
    <x v="20"/>
    <x v="579"/>
    <x v="576"/>
    <n v="60"/>
    <d v="2018-09-17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6"/>
    <x v="6"/>
    <x v="20"/>
    <x v="20"/>
    <x v="580"/>
    <x v="577"/>
    <n v="81"/>
    <d v="2018-09-17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5"/>
    <x v="5"/>
    <x v="120"/>
    <x v="121"/>
    <x v="581"/>
    <x v="578"/>
    <n v="27"/>
    <d v="2018-09-16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5"/>
    <x v="5"/>
    <x v="34"/>
    <x v="34"/>
    <x v="292"/>
    <x v="291"/>
    <n v="695"/>
    <d v="2018-09-24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5"/>
    <x v="5"/>
    <x v="14"/>
    <x v="14"/>
    <x v="582"/>
    <x v="579"/>
    <n v="29"/>
    <d v="2018-09-19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5"/>
    <x v="5"/>
    <x v="14"/>
    <x v="14"/>
    <x v="583"/>
    <x v="580"/>
    <n v="167"/>
    <d v="2018-09-18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5"/>
    <x v="5"/>
    <x v="14"/>
    <x v="14"/>
    <x v="584"/>
    <x v="581"/>
    <n v="835"/>
    <d v="2018-09-24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5"/>
    <x v="5"/>
    <x v="9"/>
    <x v="9"/>
    <x v="162"/>
    <x v="162"/>
    <n v="112"/>
    <d v="2018-09-16T00:00:00"/>
  </r>
  <r>
    <x v="0"/>
    <x v="2"/>
    <x v="0"/>
    <m/>
    <m/>
    <s v="Idleb"/>
    <s v="SY07"/>
    <s v="Al Ma'ra"/>
    <s v="SY0702"/>
    <s v="Ma'arrat An Nu'man"/>
    <s v="SY070200"/>
    <m/>
    <m/>
    <x v="1"/>
    <x v="1"/>
    <x v="5"/>
    <x v="5"/>
    <x v="29"/>
    <x v="29"/>
    <x v="166"/>
    <x v="166"/>
    <n v="33"/>
    <d v="2018-09-20T00:00:00"/>
  </r>
  <r>
    <x v="0"/>
    <x v="2"/>
    <x v="0"/>
    <m/>
    <m/>
    <s v="Idleb"/>
    <s v="SY07"/>
    <s v="Al Ma'ra"/>
    <s v="SY0702"/>
    <s v="Sanjar"/>
    <s v="SY070202"/>
    <m/>
    <m/>
    <x v="0"/>
    <x v="0"/>
    <x v="4"/>
    <x v="4"/>
    <x v="8"/>
    <x v="8"/>
    <x v="129"/>
    <x v="129"/>
    <n v="36"/>
    <d v="2018-09-27T00:00:00"/>
  </r>
  <r>
    <x v="0"/>
    <x v="2"/>
    <x v="0"/>
    <m/>
    <m/>
    <s v="Idleb"/>
    <s v="SY07"/>
    <s v="Al Ma'ra"/>
    <s v="SY0702"/>
    <s v="Sanjar"/>
    <s v="SY070202"/>
    <m/>
    <m/>
    <x v="0"/>
    <x v="0"/>
    <x v="4"/>
    <x v="4"/>
    <x v="71"/>
    <x v="70"/>
    <x v="585"/>
    <x v="582"/>
    <n v="162"/>
    <d v="2018-09-25T00:00:00"/>
  </r>
  <r>
    <x v="0"/>
    <x v="2"/>
    <x v="0"/>
    <m/>
    <m/>
    <s v="Idleb"/>
    <s v="SY07"/>
    <s v="Al Ma'ra"/>
    <s v="SY0702"/>
    <s v="Sanjar"/>
    <s v="SY070202"/>
    <m/>
    <m/>
    <x v="0"/>
    <x v="0"/>
    <x v="4"/>
    <x v="4"/>
    <x v="71"/>
    <x v="70"/>
    <x v="586"/>
    <x v="583"/>
    <n v="68"/>
    <d v="2018-09-26T00:00:00"/>
  </r>
  <r>
    <x v="0"/>
    <x v="2"/>
    <x v="0"/>
    <m/>
    <m/>
    <s v="Idleb"/>
    <s v="SY07"/>
    <s v="Al Ma'ra"/>
    <s v="SY0702"/>
    <s v="Sanjar"/>
    <s v="SY070202"/>
    <m/>
    <m/>
    <x v="1"/>
    <x v="1"/>
    <x v="7"/>
    <x v="7"/>
    <x v="24"/>
    <x v="24"/>
    <x v="141"/>
    <x v="141"/>
    <n v="327"/>
    <d v="2018-09-21T00:00:00"/>
  </r>
  <r>
    <x v="0"/>
    <x v="2"/>
    <x v="0"/>
    <m/>
    <m/>
    <s v="Idleb"/>
    <s v="SY07"/>
    <s v="Al Ma'ra"/>
    <s v="SY0702"/>
    <s v="Sanjar"/>
    <s v="SY070202"/>
    <m/>
    <m/>
    <x v="1"/>
    <x v="1"/>
    <x v="7"/>
    <x v="7"/>
    <x v="24"/>
    <x v="24"/>
    <x v="176"/>
    <x v="176"/>
    <n v="335"/>
    <d v="2018-09-24T00:00:00"/>
  </r>
  <r>
    <x v="0"/>
    <x v="2"/>
    <x v="0"/>
    <m/>
    <m/>
    <s v="Idleb"/>
    <s v="SY07"/>
    <s v="Al Ma'ra"/>
    <s v="SY0702"/>
    <s v="Sanjar"/>
    <s v="SY070202"/>
    <m/>
    <m/>
    <x v="1"/>
    <x v="1"/>
    <x v="7"/>
    <x v="7"/>
    <x v="121"/>
    <x v="122"/>
    <x v="587"/>
    <x v="584"/>
    <n v="184"/>
    <d v="2018-09-20T00:00:00"/>
  </r>
  <r>
    <x v="0"/>
    <x v="2"/>
    <x v="0"/>
    <m/>
    <m/>
    <s v="Idleb"/>
    <s v="SY07"/>
    <s v="Al Ma'ra"/>
    <s v="SY0702"/>
    <s v="Tamanaah"/>
    <s v="SY070204"/>
    <m/>
    <m/>
    <x v="1"/>
    <x v="1"/>
    <x v="7"/>
    <x v="7"/>
    <x v="24"/>
    <x v="24"/>
    <x v="588"/>
    <x v="585"/>
    <n v="40"/>
    <d v="2018-09-25T00:00:00"/>
  </r>
  <r>
    <x v="0"/>
    <x v="2"/>
    <x v="0"/>
    <m/>
    <m/>
    <s v="Idleb"/>
    <s v="SY07"/>
    <s v="Al Ma'ra"/>
    <s v="SY0702"/>
    <s v="Tamanaah"/>
    <s v="SY070204"/>
    <m/>
    <m/>
    <x v="1"/>
    <x v="1"/>
    <x v="7"/>
    <x v="7"/>
    <x v="24"/>
    <x v="24"/>
    <x v="175"/>
    <x v="175"/>
    <n v="40"/>
    <d v="2018-09-24T00:00:00"/>
  </r>
  <r>
    <x v="0"/>
    <x v="2"/>
    <x v="0"/>
    <m/>
    <m/>
    <s v="Idleb"/>
    <s v="SY07"/>
    <s v="Al Ma'ra"/>
    <s v="SY0702"/>
    <s v="Tamanaah"/>
    <s v="SY070204"/>
    <m/>
    <m/>
    <x v="1"/>
    <x v="1"/>
    <x v="8"/>
    <x v="8"/>
    <x v="16"/>
    <x v="16"/>
    <x v="135"/>
    <x v="135"/>
    <n v="211"/>
    <d v="2018-09-28T00:00:00"/>
  </r>
  <r>
    <x v="0"/>
    <x v="2"/>
    <x v="0"/>
    <m/>
    <m/>
    <s v="Idleb"/>
    <s v="SY07"/>
    <s v="Al Ma'ra"/>
    <s v="SY0702"/>
    <s v="Tamanaah"/>
    <s v="SY070204"/>
    <m/>
    <m/>
    <x v="1"/>
    <x v="1"/>
    <x v="8"/>
    <x v="8"/>
    <x v="16"/>
    <x v="16"/>
    <x v="158"/>
    <x v="158"/>
    <n v="225"/>
    <d v="2018-09-28T00:00:00"/>
  </r>
  <r>
    <x v="0"/>
    <x v="2"/>
    <x v="0"/>
    <m/>
    <m/>
    <s v="Idleb"/>
    <s v="SY07"/>
    <s v="Al Ma'ra"/>
    <s v="SY0702"/>
    <s v="Tamanaah"/>
    <s v="SY070204"/>
    <m/>
    <m/>
    <x v="1"/>
    <x v="1"/>
    <x v="6"/>
    <x v="6"/>
    <x v="30"/>
    <x v="30"/>
    <x v="589"/>
    <x v="586"/>
    <n v="41"/>
    <d v="2018-09-23T00:00:00"/>
  </r>
  <r>
    <x v="0"/>
    <x v="2"/>
    <x v="0"/>
    <m/>
    <m/>
    <s v="Idleb"/>
    <s v="SY07"/>
    <s v="Al Ma'ra"/>
    <s v="SY0702"/>
    <s v="Tamanaah"/>
    <s v="SY070204"/>
    <m/>
    <m/>
    <x v="1"/>
    <x v="1"/>
    <x v="6"/>
    <x v="6"/>
    <x v="30"/>
    <x v="30"/>
    <x v="275"/>
    <x v="274"/>
    <n v="14"/>
    <d v="2018-09-20T00:00:00"/>
  </r>
  <r>
    <x v="0"/>
    <x v="2"/>
    <x v="0"/>
    <m/>
    <m/>
    <s v="Idleb"/>
    <s v="SY07"/>
    <s v="Al Ma'ra"/>
    <s v="SY0702"/>
    <s v="Tamanaah"/>
    <s v="SY070204"/>
    <m/>
    <m/>
    <x v="1"/>
    <x v="1"/>
    <x v="6"/>
    <x v="6"/>
    <x v="30"/>
    <x v="30"/>
    <x v="206"/>
    <x v="206"/>
    <n v="185"/>
    <d v="2018-09-20T00:00:00"/>
  </r>
  <r>
    <x v="0"/>
    <x v="2"/>
    <x v="0"/>
    <m/>
    <m/>
    <s v="Idleb"/>
    <s v="SY07"/>
    <s v="Al Ma'ra"/>
    <s v="SY0702"/>
    <s v="Tamanaah"/>
    <s v="SY070204"/>
    <m/>
    <m/>
    <x v="1"/>
    <x v="1"/>
    <x v="6"/>
    <x v="6"/>
    <x v="17"/>
    <x v="17"/>
    <x v="118"/>
    <x v="587"/>
    <n v="108"/>
    <d v="2018-09-21T00:00:00"/>
  </r>
  <r>
    <x v="0"/>
    <x v="2"/>
    <x v="0"/>
    <m/>
    <m/>
    <s v="Idleb"/>
    <s v="SY07"/>
    <s v="Al Ma'ra"/>
    <s v="SY0702"/>
    <s v="Tamanaah"/>
    <s v="SY070204"/>
    <m/>
    <m/>
    <x v="1"/>
    <x v="1"/>
    <x v="6"/>
    <x v="6"/>
    <x v="19"/>
    <x v="19"/>
    <x v="590"/>
    <x v="588"/>
    <n v="32"/>
    <d v="2018-09-08T00:00:00"/>
  </r>
  <r>
    <x v="0"/>
    <x v="2"/>
    <x v="0"/>
    <m/>
    <m/>
    <s v="Idleb"/>
    <s v="SY07"/>
    <s v="Al Ma'ra"/>
    <s v="SY0702"/>
    <s v="Tamanaah"/>
    <s v="SY070204"/>
    <m/>
    <m/>
    <x v="1"/>
    <x v="1"/>
    <x v="6"/>
    <x v="6"/>
    <x v="122"/>
    <x v="123"/>
    <x v="591"/>
    <x v="589"/>
    <n v="16"/>
    <d v="2018-09-08T00:00:00"/>
  </r>
  <r>
    <x v="0"/>
    <x v="2"/>
    <x v="0"/>
    <m/>
    <m/>
    <s v="Idleb"/>
    <s v="SY07"/>
    <s v="Al Ma'ra"/>
    <s v="SY0702"/>
    <s v="Tamanaah"/>
    <s v="SY070204"/>
    <m/>
    <m/>
    <x v="1"/>
    <x v="1"/>
    <x v="6"/>
    <x v="6"/>
    <x v="20"/>
    <x v="20"/>
    <x v="592"/>
    <x v="590"/>
    <n v="41"/>
    <d v="2018-09-26T00:00:00"/>
  </r>
  <r>
    <x v="0"/>
    <x v="2"/>
    <x v="0"/>
    <m/>
    <m/>
    <s v="Idleb"/>
    <s v="SY07"/>
    <s v="Al Ma'ra"/>
    <s v="SY0702"/>
    <s v="Tamanaah"/>
    <s v="SY070204"/>
    <m/>
    <m/>
    <x v="1"/>
    <x v="1"/>
    <x v="6"/>
    <x v="6"/>
    <x v="20"/>
    <x v="20"/>
    <x v="160"/>
    <x v="160"/>
    <n v="95"/>
    <d v="2018-09-10T00:00:00"/>
  </r>
  <r>
    <x v="0"/>
    <x v="2"/>
    <x v="0"/>
    <m/>
    <m/>
    <s v="Idleb"/>
    <s v="SY07"/>
    <s v="Al Ma'ra"/>
    <s v="SY0702"/>
    <s v="Tamanaah"/>
    <s v="SY070204"/>
    <m/>
    <m/>
    <x v="1"/>
    <x v="1"/>
    <x v="6"/>
    <x v="6"/>
    <x v="20"/>
    <x v="20"/>
    <x v="593"/>
    <x v="591"/>
    <n v="11"/>
    <d v="2018-09-10T00:00:00"/>
  </r>
  <r>
    <x v="0"/>
    <x v="2"/>
    <x v="0"/>
    <m/>
    <m/>
    <s v="Idleb"/>
    <s v="SY07"/>
    <s v="Ariha"/>
    <s v="SY0705"/>
    <s v="Ariha"/>
    <s v="SY070500"/>
    <m/>
    <m/>
    <x v="1"/>
    <x v="1"/>
    <x v="8"/>
    <x v="8"/>
    <x v="16"/>
    <x v="16"/>
    <x v="91"/>
    <x v="91"/>
    <n v="22"/>
    <d v="2018-09-23T00:00:00"/>
  </r>
  <r>
    <x v="0"/>
    <x v="2"/>
    <x v="0"/>
    <m/>
    <m/>
    <s v="Idleb"/>
    <s v="SY07"/>
    <s v="Ariha"/>
    <s v="SY0705"/>
    <s v="Mhambal"/>
    <s v="SY070502"/>
    <m/>
    <m/>
    <x v="0"/>
    <x v="0"/>
    <x v="0"/>
    <x v="0"/>
    <x v="4"/>
    <x v="4"/>
    <x v="594"/>
    <x v="592"/>
    <n v="50"/>
    <d v="2018-09-27T00:00:00"/>
  </r>
  <r>
    <x v="0"/>
    <x v="2"/>
    <x v="0"/>
    <m/>
    <m/>
    <s v="Idleb"/>
    <s v="SY07"/>
    <s v="Ariha"/>
    <s v="SY0705"/>
    <s v="Mhambal"/>
    <s v="SY070502"/>
    <m/>
    <m/>
    <x v="1"/>
    <x v="1"/>
    <x v="8"/>
    <x v="8"/>
    <x v="22"/>
    <x v="22"/>
    <x v="196"/>
    <x v="196"/>
    <n v="128"/>
    <d v="2018-09-22T00:00:00"/>
  </r>
  <r>
    <x v="0"/>
    <x v="2"/>
    <x v="0"/>
    <m/>
    <m/>
    <s v="Idleb"/>
    <s v="SY07"/>
    <s v="Ariha"/>
    <s v="SY0705"/>
    <s v="Mhambal"/>
    <s v="SY070502"/>
    <m/>
    <m/>
    <x v="1"/>
    <x v="1"/>
    <x v="8"/>
    <x v="8"/>
    <x v="22"/>
    <x v="22"/>
    <x v="111"/>
    <x v="111"/>
    <n v="212"/>
    <d v="2018-09-20T00:00:00"/>
  </r>
  <r>
    <x v="0"/>
    <x v="2"/>
    <x v="0"/>
    <m/>
    <m/>
    <s v="Idleb"/>
    <s v="SY07"/>
    <s v="Ariha"/>
    <s v="SY0705"/>
    <s v="Mhambal"/>
    <s v="SY070502"/>
    <m/>
    <m/>
    <x v="1"/>
    <x v="1"/>
    <x v="6"/>
    <x v="6"/>
    <x v="30"/>
    <x v="30"/>
    <x v="185"/>
    <x v="185"/>
    <n v="36"/>
    <d v="2018-09-20T00:00:00"/>
  </r>
  <r>
    <x v="0"/>
    <x v="2"/>
    <x v="0"/>
    <m/>
    <m/>
    <s v="Idleb"/>
    <s v="SY07"/>
    <s v="Ariha"/>
    <s v="SY0705"/>
    <s v="Mhambal"/>
    <s v="SY070502"/>
    <m/>
    <m/>
    <x v="1"/>
    <x v="1"/>
    <x v="6"/>
    <x v="6"/>
    <x v="19"/>
    <x v="19"/>
    <x v="156"/>
    <x v="156"/>
    <n v="503"/>
    <d v="2018-09-08T00:00:00"/>
  </r>
  <r>
    <x v="0"/>
    <x v="2"/>
    <x v="0"/>
    <m/>
    <m/>
    <s v="Idleb"/>
    <s v="SY07"/>
    <s v="Ariha"/>
    <s v="SY0705"/>
    <s v="Mhambal"/>
    <s v="SY070502"/>
    <m/>
    <m/>
    <x v="1"/>
    <x v="1"/>
    <x v="6"/>
    <x v="6"/>
    <x v="11"/>
    <x v="11"/>
    <x v="167"/>
    <x v="167"/>
    <n v="22"/>
    <d v="2018-09-19T00:00:00"/>
  </r>
  <r>
    <x v="0"/>
    <x v="2"/>
    <x v="0"/>
    <m/>
    <m/>
    <s v="Idleb"/>
    <s v="SY07"/>
    <s v="Ariha"/>
    <s v="SY0705"/>
    <s v="Mhambal"/>
    <s v="SY070502"/>
    <m/>
    <m/>
    <x v="1"/>
    <x v="1"/>
    <x v="6"/>
    <x v="6"/>
    <x v="11"/>
    <x v="11"/>
    <x v="85"/>
    <x v="85"/>
    <n v="101"/>
    <d v="2018-09-17T00:00:00"/>
  </r>
  <r>
    <x v="0"/>
    <x v="2"/>
    <x v="0"/>
    <m/>
    <m/>
    <s v="Idleb"/>
    <s v="SY07"/>
    <s v="Harim"/>
    <s v="SY0703"/>
    <s v="Dana"/>
    <s v="SY070301"/>
    <m/>
    <m/>
    <x v="1"/>
    <x v="1"/>
    <x v="6"/>
    <x v="6"/>
    <x v="17"/>
    <x v="17"/>
    <x v="595"/>
    <x v="593"/>
    <n v="24"/>
    <d v="2018-09-24T00:00:00"/>
  </r>
  <r>
    <x v="0"/>
    <x v="2"/>
    <x v="0"/>
    <m/>
    <m/>
    <s v="Idleb"/>
    <s v="SY07"/>
    <s v="Harim"/>
    <s v="SY0703"/>
    <s v="Dana"/>
    <s v="SY070301"/>
    <m/>
    <m/>
    <x v="1"/>
    <x v="1"/>
    <x v="5"/>
    <x v="5"/>
    <x v="14"/>
    <x v="14"/>
    <x v="596"/>
    <x v="594"/>
    <n v="26"/>
    <d v="2018-09-18T00:00:00"/>
  </r>
  <r>
    <x v="0"/>
    <x v="2"/>
    <x v="0"/>
    <m/>
    <m/>
    <s v="Idleb"/>
    <s v="SY07"/>
    <s v="Harim"/>
    <s v="SY0703"/>
    <s v="Dana"/>
    <s v="SY070301"/>
    <m/>
    <m/>
    <x v="1"/>
    <x v="1"/>
    <x v="5"/>
    <x v="5"/>
    <x v="9"/>
    <x v="9"/>
    <x v="597"/>
    <x v="595"/>
    <n v="12"/>
    <d v="2018-09-10T00:00:00"/>
  </r>
  <r>
    <x v="0"/>
    <x v="2"/>
    <x v="0"/>
    <m/>
    <m/>
    <s v="Idleb"/>
    <s v="SY07"/>
    <s v="Idleb"/>
    <s v="SY0700"/>
    <s v="Abul Thohur"/>
    <s v="SY070001"/>
    <m/>
    <m/>
    <x v="0"/>
    <x v="0"/>
    <x v="3"/>
    <x v="3"/>
    <x v="13"/>
    <x v="13"/>
    <x v="68"/>
    <x v="68"/>
    <n v="135"/>
    <d v="2018-09-16T00:00:00"/>
  </r>
  <r>
    <x v="0"/>
    <x v="2"/>
    <x v="0"/>
    <m/>
    <m/>
    <s v="Idleb"/>
    <s v="SY07"/>
    <s v="Idleb"/>
    <s v="SY0700"/>
    <s v="Abul Thohur"/>
    <s v="SY070001"/>
    <m/>
    <m/>
    <x v="0"/>
    <x v="0"/>
    <x v="3"/>
    <x v="3"/>
    <x v="53"/>
    <x v="52"/>
    <x v="598"/>
    <x v="596"/>
    <n v="21"/>
    <d v="2018-09-08T00:00:00"/>
  </r>
  <r>
    <x v="0"/>
    <x v="2"/>
    <x v="0"/>
    <m/>
    <m/>
    <s v="Idleb"/>
    <s v="SY07"/>
    <s v="Idleb"/>
    <s v="SY0700"/>
    <s v="Abul Thohur"/>
    <s v="SY070001"/>
    <m/>
    <m/>
    <x v="0"/>
    <x v="0"/>
    <x v="2"/>
    <x v="2"/>
    <x v="119"/>
    <x v="120"/>
    <x v="599"/>
    <x v="597"/>
    <n v="5"/>
    <d v="2018-09-13T00:00:00"/>
  </r>
  <r>
    <x v="0"/>
    <x v="2"/>
    <x v="0"/>
    <m/>
    <m/>
    <s v="Idleb"/>
    <s v="SY07"/>
    <s v="Idleb"/>
    <s v="SY0700"/>
    <s v="Abul Thohur"/>
    <s v="SY070001"/>
    <m/>
    <m/>
    <x v="0"/>
    <x v="0"/>
    <x v="0"/>
    <x v="0"/>
    <x v="0"/>
    <x v="0"/>
    <x v="132"/>
    <x v="132"/>
    <n v="67"/>
    <d v="2018-09-19T00:00:00"/>
  </r>
  <r>
    <x v="0"/>
    <x v="2"/>
    <x v="0"/>
    <m/>
    <m/>
    <s v="Idleb"/>
    <s v="SY07"/>
    <s v="Idleb"/>
    <s v="SY0700"/>
    <s v="Abul Thohur"/>
    <s v="SY070001"/>
    <m/>
    <m/>
    <x v="1"/>
    <x v="1"/>
    <x v="5"/>
    <x v="5"/>
    <x v="9"/>
    <x v="9"/>
    <x v="600"/>
    <x v="598"/>
    <n v="16"/>
    <d v="2018-09-15T00:00:00"/>
  </r>
  <r>
    <x v="0"/>
    <x v="2"/>
    <x v="0"/>
    <m/>
    <m/>
    <s v="Idleb"/>
    <s v="SY07"/>
    <s v="Idleb"/>
    <s v="SY0700"/>
    <s v="Idleb"/>
    <s v="SY070000"/>
    <m/>
    <m/>
    <x v="0"/>
    <x v="0"/>
    <x v="0"/>
    <x v="0"/>
    <x v="4"/>
    <x v="4"/>
    <x v="601"/>
    <x v="599"/>
    <n v="40"/>
    <d v="2018-09-28T00:00:00"/>
  </r>
  <r>
    <x v="0"/>
    <x v="2"/>
    <x v="0"/>
    <m/>
    <m/>
    <s v="Idleb"/>
    <s v="SY07"/>
    <s v="Idleb"/>
    <s v="SY0700"/>
    <s v="Idleb"/>
    <s v="SY070000"/>
    <m/>
    <m/>
    <x v="0"/>
    <x v="0"/>
    <x v="0"/>
    <x v="0"/>
    <x v="4"/>
    <x v="4"/>
    <x v="220"/>
    <x v="220"/>
    <n v="35"/>
    <d v="2018-09-25T00:00:00"/>
  </r>
  <r>
    <x v="0"/>
    <x v="2"/>
    <x v="0"/>
    <m/>
    <m/>
    <s v="Idleb"/>
    <s v="SY07"/>
    <s v="Idleb"/>
    <s v="SY0700"/>
    <s v="Idleb"/>
    <s v="SY070000"/>
    <m/>
    <m/>
    <x v="0"/>
    <x v="0"/>
    <x v="0"/>
    <x v="0"/>
    <x v="4"/>
    <x v="4"/>
    <x v="602"/>
    <x v="600"/>
    <n v="25"/>
    <d v="2018-09-23T00:00:00"/>
  </r>
  <r>
    <x v="0"/>
    <x v="2"/>
    <x v="0"/>
    <m/>
    <m/>
    <s v="Idleb"/>
    <s v="SY07"/>
    <s v="Idleb"/>
    <s v="SY0700"/>
    <s v="Idleb"/>
    <s v="SY070000"/>
    <m/>
    <m/>
    <x v="0"/>
    <x v="0"/>
    <x v="4"/>
    <x v="4"/>
    <x v="8"/>
    <x v="8"/>
    <x v="122"/>
    <x v="122"/>
    <n v="75"/>
    <d v="2018-09-27T00:00:00"/>
  </r>
  <r>
    <x v="0"/>
    <x v="2"/>
    <x v="0"/>
    <m/>
    <m/>
    <s v="Idleb"/>
    <s v="SY07"/>
    <s v="Idleb"/>
    <s v="SY0700"/>
    <s v="Idleb"/>
    <s v="SY070000"/>
    <m/>
    <m/>
    <x v="2"/>
    <x v="2"/>
    <x v="31"/>
    <x v="32"/>
    <x v="73"/>
    <x v="72"/>
    <x v="603"/>
    <x v="601"/>
    <n v="18"/>
    <d v="2018-09-07T00:00:00"/>
  </r>
  <r>
    <x v="0"/>
    <x v="2"/>
    <x v="0"/>
    <m/>
    <m/>
    <s v="Idleb"/>
    <s v="SY07"/>
    <s v="Idleb"/>
    <s v="SY0700"/>
    <s v="Idleb"/>
    <s v="SY070000"/>
    <m/>
    <m/>
    <x v="1"/>
    <x v="1"/>
    <x v="8"/>
    <x v="8"/>
    <x v="16"/>
    <x v="16"/>
    <x v="177"/>
    <x v="177"/>
    <n v="6"/>
    <d v="2018-09-24T00:00:00"/>
  </r>
  <r>
    <x v="0"/>
    <x v="2"/>
    <x v="0"/>
    <m/>
    <m/>
    <s v="Idleb"/>
    <s v="SY07"/>
    <s v="Idleb"/>
    <s v="SY0700"/>
    <s v="Idleb"/>
    <s v="SY070000"/>
    <m/>
    <m/>
    <x v="1"/>
    <x v="1"/>
    <x v="6"/>
    <x v="6"/>
    <x v="30"/>
    <x v="30"/>
    <x v="205"/>
    <x v="205"/>
    <n v="10"/>
    <d v="2018-09-21T00:00:00"/>
  </r>
  <r>
    <x v="0"/>
    <x v="2"/>
    <x v="0"/>
    <m/>
    <m/>
    <s v="Idleb"/>
    <s v="SY07"/>
    <s v="Idleb"/>
    <s v="SY0700"/>
    <s v="Idleb"/>
    <s v="SY070000"/>
    <m/>
    <m/>
    <x v="1"/>
    <x v="1"/>
    <x v="6"/>
    <x v="6"/>
    <x v="30"/>
    <x v="30"/>
    <x v="604"/>
    <x v="602"/>
    <n v="15"/>
    <d v="2018-09-21T00:00:00"/>
  </r>
  <r>
    <x v="0"/>
    <x v="2"/>
    <x v="0"/>
    <m/>
    <m/>
    <s v="Idleb"/>
    <s v="SY07"/>
    <s v="Idleb"/>
    <s v="SY0700"/>
    <s v="Idleb"/>
    <s v="SY070000"/>
    <m/>
    <m/>
    <x v="1"/>
    <x v="1"/>
    <x v="5"/>
    <x v="5"/>
    <x v="120"/>
    <x v="121"/>
    <x v="605"/>
    <x v="603"/>
    <n v="820"/>
    <d v="2018-09-16T00:00:00"/>
  </r>
  <r>
    <x v="0"/>
    <x v="2"/>
    <x v="0"/>
    <m/>
    <m/>
    <s v="Idleb"/>
    <s v="SY07"/>
    <s v="Idleb"/>
    <s v="SY0700"/>
    <s v="Idleb"/>
    <s v="SY070000"/>
    <m/>
    <m/>
    <x v="1"/>
    <x v="1"/>
    <x v="5"/>
    <x v="5"/>
    <x v="120"/>
    <x v="121"/>
    <x v="606"/>
    <x v="604"/>
    <n v="35"/>
    <d v="2018-09-16T00:00:00"/>
  </r>
  <r>
    <x v="0"/>
    <x v="2"/>
    <x v="0"/>
    <m/>
    <m/>
    <s v="Idleb"/>
    <s v="SY07"/>
    <s v="Idleb"/>
    <s v="SY0700"/>
    <s v="Idleb"/>
    <s v="SY070000"/>
    <m/>
    <m/>
    <x v="1"/>
    <x v="1"/>
    <x v="5"/>
    <x v="5"/>
    <x v="14"/>
    <x v="14"/>
    <x v="607"/>
    <x v="605"/>
    <n v="446"/>
    <d v="2018-09-25T00:00:00"/>
  </r>
  <r>
    <x v="0"/>
    <x v="2"/>
    <x v="0"/>
    <m/>
    <m/>
    <s v="Idleb"/>
    <s v="SY07"/>
    <s v="Idleb"/>
    <s v="SY0700"/>
    <s v="Idleb"/>
    <s v="SY070000"/>
    <m/>
    <m/>
    <x v="1"/>
    <x v="1"/>
    <x v="5"/>
    <x v="5"/>
    <x v="9"/>
    <x v="9"/>
    <x v="608"/>
    <x v="606"/>
    <n v="120"/>
    <d v="2018-09-16T00:00:00"/>
  </r>
  <r>
    <x v="0"/>
    <x v="2"/>
    <x v="0"/>
    <m/>
    <m/>
    <s v="Idleb"/>
    <s v="SY07"/>
    <s v="Idleb"/>
    <s v="SY0700"/>
    <s v="Maaret Tamsrin"/>
    <s v="SY070005"/>
    <m/>
    <m/>
    <x v="1"/>
    <x v="1"/>
    <x v="5"/>
    <x v="5"/>
    <x v="14"/>
    <x v="14"/>
    <x v="296"/>
    <x v="295"/>
    <n v="240"/>
    <d v="2018-09-15T00:00:00"/>
  </r>
  <r>
    <x v="0"/>
    <x v="2"/>
    <x v="0"/>
    <m/>
    <m/>
    <s v="Idleb"/>
    <s v="SY07"/>
    <s v="Idleb"/>
    <s v="SY0700"/>
    <s v="Maaret Tamsrin"/>
    <s v="SY070005"/>
    <m/>
    <m/>
    <x v="1"/>
    <x v="1"/>
    <x v="5"/>
    <x v="5"/>
    <x v="14"/>
    <x v="14"/>
    <x v="609"/>
    <x v="607"/>
    <n v="843"/>
    <d v="2018-09-19T00:00:00"/>
  </r>
  <r>
    <x v="0"/>
    <x v="2"/>
    <x v="0"/>
    <m/>
    <m/>
    <s v="Idleb"/>
    <s v="SY07"/>
    <s v="Idleb"/>
    <s v="SY0700"/>
    <s v="Sarmin"/>
    <s v="SY070006"/>
    <m/>
    <m/>
    <x v="0"/>
    <x v="0"/>
    <x v="4"/>
    <x v="4"/>
    <x v="123"/>
    <x v="124"/>
    <x v="610"/>
    <x v="608"/>
    <n v="100"/>
    <d v="2018-09-04T00:00:00"/>
  </r>
  <r>
    <x v="0"/>
    <x v="2"/>
    <x v="0"/>
    <m/>
    <m/>
    <s v="Idleb"/>
    <s v="SY07"/>
    <s v="Idleb"/>
    <s v="SY0700"/>
    <m/>
    <m/>
    <m/>
    <m/>
    <x v="0"/>
    <x v="0"/>
    <x v="3"/>
    <x v="3"/>
    <x v="7"/>
    <x v="7"/>
    <x v="37"/>
    <x v="37"/>
    <n v="170"/>
    <d v="2018-09-07T00:00:00"/>
  </r>
  <r>
    <x v="0"/>
    <x v="2"/>
    <x v="0"/>
    <m/>
    <m/>
    <s v="Idleb"/>
    <s v="SY07"/>
    <s v="Idleb"/>
    <s v="SY0700"/>
    <m/>
    <m/>
    <m/>
    <m/>
    <x v="0"/>
    <x v="0"/>
    <x v="1"/>
    <x v="1"/>
    <x v="2"/>
    <x v="2"/>
    <x v="611"/>
    <x v="609"/>
    <n v="55"/>
    <d v="2018-09-14T00:00:00"/>
  </r>
  <r>
    <x v="0"/>
    <x v="2"/>
    <x v="0"/>
    <m/>
    <m/>
    <s v="Idleb"/>
    <s v="SY07"/>
    <s v="Idleb"/>
    <s v="SY0700"/>
    <m/>
    <m/>
    <m/>
    <m/>
    <x v="0"/>
    <x v="0"/>
    <x v="4"/>
    <x v="4"/>
    <x v="8"/>
    <x v="8"/>
    <x v="71"/>
    <x v="71"/>
    <n v="80"/>
    <d v="2018-09-28T00:00:00"/>
  </r>
  <r>
    <x v="0"/>
    <x v="2"/>
    <x v="0"/>
    <m/>
    <m/>
    <s v="Idleb"/>
    <s v="SY07"/>
    <s v="Idleb"/>
    <s v="SY0700"/>
    <m/>
    <m/>
    <m/>
    <m/>
    <x v="0"/>
    <x v="0"/>
    <x v="4"/>
    <x v="4"/>
    <x v="8"/>
    <x v="8"/>
    <x v="150"/>
    <x v="150"/>
    <n v="50"/>
    <d v="2018-09-29T00:00:00"/>
  </r>
  <r>
    <x v="0"/>
    <x v="2"/>
    <x v="0"/>
    <m/>
    <m/>
    <s v="Idleb"/>
    <s v="SY07"/>
    <s v="Jisr-Ash-Shugur"/>
    <s v="SY0704"/>
    <s v="Badama"/>
    <s v="SY070401"/>
    <m/>
    <m/>
    <x v="1"/>
    <x v="1"/>
    <x v="9"/>
    <x v="9"/>
    <x v="31"/>
    <x v="31"/>
    <x v="236"/>
    <x v="236"/>
    <n v="383"/>
    <d v="2018-09-22T00:00:00"/>
  </r>
  <r>
    <x v="0"/>
    <x v="2"/>
    <x v="0"/>
    <m/>
    <m/>
    <s v="Idleb"/>
    <s v="SY07"/>
    <s v="Jisr-Ash-Shugur"/>
    <s v="SY0704"/>
    <s v="Jisr-Ash-Shugur"/>
    <s v="SY070400"/>
    <m/>
    <m/>
    <x v="0"/>
    <x v="0"/>
    <x v="3"/>
    <x v="3"/>
    <x v="124"/>
    <x v="125"/>
    <x v="612"/>
    <x v="610"/>
    <n v="5"/>
    <d v="2018-09-13T00:00:00"/>
  </r>
  <r>
    <x v="0"/>
    <x v="2"/>
    <x v="0"/>
    <m/>
    <m/>
    <s v="Idleb"/>
    <s v="SY07"/>
    <s v="Jisr-Ash-Shugur"/>
    <s v="SY0704"/>
    <s v="Jisr-Ash-Shugur"/>
    <s v="SY070400"/>
    <m/>
    <m/>
    <x v="0"/>
    <x v="0"/>
    <x v="3"/>
    <x v="3"/>
    <x v="124"/>
    <x v="125"/>
    <x v="613"/>
    <x v="611"/>
    <n v="6"/>
    <d v="2018-09-13T00:00:00"/>
  </r>
  <r>
    <x v="0"/>
    <x v="2"/>
    <x v="0"/>
    <m/>
    <m/>
    <s v="Idleb"/>
    <s v="SY07"/>
    <s v="Jisr-Ash-Shugur"/>
    <s v="SY0704"/>
    <s v="Jisr-Ash-Shugur"/>
    <s v="SY070400"/>
    <m/>
    <m/>
    <x v="0"/>
    <x v="0"/>
    <x v="2"/>
    <x v="2"/>
    <x v="6"/>
    <x v="6"/>
    <x v="22"/>
    <x v="22"/>
    <n v="7"/>
    <d v="2018-09-15T00:00:00"/>
  </r>
  <r>
    <x v="0"/>
    <x v="2"/>
    <x v="0"/>
    <m/>
    <m/>
    <s v="Idleb"/>
    <s v="SY07"/>
    <s v="Jisr-Ash-Shugur"/>
    <s v="SY0704"/>
    <s v="Jisr-Ash-Shugur"/>
    <s v="SY070400"/>
    <m/>
    <m/>
    <x v="0"/>
    <x v="0"/>
    <x v="4"/>
    <x v="4"/>
    <x v="8"/>
    <x v="8"/>
    <x v="614"/>
    <x v="612"/>
    <n v="90"/>
    <d v="2018-09-29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8"/>
    <x v="8"/>
    <x v="16"/>
    <x v="16"/>
    <x v="119"/>
    <x v="119"/>
    <n v="56"/>
    <d v="2018-09-25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8"/>
    <x v="8"/>
    <x v="18"/>
    <x v="18"/>
    <x v="114"/>
    <x v="114"/>
    <n v="29"/>
    <d v="2018-09-20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8"/>
    <x v="8"/>
    <x v="18"/>
    <x v="18"/>
    <x v="108"/>
    <x v="108"/>
    <n v="374"/>
    <d v="2018-09-07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8"/>
    <x v="8"/>
    <x v="22"/>
    <x v="22"/>
    <x v="181"/>
    <x v="181"/>
    <n v="34"/>
    <d v="2018-09-20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7"/>
    <x v="17"/>
    <x v="137"/>
    <x v="137"/>
    <n v="1080"/>
    <d v="2018-09-24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7"/>
    <x v="17"/>
    <x v="138"/>
    <x v="138"/>
    <n v="810"/>
    <d v="2018-09-15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7"/>
    <x v="17"/>
    <x v="615"/>
    <x v="613"/>
    <n v="675"/>
    <d v="2018-09-19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7"/>
    <x v="17"/>
    <x v="263"/>
    <x v="263"/>
    <n v="675"/>
    <d v="2018-09-24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1"/>
    <x v="11"/>
    <x v="83"/>
    <x v="83"/>
    <n v="110"/>
    <d v="2018-09-19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1"/>
    <x v="11"/>
    <x v="291"/>
    <x v="290"/>
    <n v="432"/>
    <d v="2018-09-15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1"/>
    <x v="11"/>
    <x v="80"/>
    <x v="80"/>
    <n v="191"/>
    <d v="2018-09-08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1"/>
    <x v="11"/>
    <x v="276"/>
    <x v="275"/>
    <n v="216"/>
    <d v="2018-09-19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1"/>
    <x v="11"/>
    <x v="616"/>
    <x v="614"/>
    <n v="38"/>
    <d v="2018-09-08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1"/>
    <x v="11"/>
    <x v="617"/>
    <x v="615"/>
    <n v="11"/>
    <d v="2018-09-06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1"/>
    <x v="11"/>
    <x v="100"/>
    <x v="100"/>
    <n v="146"/>
    <d v="2018-09-19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1"/>
    <x v="11"/>
    <x v="618"/>
    <x v="616"/>
    <n v="113"/>
    <d v="2018-09-15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6"/>
    <x v="6"/>
    <x v="11"/>
    <x v="11"/>
    <x v="60"/>
    <x v="60"/>
    <n v="252"/>
    <d v="2018-09-15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31"/>
    <x v="31"/>
    <x v="235"/>
    <x v="235"/>
    <n v="28"/>
    <d v="2018-09-22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31"/>
    <x v="31"/>
    <x v="619"/>
    <x v="617"/>
    <n v="23"/>
    <d v="2018-09-22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223"/>
    <x v="223"/>
    <n v="30"/>
    <d v="2018-09-21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187"/>
    <x v="187"/>
    <n v="337"/>
    <d v="2018-09-23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188"/>
    <x v="188"/>
    <n v="22"/>
    <d v="2018-09-22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112"/>
    <x v="112"/>
    <n v="91"/>
    <d v="2018-09-20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218"/>
    <x v="618"/>
    <n v="9"/>
    <d v="2018-09-20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620"/>
    <x v="619"/>
    <n v="14"/>
    <d v="2018-09-22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113"/>
    <x v="113"/>
    <n v="14"/>
    <d v="2018-09-25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621"/>
    <x v="620"/>
    <n v="14"/>
    <d v="2018-09-23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622"/>
    <x v="621"/>
    <n v="10"/>
    <d v="2018-09-20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3"/>
    <x v="23"/>
    <x v="231"/>
    <x v="231"/>
    <n v="18"/>
    <d v="2018-09-24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1"/>
    <x v="21"/>
    <x v="226"/>
    <x v="226"/>
    <n v="108"/>
    <d v="2018-09-21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1"/>
    <x v="21"/>
    <x v="105"/>
    <x v="105"/>
    <n v="90"/>
    <d v="2018-09-23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1"/>
    <x v="21"/>
    <x v="232"/>
    <x v="232"/>
    <n v="35"/>
    <d v="2018-09-24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1"/>
    <x v="21"/>
    <x v="189"/>
    <x v="189"/>
    <n v="12"/>
    <d v="2018-09-21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1"/>
    <x v="21"/>
    <x v="227"/>
    <x v="227"/>
    <n v="32"/>
    <d v="2018-09-21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1"/>
    <x v="21"/>
    <x v="106"/>
    <x v="106"/>
    <n v="27"/>
    <d v="2018-09-23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1"/>
    <x v="21"/>
    <x v="190"/>
    <x v="190"/>
    <n v="59"/>
    <d v="2018-09-21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192"/>
    <x v="192"/>
    <n v="82"/>
    <d v="2018-09-22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623"/>
    <x v="622"/>
    <n v="5"/>
    <d v="2018-09-24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229"/>
    <x v="229"/>
    <n v="82"/>
    <d v="2018-09-21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624"/>
    <x v="623"/>
    <n v="35"/>
    <d v="2018-09-22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234"/>
    <x v="234"/>
    <n v="140"/>
    <d v="2018-09-21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163"/>
    <x v="163"/>
    <n v="54"/>
    <d v="2018-09-21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625"/>
    <x v="624"/>
    <n v="47"/>
    <d v="2018-09-21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626"/>
    <x v="625"/>
    <n v="70"/>
    <d v="2018-09-22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627"/>
    <x v="626"/>
    <n v="59"/>
    <d v="2018-09-22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628"/>
    <x v="627"/>
    <n v="23"/>
    <d v="2018-09-24T00:00:00"/>
  </r>
  <r>
    <x v="0"/>
    <x v="2"/>
    <x v="0"/>
    <m/>
    <m/>
    <s v="Idleb"/>
    <s v="SY07"/>
    <s v="Jisr-Ash-Shugur"/>
    <s v="SY0704"/>
    <s v="Jisr-Ash-Shugur"/>
    <s v="SY070400"/>
    <m/>
    <m/>
    <x v="1"/>
    <x v="1"/>
    <x v="9"/>
    <x v="9"/>
    <x v="28"/>
    <x v="28"/>
    <x v="230"/>
    <x v="230"/>
    <n v="54"/>
    <d v="2018-09-21T00:00:00"/>
  </r>
  <r>
    <x v="0"/>
    <x v="2"/>
    <x v="0"/>
    <m/>
    <m/>
    <s v="Idleb"/>
    <s v="SY07"/>
    <s v="Jisr-Ash-Shugur"/>
    <s v="SY0704"/>
    <m/>
    <m/>
    <m/>
    <m/>
    <x v="0"/>
    <x v="0"/>
    <x v="4"/>
    <x v="4"/>
    <x v="8"/>
    <x v="8"/>
    <x v="244"/>
    <x v="244"/>
    <n v="45"/>
    <d v="2018-09-18T00:00:00"/>
  </r>
  <r>
    <x v="0"/>
    <x v="2"/>
    <x v="0"/>
    <m/>
    <m/>
    <s v="Lattakia"/>
    <s v="SY06"/>
    <s v="Al-Haffa"/>
    <s v="SY0603"/>
    <s v="Al-Haffa"/>
    <s v="SY060300"/>
    <m/>
    <m/>
    <x v="10"/>
    <x v="10"/>
    <x v="25"/>
    <x v="25"/>
    <x v="59"/>
    <x v="58"/>
    <x v="629"/>
    <x v="628"/>
    <n v="30"/>
    <d v="2018-09-03T00:00:00"/>
  </r>
  <r>
    <x v="0"/>
    <x v="2"/>
    <x v="0"/>
    <m/>
    <m/>
    <s v="Lattakia"/>
    <s v="SY06"/>
    <s v="Al-Haffa"/>
    <s v="SY0603"/>
    <s v="Ein Et-teeneh"/>
    <s v="SY060302"/>
    <m/>
    <m/>
    <x v="10"/>
    <x v="10"/>
    <x v="22"/>
    <x v="22"/>
    <x v="113"/>
    <x v="114"/>
    <x v="630"/>
    <x v="629"/>
    <n v="30"/>
    <d v="2018-09-19T00:00:00"/>
  </r>
  <r>
    <x v="0"/>
    <x v="2"/>
    <x v="0"/>
    <m/>
    <m/>
    <s v="Lattakia"/>
    <s v="SY06"/>
    <s v="Al-Haffa"/>
    <s v="SY0603"/>
    <s v="Mzair'a"/>
    <s v="SY060304"/>
    <m/>
    <m/>
    <x v="10"/>
    <x v="10"/>
    <x v="25"/>
    <x v="25"/>
    <x v="60"/>
    <x v="59"/>
    <x v="356"/>
    <x v="352"/>
    <n v="50"/>
    <d v="2018-09-23T00:00:00"/>
  </r>
  <r>
    <x v="0"/>
    <x v="2"/>
    <x v="0"/>
    <m/>
    <m/>
    <s v="Lattakia"/>
    <s v="SY06"/>
    <s v="Jablah"/>
    <s v="SY0602"/>
    <s v="Dalyeh"/>
    <s v="SY060204"/>
    <m/>
    <m/>
    <x v="10"/>
    <x v="10"/>
    <x v="24"/>
    <x v="24"/>
    <x v="125"/>
    <x v="126"/>
    <x v="631"/>
    <x v="630"/>
    <n v="40"/>
    <d v="2018-09-13T00:00:00"/>
  </r>
  <r>
    <x v="0"/>
    <x v="2"/>
    <x v="0"/>
    <m/>
    <m/>
    <s v="Lattakia"/>
    <s v="SY06"/>
    <s v="Jablah"/>
    <s v="SY0602"/>
    <s v="Ein Elshaqiyeh"/>
    <s v="SY060201"/>
    <m/>
    <m/>
    <x v="10"/>
    <x v="10"/>
    <x v="25"/>
    <x v="25"/>
    <x v="60"/>
    <x v="59"/>
    <x v="356"/>
    <x v="352"/>
    <n v="100"/>
    <d v="2018-09-18T00:00:00"/>
  </r>
  <r>
    <x v="0"/>
    <x v="2"/>
    <x v="0"/>
    <m/>
    <m/>
    <s v="Lattakia"/>
    <s v="SY06"/>
    <s v="Jablah"/>
    <s v="SY0602"/>
    <s v="Jablah"/>
    <s v="SY060200"/>
    <m/>
    <m/>
    <x v="10"/>
    <x v="10"/>
    <x v="24"/>
    <x v="24"/>
    <x v="126"/>
    <x v="127"/>
    <x v="632"/>
    <x v="631"/>
    <n v="45"/>
    <d v="2018-09-15T00:00:00"/>
  </r>
  <r>
    <x v="0"/>
    <x v="2"/>
    <x v="0"/>
    <m/>
    <m/>
    <s v="Lattakia"/>
    <s v="SY06"/>
    <s v="Jablah"/>
    <s v="SY0602"/>
    <s v="Qteilbiyyeh"/>
    <s v="SY060202"/>
    <m/>
    <m/>
    <x v="10"/>
    <x v="10"/>
    <x v="24"/>
    <x v="24"/>
    <x v="108"/>
    <x v="108"/>
    <x v="633"/>
    <x v="632"/>
    <n v="10"/>
    <d v="2018-09-03T00:00:00"/>
  </r>
  <r>
    <x v="0"/>
    <x v="2"/>
    <x v="0"/>
    <m/>
    <m/>
    <s v="Lattakia"/>
    <s v="SY06"/>
    <s v="Lattakia"/>
    <s v="SY0600"/>
    <s v="Bahlawaniyeh"/>
    <s v="SY060001"/>
    <m/>
    <m/>
    <x v="10"/>
    <x v="10"/>
    <x v="25"/>
    <x v="25"/>
    <x v="59"/>
    <x v="58"/>
    <x v="634"/>
    <x v="633"/>
    <n v="15"/>
    <d v="2018-09-07T00:00:00"/>
  </r>
  <r>
    <x v="0"/>
    <x v="2"/>
    <x v="0"/>
    <m/>
    <m/>
    <s v="Lattakia"/>
    <s v="SY06"/>
    <s v="Lattakia"/>
    <s v="SY0600"/>
    <s v="Hanadi"/>
    <s v="SY060006"/>
    <m/>
    <m/>
    <x v="10"/>
    <x v="10"/>
    <x v="25"/>
    <x v="25"/>
    <x v="127"/>
    <x v="128"/>
    <x v="635"/>
    <x v="634"/>
    <n v="10"/>
    <d v="2018-09-09T00:00:00"/>
  </r>
  <r>
    <x v="0"/>
    <x v="2"/>
    <x v="0"/>
    <m/>
    <m/>
    <s v="Lattakia"/>
    <s v="SY06"/>
    <s v="Lattakia"/>
    <s v="SY0600"/>
    <s v="Lattakia"/>
    <s v="SY060000"/>
    <m/>
    <m/>
    <x v="10"/>
    <x v="10"/>
    <x v="22"/>
    <x v="22"/>
    <x v="128"/>
    <x v="129"/>
    <x v="636"/>
    <x v="635"/>
    <n v="35"/>
    <d v="2018-09-20T00:00:00"/>
  </r>
  <r>
    <x v="0"/>
    <x v="2"/>
    <x v="0"/>
    <m/>
    <m/>
    <s v="Lattakia"/>
    <s v="SY06"/>
    <s v="Lattakia"/>
    <s v="SY0600"/>
    <s v="Lattakia"/>
    <s v="SY060000"/>
    <m/>
    <m/>
    <x v="10"/>
    <x v="10"/>
    <x v="22"/>
    <x v="22"/>
    <x v="128"/>
    <x v="129"/>
    <x v="637"/>
    <x v="636"/>
    <n v="15"/>
    <d v="2018-09-23T00:00:00"/>
  </r>
  <r>
    <x v="0"/>
    <x v="2"/>
    <x v="0"/>
    <m/>
    <m/>
    <s v="Lattakia"/>
    <s v="SY06"/>
    <s v="Lattakia"/>
    <s v="SY0600"/>
    <s v="Lattakia"/>
    <s v="SY060000"/>
    <m/>
    <m/>
    <x v="10"/>
    <x v="10"/>
    <x v="22"/>
    <x v="22"/>
    <x v="113"/>
    <x v="114"/>
    <x v="638"/>
    <x v="637"/>
    <n v="15"/>
    <d v="2018-09-17T00:00:00"/>
  </r>
  <r>
    <x v="0"/>
    <x v="2"/>
    <x v="0"/>
    <m/>
    <m/>
    <s v="Lattakia"/>
    <s v="SY06"/>
    <s v="Lattakia"/>
    <s v="SY0600"/>
    <s v="Lattakia"/>
    <s v="SY060000"/>
    <m/>
    <m/>
    <x v="10"/>
    <x v="10"/>
    <x v="23"/>
    <x v="23"/>
    <x v="56"/>
    <x v="55"/>
    <x v="639"/>
    <x v="638"/>
    <n v="10"/>
    <d v="2018-09-23T00:00:00"/>
  </r>
  <r>
    <x v="0"/>
    <x v="2"/>
    <x v="0"/>
    <m/>
    <m/>
    <s v="Lattakia"/>
    <s v="SY06"/>
    <s v="Lattakia"/>
    <s v="SY0600"/>
    <s v="Lattakia"/>
    <s v="SY060000"/>
    <m/>
    <m/>
    <x v="10"/>
    <x v="10"/>
    <x v="23"/>
    <x v="23"/>
    <x v="57"/>
    <x v="56"/>
    <x v="640"/>
    <x v="639"/>
    <n v="20"/>
    <d v="2018-09-09T00:00:00"/>
  </r>
  <r>
    <x v="0"/>
    <x v="2"/>
    <x v="0"/>
    <m/>
    <m/>
    <s v="Lattakia"/>
    <s v="SY06"/>
    <s v="Lattakia"/>
    <s v="SY0600"/>
    <s v="Lattakia"/>
    <s v="SY060000"/>
    <m/>
    <m/>
    <x v="10"/>
    <x v="10"/>
    <x v="23"/>
    <x v="23"/>
    <x v="57"/>
    <x v="56"/>
    <x v="641"/>
    <x v="640"/>
    <n v="10"/>
    <d v="2018-09-15T00:00:00"/>
  </r>
  <r>
    <x v="0"/>
    <x v="2"/>
    <x v="0"/>
    <m/>
    <m/>
    <s v="Lattakia"/>
    <s v="SY06"/>
    <s v="Lattakia"/>
    <s v="SY0600"/>
    <s v="Lattakia"/>
    <s v="SY060000"/>
    <m/>
    <m/>
    <x v="10"/>
    <x v="10"/>
    <x v="23"/>
    <x v="23"/>
    <x v="129"/>
    <x v="130"/>
    <x v="642"/>
    <x v="641"/>
    <n v="25"/>
    <d v="2018-09-20T00:00:00"/>
  </r>
  <r>
    <x v="0"/>
    <x v="2"/>
    <x v="0"/>
    <m/>
    <m/>
    <s v="Lattakia"/>
    <s v="SY06"/>
    <s v="Lattakia"/>
    <s v="SY0600"/>
    <s v="Lattakia"/>
    <s v="SY060000"/>
    <m/>
    <m/>
    <x v="10"/>
    <x v="10"/>
    <x v="24"/>
    <x v="24"/>
    <x v="58"/>
    <x v="57"/>
    <x v="643"/>
    <x v="642"/>
    <n v="30"/>
    <d v="2018-09-25T00:00:00"/>
  </r>
  <r>
    <x v="0"/>
    <x v="2"/>
    <x v="0"/>
    <m/>
    <m/>
    <s v="Lattakia"/>
    <s v="SY06"/>
    <s v="Lattakia"/>
    <s v="SY0600"/>
    <s v="Lattakia"/>
    <s v="SY060000"/>
    <m/>
    <m/>
    <x v="10"/>
    <x v="10"/>
    <x v="24"/>
    <x v="24"/>
    <x v="126"/>
    <x v="127"/>
    <x v="644"/>
    <x v="643"/>
    <n v="10"/>
    <d v="2018-09-18T00:00:00"/>
  </r>
  <r>
    <x v="0"/>
    <x v="2"/>
    <x v="0"/>
    <m/>
    <m/>
    <s v="Lattakia"/>
    <s v="SY06"/>
    <s v="Lattakia"/>
    <s v="SY0600"/>
    <s v="Lattakia"/>
    <s v="SY060000"/>
    <m/>
    <m/>
    <x v="10"/>
    <x v="10"/>
    <x v="24"/>
    <x v="24"/>
    <x v="126"/>
    <x v="127"/>
    <x v="645"/>
    <x v="644"/>
    <n v="15"/>
    <d v="2018-09-21T00:00:00"/>
  </r>
  <r>
    <x v="0"/>
    <x v="2"/>
    <x v="0"/>
    <m/>
    <m/>
    <s v="Lattakia"/>
    <s v="SY06"/>
    <s v="Lattakia"/>
    <s v="SY0600"/>
    <s v="Lattakia"/>
    <s v="SY060000"/>
    <m/>
    <m/>
    <x v="10"/>
    <x v="10"/>
    <x v="24"/>
    <x v="24"/>
    <x v="125"/>
    <x v="126"/>
    <x v="646"/>
    <x v="645"/>
    <n v="20"/>
    <d v="2018-09-08T00:00:00"/>
  </r>
  <r>
    <x v="0"/>
    <x v="2"/>
    <x v="0"/>
    <m/>
    <m/>
    <s v="Lattakia"/>
    <s v="SY06"/>
    <s v="Lattakia"/>
    <s v="SY0600"/>
    <s v="Lattakia"/>
    <s v="SY060000"/>
    <m/>
    <m/>
    <x v="10"/>
    <x v="10"/>
    <x v="24"/>
    <x v="24"/>
    <x v="125"/>
    <x v="126"/>
    <x v="647"/>
    <x v="646"/>
    <n v="10"/>
    <d v="2018-09-04T00:00:00"/>
  </r>
  <r>
    <x v="0"/>
    <x v="2"/>
    <x v="0"/>
    <m/>
    <m/>
    <s v="Lattakia"/>
    <s v="SY06"/>
    <s v="Lattakia"/>
    <s v="SY0600"/>
    <s v="Lattakia"/>
    <s v="SY060000"/>
    <m/>
    <m/>
    <x v="10"/>
    <x v="10"/>
    <x v="24"/>
    <x v="24"/>
    <x v="130"/>
    <x v="131"/>
    <x v="648"/>
    <x v="647"/>
    <n v="15"/>
    <d v="2018-09-02T00:00:00"/>
  </r>
  <r>
    <x v="0"/>
    <x v="2"/>
    <x v="0"/>
    <m/>
    <m/>
    <s v="Lattakia"/>
    <s v="SY06"/>
    <s v="Lattakia"/>
    <s v="SY0600"/>
    <s v="Lattakia"/>
    <s v="SY060000"/>
    <m/>
    <m/>
    <x v="10"/>
    <x v="10"/>
    <x v="24"/>
    <x v="24"/>
    <x v="114"/>
    <x v="115"/>
    <x v="649"/>
    <x v="648"/>
    <n v="10"/>
    <d v="2018-09-01T00:00:00"/>
  </r>
  <r>
    <x v="0"/>
    <x v="2"/>
    <x v="0"/>
    <m/>
    <m/>
    <s v="Lattakia"/>
    <s v="SY06"/>
    <s v="Lattakia"/>
    <s v="SY0600"/>
    <s v="Lattakia"/>
    <s v="SY060000"/>
    <m/>
    <m/>
    <x v="10"/>
    <x v="10"/>
    <x v="24"/>
    <x v="24"/>
    <x v="108"/>
    <x v="108"/>
    <x v="650"/>
    <x v="649"/>
    <n v="25"/>
    <d v="2018-09-01T00:00:00"/>
  </r>
  <r>
    <x v="0"/>
    <x v="2"/>
    <x v="0"/>
    <m/>
    <m/>
    <s v="Lattakia"/>
    <s v="SY06"/>
    <s v="Lattakia"/>
    <s v="SY0600"/>
    <s v="Lattakia"/>
    <s v="SY060000"/>
    <m/>
    <m/>
    <x v="10"/>
    <x v="10"/>
    <x v="25"/>
    <x v="25"/>
    <x v="91"/>
    <x v="90"/>
    <x v="235"/>
    <x v="650"/>
    <n v="20"/>
    <d v="2018-09-14T00:00:00"/>
  </r>
  <r>
    <x v="0"/>
    <x v="2"/>
    <x v="0"/>
    <m/>
    <m/>
    <s v="Lattakia"/>
    <s v="SY06"/>
    <s v="Lattakia"/>
    <s v="SY0600"/>
    <s v="Lattakia"/>
    <s v="SY060000"/>
    <m/>
    <m/>
    <x v="10"/>
    <x v="10"/>
    <x v="25"/>
    <x v="25"/>
    <x v="91"/>
    <x v="90"/>
    <x v="651"/>
    <x v="651"/>
    <n v="15"/>
    <d v="2018-09-22T00:00:00"/>
  </r>
  <r>
    <x v="0"/>
    <x v="2"/>
    <x v="0"/>
    <m/>
    <m/>
    <s v="Lattakia"/>
    <s v="SY06"/>
    <s v="Lattakia"/>
    <s v="SY0600"/>
    <s v="Lattakia"/>
    <s v="SY060000"/>
    <m/>
    <m/>
    <x v="10"/>
    <x v="10"/>
    <x v="25"/>
    <x v="25"/>
    <x v="127"/>
    <x v="128"/>
    <x v="652"/>
    <x v="652"/>
    <n v="25"/>
    <d v="2018-09-08T00:00:00"/>
  </r>
  <r>
    <x v="0"/>
    <x v="2"/>
    <x v="0"/>
    <m/>
    <m/>
    <s v="Lattakia"/>
    <s v="SY06"/>
    <s v="Lattakia"/>
    <s v="SY0600"/>
    <s v="Lattakia"/>
    <s v="SY060000"/>
    <m/>
    <m/>
    <x v="10"/>
    <x v="10"/>
    <x v="25"/>
    <x v="25"/>
    <x v="60"/>
    <x v="59"/>
    <x v="653"/>
    <x v="653"/>
    <n v="10"/>
    <d v="2018-09-07T00:00:00"/>
  </r>
  <r>
    <x v="0"/>
    <x v="2"/>
    <x v="0"/>
    <m/>
    <m/>
    <s v="Lattakia"/>
    <s v="SY06"/>
    <s v="Lattakia"/>
    <s v="SY0600"/>
    <s v="Lattakia"/>
    <s v="SY060000"/>
    <m/>
    <m/>
    <x v="10"/>
    <x v="10"/>
    <x v="25"/>
    <x v="25"/>
    <x v="60"/>
    <x v="59"/>
    <x v="356"/>
    <x v="352"/>
    <n v="400"/>
    <d v="2018-09-20T00:00:00"/>
  </r>
  <r>
    <x v="0"/>
    <x v="2"/>
    <x v="0"/>
    <m/>
    <m/>
    <s v="Lattakia"/>
    <s v="SY06"/>
    <s v="Lattakia"/>
    <s v="SY0600"/>
    <s v="Lattakia"/>
    <s v="SY060000"/>
    <m/>
    <m/>
    <x v="11"/>
    <x v="11"/>
    <x v="42"/>
    <x v="43"/>
    <x v="93"/>
    <x v="92"/>
    <x v="654"/>
    <x v="654"/>
    <n v="35"/>
    <d v="2018-09-19T00:00:00"/>
  </r>
  <r>
    <x v="0"/>
    <x v="2"/>
    <x v="0"/>
    <m/>
    <m/>
    <s v="Lattakia"/>
    <s v="SY06"/>
    <s v="Lattakia"/>
    <s v="SY0600"/>
    <s v="Lattakia"/>
    <s v="SY060000"/>
    <m/>
    <m/>
    <x v="11"/>
    <x v="11"/>
    <x v="26"/>
    <x v="26"/>
    <x v="131"/>
    <x v="132"/>
    <x v="655"/>
    <x v="655"/>
    <n v="20"/>
    <d v="2018-09-16T00:00:00"/>
  </r>
  <r>
    <x v="0"/>
    <x v="2"/>
    <x v="0"/>
    <m/>
    <m/>
    <s v="Lattakia"/>
    <s v="SY06"/>
    <s v="Lattakia"/>
    <s v="SY0600"/>
    <s v="Lattakia"/>
    <s v="SY060000"/>
    <m/>
    <m/>
    <x v="11"/>
    <x v="11"/>
    <x v="27"/>
    <x v="28"/>
    <x v="132"/>
    <x v="133"/>
    <x v="656"/>
    <x v="656"/>
    <n v="15"/>
    <d v="2018-09-22T00:00:00"/>
  </r>
  <r>
    <x v="0"/>
    <x v="2"/>
    <x v="0"/>
    <m/>
    <m/>
    <s v="Lattakia"/>
    <s v="SY06"/>
    <s v="Lattakia"/>
    <s v="SY0600"/>
    <s v="Lattakia"/>
    <s v="SY060000"/>
    <m/>
    <m/>
    <x v="11"/>
    <x v="11"/>
    <x v="29"/>
    <x v="30"/>
    <x v="133"/>
    <x v="134"/>
    <x v="657"/>
    <x v="657"/>
    <n v="15"/>
    <d v="2018-09-20T00:00:00"/>
  </r>
  <r>
    <x v="0"/>
    <x v="2"/>
    <x v="0"/>
    <m/>
    <m/>
    <s v="Lattakia"/>
    <s v="SY06"/>
    <s v="Lattakia"/>
    <s v="SY0600"/>
    <s v="Lattakia"/>
    <s v="SY060000"/>
    <m/>
    <m/>
    <x v="11"/>
    <x v="11"/>
    <x v="29"/>
    <x v="30"/>
    <x v="99"/>
    <x v="98"/>
    <x v="658"/>
    <x v="658"/>
    <n v="15"/>
    <d v="2018-09-09T00:00:00"/>
  </r>
  <r>
    <x v="0"/>
    <x v="2"/>
    <x v="0"/>
    <m/>
    <m/>
    <s v="Lattakia"/>
    <s v="SY06"/>
    <s v="Lattakia"/>
    <s v="SY0600"/>
    <s v="Lattakia"/>
    <s v="SY060000"/>
    <m/>
    <m/>
    <x v="11"/>
    <x v="11"/>
    <x v="29"/>
    <x v="30"/>
    <x v="70"/>
    <x v="69"/>
    <x v="368"/>
    <x v="364"/>
    <n v="90"/>
    <d v="2018-09-16T00:00:00"/>
  </r>
  <r>
    <x v="0"/>
    <x v="2"/>
    <x v="0"/>
    <m/>
    <m/>
    <s v="Lattakia"/>
    <s v="SY06"/>
    <s v="Lattakia"/>
    <s v="SY0600"/>
    <s v="Qastal Maaf"/>
    <s v="SY060004"/>
    <m/>
    <m/>
    <x v="10"/>
    <x v="10"/>
    <x v="25"/>
    <x v="25"/>
    <x v="60"/>
    <x v="59"/>
    <x v="356"/>
    <x v="352"/>
    <n v="75"/>
    <d v="2018-09-22T00:00:00"/>
  </r>
  <r>
    <x v="0"/>
    <x v="2"/>
    <x v="0"/>
    <m/>
    <m/>
    <s v="Rural Damascus"/>
    <s v="SY03"/>
    <s v="An Nabk"/>
    <s v="SY0306"/>
    <s v="An Nabk"/>
    <s v="SY030600"/>
    <m/>
    <m/>
    <x v="10"/>
    <x v="10"/>
    <x v="25"/>
    <x v="25"/>
    <x v="61"/>
    <x v="60"/>
    <x v="659"/>
    <x v="659"/>
    <n v="40"/>
    <d v="2018-09-07T00:00:00"/>
  </r>
  <r>
    <x v="0"/>
    <x v="2"/>
    <x v="0"/>
    <m/>
    <m/>
    <s v="Rural Damascus"/>
    <s v="SY03"/>
    <s v="Az-Zabdani"/>
    <s v="SY0307"/>
    <s v="Az-Zabdani"/>
    <s v="SY030700"/>
    <m/>
    <m/>
    <x v="3"/>
    <x v="3"/>
    <x v="11"/>
    <x v="11"/>
    <x v="112"/>
    <x v="113"/>
    <x v="546"/>
    <x v="543"/>
    <n v="230"/>
    <d v="2018-09-21T00:00:00"/>
  </r>
  <r>
    <x v="0"/>
    <x v="2"/>
    <x v="0"/>
    <m/>
    <m/>
    <s v="Rural Damascus"/>
    <s v="SY03"/>
    <s v="Az-Zabdani"/>
    <s v="SY0307"/>
    <s v="Dimas"/>
    <s v="SY030701"/>
    <m/>
    <m/>
    <x v="3"/>
    <x v="3"/>
    <x v="11"/>
    <x v="11"/>
    <x v="112"/>
    <x v="113"/>
    <x v="546"/>
    <x v="543"/>
    <n v="300"/>
    <d v="2018-09-25T00:00:00"/>
  </r>
  <r>
    <x v="0"/>
    <x v="2"/>
    <x v="0"/>
    <m/>
    <m/>
    <s v="Rural Damascus"/>
    <s v="SY03"/>
    <s v="Duma"/>
    <s v="SY0302"/>
    <s v="Haran Al'awameed"/>
    <s v="SY030206"/>
    <m/>
    <m/>
    <x v="11"/>
    <x v="11"/>
    <x v="42"/>
    <x v="43"/>
    <x v="93"/>
    <x v="92"/>
    <x v="660"/>
    <x v="660"/>
    <n v="15"/>
    <d v="2018-09-17T00:00:00"/>
  </r>
  <r>
    <x v="0"/>
    <x v="2"/>
    <x v="0"/>
    <m/>
    <m/>
    <s v="Rural Damascus"/>
    <s v="SY03"/>
    <s v="Qatana"/>
    <s v="SY0308"/>
    <s v="Qatana"/>
    <s v="SY030800"/>
    <m/>
    <m/>
    <x v="10"/>
    <x v="10"/>
    <x v="22"/>
    <x v="22"/>
    <x v="55"/>
    <x v="54"/>
    <x v="661"/>
    <x v="661"/>
    <n v="10"/>
    <d v="2018-09-14T00:00:00"/>
  </r>
  <r>
    <x v="0"/>
    <x v="2"/>
    <x v="0"/>
    <m/>
    <m/>
    <s v="Rural Damascus"/>
    <s v="SY03"/>
    <s v="Rural Damascus"/>
    <s v="SY0301"/>
    <s v="Babella"/>
    <s v="SY030102"/>
    <m/>
    <m/>
    <x v="5"/>
    <x v="5"/>
    <x v="44"/>
    <x v="45"/>
    <x v="134"/>
    <x v="135"/>
    <x v="662"/>
    <x v="662"/>
    <n v="20"/>
    <d v="2018-09-23T00:00:00"/>
  </r>
  <r>
    <x v="0"/>
    <x v="2"/>
    <x v="0"/>
    <m/>
    <m/>
    <s v="Rural Damascus"/>
    <s v="SY03"/>
    <s v="Rural Damascus"/>
    <s v="SY0301"/>
    <s v="Babella"/>
    <s v="SY030102"/>
    <m/>
    <m/>
    <x v="5"/>
    <x v="5"/>
    <x v="41"/>
    <x v="42"/>
    <x v="92"/>
    <x v="91"/>
    <x v="663"/>
    <x v="663"/>
    <n v="25"/>
    <d v="2018-09-09T00:00:00"/>
  </r>
  <r>
    <x v="0"/>
    <x v="2"/>
    <x v="0"/>
    <m/>
    <m/>
    <s v="Rural Damascus"/>
    <s v="SY03"/>
    <s v="Rural Damascus"/>
    <s v="SY0301"/>
    <s v="Babella"/>
    <s v="SY030102"/>
    <m/>
    <m/>
    <x v="5"/>
    <x v="5"/>
    <x v="41"/>
    <x v="42"/>
    <x v="135"/>
    <x v="136"/>
    <x v="664"/>
    <x v="664"/>
    <n v="290"/>
    <d v="2018-09-23T00:00:00"/>
  </r>
  <r>
    <x v="0"/>
    <x v="2"/>
    <x v="0"/>
    <m/>
    <m/>
    <s v="Rural Damascus"/>
    <s v="SY03"/>
    <s v="Rural Damascus"/>
    <s v="SY0301"/>
    <s v="Jaramana"/>
    <s v="SY030103"/>
    <m/>
    <m/>
    <x v="10"/>
    <x v="10"/>
    <x v="25"/>
    <x v="25"/>
    <x v="136"/>
    <x v="137"/>
    <x v="665"/>
    <x v="665"/>
    <n v="45"/>
    <d v="2018-09-17T00:00:00"/>
  </r>
  <r>
    <x v="0"/>
    <x v="2"/>
    <x v="0"/>
    <m/>
    <m/>
    <s v="Rural Damascus"/>
    <s v="SY03"/>
    <s v="Rural Damascus"/>
    <s v="SY0301"/>
    <s v="Jaramana"/>
    <s v="SY030103"/>
    <m/>
    <m/>
    <x v="5"/>
    <x v="5"/>
    <x v="41"/>
    <x v="42"/>
    <x v="137"/>
    <x v="138"/>
    <x v="666"/>
    <x v="666"/>
    <n v="87"/>
    <d v="2018-09-20T00:00:00"/>
  </r>
  <r>
    <x v="0"/>
    <x v="2"/>
    <x v="0"/>
    <m/>
    <m/>
    <s v="Rural Damascus"/>
    <s v="SY03"/>
    <s v="Rural Damascus"/>
    <s v="SY0301"/>
    <s v="Kisweh"/>
    <s v="SY030101"/>
    <m/>
    <m/>
    <x v="10"/>
    <x v="10"/>
    <x v="24"/>
    <x v="24"/>
    <x v="108"/>
    <x v="108"/>
    <x v="667"/>
    <x v="667"/>
    <n v="45"/>
    <d v="2018-09-17T00:00:00"/>
  </r>
  <r>
    <x v="0"/>
    <x v="2"/>
    <x v="0"/>
    <m/>
    <m/>
    <s v="Rural Damascus"/>
    <s v="SY03"/>
    <s v="Rural Damascus"/>
    <s v="SY0301"/>
    <s v="Kisweh"/>
    <s v="SY030101"/>
    <m/>
    <m/>
    <x v="11"/>
    <x v="11"/>
    <x v="28"/>
    <x v="29"/>
    <x v="138"/>
    <x v="139"/>
    <x v="668"/>
    <x v="668"/>
    <n v="15"/>
    <d v="2018-09-03T00:00:00"/>
  </r>
  <r>
    <x v="0"/>
    <x v="2"/>
    <x v="0"/>
    <m/>
    <m/>
    <s v="Rural Damascus"/>
    <s v="SY03"/>
    <s v="Rural Damascus"/>
    <s v="SY0301"/>
    <s v="Qudsiya"/>
    <s v="SY030107"/>
    <m/>
    <m/>
    <x v="3"/>
    <x v="3"/>
    <x v="11"/>
    <x v="11"/>
    <x v="112"/>
    <x v="113"/>
    <x v="546"/>
    <x v="543"/>
    <n v="435"/>
    <d v="2018-09-20T00:00:00"/>
  </r>
  <r>
    <x v="0"/>
    <x v="2"/>
    <x v="0"/>
    <m/>
    <m/>
    <s v="Rural Damascus"/>
    <s v="SY03"/>
    <s v="Rural Damascus"/>
    <s v="SY0301"/>
    <s v="Qudsiya"/>
    <s v="SY030107"/>
    <m/>
    <m/>
    <x v="10"/>
    <x v="10"/>
    <x v="24"/>
    <x v="24"/>
    <x v="114"/>
    <x v="115"/>
    <x v="669"/>
    <x v="669"/>
    <n v="90"/>
    <d v="2018-09-18T00:00:00"/>
  </r>
  <r>
    <x v="0"/>
    <x v="2"/>
    <x v="0"/>
    <m/>
    <m/>
    <s v="Tartous"/>
    <s v="SY10"/>
    <s v="Safita"/>
    <s v="SY1003"/>
    <s v="Mashta Elhiu"/>
    <s v="SY100301"/>
    <m/>
    <m/>
    <x v="10"/>
    <x v="10"/>
    <x v="24"/>
    <x v="24"/>
    <x v="130"/>
    <x v="131"/>
    <x v="670"/>
    <x v="670"/>
    <n v="25"/>
    <d v="2018-09-11T00:00:00"/>
  </r>
  <r>
    <x v="0"/>
    <x v="2"/>
    <x v="0"/>
    <m/>
    <m/>
    <s v="Tartous"/>
    <s v="SY10"/>
    <s v="Safita"/>
    <s v="SY1003"/>
    <s v="Mashta Elhiu"/>
    <s v="SY100301"/>
    <m/>
    <m/>
    <x v="11"/>
    <x v="11"/>
    <x v="27"/>
    <x v="27"/>
    <x v="94"/>
    <x v="93"/>
    <x v="671"/>
    <x v="671"/>
    <n v="15"/>
    <d v="2018-09-01T00:00:00"/>
  </r>
  <r>
    <x v="0"/>
    <x v="2"/>
    <x v="0"/>
    <m/>
    <m/>
    <s v="Tartous"/>
    <s v="SY10"/>
    <s v="Safita"/>
    <s v="SY1003"/>
    <s v="Ras El-Khashufeh"/>
    <s v="SY100305"/>
    <m/>
    <m/>
    <x v="11"/>
    <x v="11"/>
    <x v="26"/>
    <x v="26"/>
    <x v="131"/>
    <x v="132"/>
    <x v="672"/>
    <x v="672"/>
    <n v="15"/>
    <d v="2018-09-15T00:00:00"/>
  </r>
  <r>
    <x v="0"/>
    <x v="2"/>
    <x v="0"/>
    <m/>
    <m/>
    <s v="Tartous"/>
    <s v="SY10"/>
    <s v="Safita"/>
    <s v="SY1003"/>
    <s v="Safita"/>
    <s v="SY100300"/>
    <m/>
    <m/>
    <x v="11"/>
    <x v="11"/>
    <x v="27"/>
    <x v="28"/>
    <x v="96"/>
    <x v="95"/>
    <x v="673"/>
    <x v="673"/>
    <n v="25"/>
    <d v="2018-09-04T00:00:00"/>
  </r>
  <r>
    <x v="0"/>
    <x v="2"/>
    <x v="0"/>
    <m/>
    <m/>
    <s v="Tartous"/>
    <s v="SY10"/>
    <s v="Sheikh Badr"/>
    <s v="SY1005"/>
    <s v="Baramanet Elmashayekh"/>
    <s v="SY100501"/>
    <m/>
    <m/>
    <x v="11"/>
    <x v="11"/>
    <x v="42"/>
    <x v="43"/>
    <x v="116"/>
    <x v="117"/>
    <x v="674"/>
    <x v="674"/>
    <n v="25"/>
    <d v="2018-09-20T00:00:00"/>
  </r>
  <r>
    <x v="0"/>
    <x v="2"/>
    <x v="0"/>
    <m/>
    <m/>
    <s v="Tartous"/>
    <s v="SY10"/>
    <s v="Sheikh Badr"/>
    <s v="SY1005"/>
    <s v="Sheikh Badr"/>
    <s v="SY100500"/>
    <m/>
    <m/>
    <x v="11"/>
    <x v="11"/>
    <x v="29"/>
    <x v="30"/>
    <x v="70"/>
    <x v="69"/>
    <x v="675"/>
    <x v="675"/>
    <n v="10"/>
    <d v="2018-09-03T00:00:00"/>
  </r>
  <r>
    <x v="0"/>
    <x v="2"/>
    <x v="0"/>
    <m/>
    <m/>
    <s v="Tartous"/>
    <s v="SY10"/>
    <s v="Tartous"/>
    <s v="SY1000"/>
    <s v="Kareemeh"/>
    <s v="SY100005"/>
    <m/>
    <m/>
    <x v="11"/>
    <x v="11"/>
    <x v="28"/>
    <x v="29"/>
    <x v="68"/>
    <x v="67"/>
    <x v="676"/>
    <x v="676"/>
    <n v="30"/>
    <d v="2018-09-19T00:00:00"/>
  </r>
  <r>
    <x v="0"/>
    <x v="2"/>
    <x v="0"/>
    <m/>
    <m/>
    <s v="Tartous"/>
    <s v="SY10"/>
    <s v="Tartous"/>
    <s v="SY1000"/>
    <s v="Kherbet Elma'aza"/>
    <s v="SY100003"/>
    <m/>
    <m/>
    <x v="11"/>
    <x v="11"/>
    <x v="26"/>
    <x v="26"/>
    <x v="139"/>
    <x v="140"/>
    <x v="677"/>
    <x v="677"/>
    <n v="30"/>
    <d v="2018-09-24T00:00:00"/>
  </r>
  <r>
    <x v="0"/>
    <x v="2"/>
    <x v="0"/>
    <m/>
    <m/>
    <s v="Tartous"/>
    <s v="SY10"/>
    <s v="Tartous"/>
    <s v="SY1000"/>
    <s v="Tartous"/>
    <s v="SY100000"/>
    <m/>
    <m/>
    <x v="10"/>
    <x v="10"/>
    <x v="23"/>
    <x v="23"/>
    <x v="56"/>
    <x v="55"/>
    <x v="678"/>
    <x v="678"/>
    <n v="15"/>
    <d v="2018-09-03T00:00:00"/>
  </r>
  <r>
    <x v="0"/>
    <x v="2"/>
    <x v="0"/>
    <m/>
    <m/>
    <s v="Tartous"/>
    <s v="SY10"/>
    <s v="Tartous"/>
    <s v="SY1000"/>
    <s v="Tartous"/>
    <s v="SY100000"/>
    <m/>
    <m/>
    <x v="10"/>
    <x v="10"/>
    <x v="23"/>
    <x v="23"/>
    <x v="56"/>
    <x v="55"/>
    <x v="679"/>
    <x v="679"/>
    <n v="20"/>
    <d v="2018-09-21T00:00:00"/>
  </r>
  <r>
    <x v="0"/>
    <x v="2"/>
    <x v="0"/>
    <m/>
    <m/>
    <s v="Tartous"/>
    <s v="SY10"/>
    <s v="Tartous"/>
    <s v="SY1000"/>
    <s v="Tartous"/>
    <s v="SY100000"/>
    <m/>
    <m/>
    <x v="10"/>
    <x v="10"/>
    <x v="23"/>
    <x v="23"/>
    <x v="140"/>
    <x v="141"/>
    <x v="680"/>
    <x v="680"/>
    <n v="40"/>
    <d v="2018-09-21T00:00:00"/>
  </r>
  <r>
    <x v="0"/>
    <x v="2"/>
    <x v="0"/>
    <m/>
    <m/>
    <s v="Tartous"/>
    <s v="SY10"/>
    <s v="Tartous"/>
    <s v="SY1000"/>
    <s v="Tartous"/>
    <s v="SY100000"/>
    <m/>
    <m/>
    <x v="10"/>
    <x v="10"/>
    <x v="24"/>
    <x v="24"/>
    <x v="114"/>
    <x v="115"/>
    <x v="681"/>
    <x v="681"/>
    <n v="10"/>
    <d v="2018-09-05T00:00:00"/>
  </r>
  <r>
    <x v="0"/>
    <x v="2"/>
    <x v="0"/>
    <m/>
    <m/>
    <s v="Tartous"/>
    <s v="SY10"/>
    <s v="Tartous"/>
    <s v="SY1000"/>
    <s v="Tartous"/>
    <s v="SY100000"/>
    <m/>
    <m/>
    <x v="10"/>
    <x v="10"/>
    <x v="25"/>
    <x v="25"/>
    <x v="60"/>
    <x v="59"/>
    <x v="356"/>
    <x v="352"/>
    <n v="240"/>
    <d v="2018-09-22T00:00:00"/>
  </r>
  <r>
    <x v="0"/>
    <x v="2"/>
    <x v="0"/>
    <m/>
    <m/>
    <s v="Tartous"/>
    <s v="SY10"/>
    <s v="Tartous"/>
    <s v="SY1000"/>
    <s v="Tartous"/>
    <s v="SY100000"/>
    <m/>
    <m/>
    <x v="11"/>
    <x v="11"/>
    <x v="42"/>
    <x v="43"/>
    <x v="93"/>
    <x v="92"/>
    <x v="682"/>
    <x v="682"/>
    <n v="25"/>
    <d v="2018-09-20T00:00:00"/>
  </r>
  <r>
    <x v="0"/>
    <x v="2"/>
    <x v="0"/>
    <m/>
    <m/>
    <s v="Tartous"/>
    <s v="SY10"/>
    <s v="Tartous"/>
    <s v="SY1000"/>
    <s v="Tartous"/>
    <s v="SY100000"/>
    <m/>
    <m/>
    <x v="11"/>
    <x v="11"/>
    <x v="27"/>
    <x v="28"/>
    <x v="97"/>
    <x v="96"/>
    <x v="683"/>
    <x v="683"/>
    <n v="35"/>
    <d v="2018-09-08T00:00:00"/>
  </r>
  <r>
    <x v="0"/>
    <x v="2"/>
    <x v="1"/>
    <m/>
    <m/>
    <s v="Aleppo"/>
    <s v="SY02"/>
    <s v="Afrin"/>
    <s v="SY0203"/>
    <s v="Afrin"/>
    <s v="SY020300"/>
    <m/>
    <m/>
    <x v="0"/>
    <x v="0"/>
    <x v="3"/>
    <x v="3"/>
    <x v="13"/>
    <x v="13"/>
    <x v="193"/>
    <x v="193"/>
    <n v="45"/>
    <d v="2018-09-08T00:00:00"/>
  </r>
  <r>
    <x v="0"/>
    <x v="2"/>
    <x v="1"/>
    <m/>
    <m/>
    <s v="Aleppo"/>
    <s v="SY02"/>
    <s v="Afrin"/>
    <s v="SY0203"/>
    <s v="Afrin"/>
    <s v="SY020300"/>
    <m/>
    <m/>
    <x v="0"/>
    <x v="0"/>
    <x v="3"/>
    <x v="3"/>
    <x v="13"/>
    <x v="13"/>
    <x v="130"/>
    <x v="130"/>
    <n v="45"/>
    <d v="2018-09-05T00:00:00"/>
  </r>
  <r>
    <x v="0"/>
    <x v="2"/>
    <x v="1"/>
    <m/>
    <m/>
    <s v="Aleppo"/>
    <s v="SY02"/>
    <s v="Afrin"/>
    <s v="SY0203"/>
    <s v="Afrin"/>
    <s v="SY020300"/>
    <m/>
    <m/>
    <x v="0"/>
    <x v="0"/>
    <x v="3"/>
    <x v="3"/>
    <x v="13"/>
    <x v="13"/>
    <x v="684"/>
    <x v="684"/>
    <n v="9"/>
    <d v="2018-09-03T00:00:00"/>
  </r>
  <r>
    <x v="0"/>
    <x v="2"/>
    <x v="1"/>
    <m/>
    <m/>
    <s v="Aleppo"/>
    <s v="SY02"/>
    <s v="Afrin"/>
    <s v="SY0203"/>
    <s v="Afrin"/>
    <s v="SY020300"/>
    <m/>
    <m/>
    <x v="0"/>
    <x v="0"/>
    <x v="3"/>
    <x v="3"/>
    <x v="25"/>
    <x v="25"/>
    <x v="685"/>
    <x v="685"/>
    <n v="10"/>
    <d v="2018-09-18T00:00:00"/>
  </r>
  <r>
    <x v="0"/>
    <x v="2"/>
    <x v="1"/>
    <m/>
    <m/>
    <s v="Aleppo"/>
    <s v="SY02"/>
    <s v="Afrin"/>
    <s v="SY0203"/>
    <s v="Afrin"/>
    <s v="SY020300"/>
    <m/>
    <m/>
    <x v="0"/>
    <x v="0"/>
    <x v="3"/>
    <x v="3"/>
    <x v="25"/>
    <x v="25"/>
    <x v="686"/>
    <x v="686"/>
    <n v="11"/>
    <d v="2018-09-16T00:00:00"/>
  </r>
  <r>
    <x v="0"/>
    <x v="2"/>
    <x v="1"/>
    <m/>
    <m/>
    <s v="Aleppo"/>
    <s v="SY02"/>
    <s v="Afrin"/>
    <s v="SY0203"/>
    <s v="Afrin"/>
    <s v="SY020300"/>
    <m/>
    <m/>
    <x v="0"/>
    <x v="0"/>
    <x v="3"/>
    <x v="3"/>
    <x v="25"/>
    <x v="25"/>
    <x v="687"/>
    <x v="687"/>
    <n v="14"/>
    <d v="2018-09-16T00:00:00"/>
  </r>
  <r>
    <x v="0"/>
    <x v="2"/>
    <x v="1"/>
    <m/>
    <m/>
    <s v="Aleppo"/>
    <s v="SY02"/>
    <s v="Afrin"/>
    <s v="SY0203"/>
    <s v="Afrin"/>
    <s v="SY020300"/>
    <m/>
    <m/>
    <x v="0"/>
    <x v="0"/>
    <x v="3"/>
    <x v="3"/>
    <x v="53"/>
    <x v="52"/>
    <x v="688"/>
    <x v="688"/>
    <n v="14"/>
    <d v="2018-09-14T00:00:00"/>
  </r>
  <r>
    <x v="0"/>
    <x v="2"/>
    <x v="1"/>
    <m/>
    <m/>
    <s v="Aleppo"/>
    <s v="SY02"/>
    <s v="Afrin"/>
    <s v="SY0203"/>
    <s v="Afrin"/>
    <s v="SY020300"/>
    <m/>
    <m/>
    <x v="0"/>
    <x v="0"/>
    <x v="3"/>
    <x v="3"/>
    <x v="53"/>
    <x v="52"/>
    <x v="689"/>
    <x v="689"/>
    <n v="48"/>
    <d v="2018-09-18T00:00:00"/>
  </r>
  <r>
    <x v="0"/>
    <x v="2"/>
    <x v="1"/>
    <m/>
    <m/>
    <s v="Aleppo"/>
    <s v="SY02"/>
    <s v="Afrin"/>
    <s v="SY0203"/>
    <s v="Afrin"/>
    <s v="SY020300"/>
    <m/>
    <m/>
    <x v="0"/>
    <x v="0"/>
    <x v="3"/>
    <x v="3"/>
    <x v="141"/>
    <x v="142"/>
    <x v="690"/>
    <x v="690"/>
    <n v="59"/>
    <d v="2018-09-09T00:00:00"/>
  </r>
  <r>
    <x v="0"/>
    <x v="2"/>
    <x v="1"/>
    <m/>
    <m/>
    <s v="Aleppo"/>
    <s v="SY02"/>
    <s v="Afrin"/>
    <s v="SY0203"/>
    <s v="Afrin"/>
    <s v="SY020300"/>
    <m/>
    <m/>
    <x v="0"/>
    <x v="0"/>
    <x v="0"/>
    <x v="0"/>
    <x v="4"/>
    <x v="4"/>
    <x v="691"/>
    <x v="691"/>
    <n v="14"/>
    <d v="2018-09-23T00:00:00"/>
  </r>
  <r>
    <x v="0"/>
    <x v="2"/>
    <x v="1"/>
    <m/>
    <m/>
    <s v="Aleppo"/>
    <s v="SY02"/>
    <s v="Afrin"/>
    <s v="SY0203"/>
    <s v="Afrin"/>
    <s v="SY020300"/>
    <m/>
    <m/>
    <x v="1"/>
    <x v="1"/>
    <x v="7"/>
    <x v="7"/>
    <x v="15"/>
    <x v="15"/>
    <x v="77"/>
    <x v="77"/>
    <n v="50"/>
    <d v="2018-09-24T00:00:00"/>
  </r>
  <r>
    <x v="0"/>
    <x v="2"/>
    <x v="1"/>
    <m/>
    <m/>
    <s v="Aleppo"/>
    <s v="SY02"/>
    <s v="Al Bab"/>
    <s v="SY0202"/>
    <s v="Al Bab"/>
    <s v="SY020200"/>
    <m/>
    <m/>
    <x v="2"/>
    <x v="2"/>
    <x v="10"/>
    <x v="10"/>
    <x v="32"/>
    <x v="101"/>
    <x v="505"/>
    <x v="502"/>
    <n v="50"/>
    <d v="2018-09-12T00:00:00"/>
  </r>
  <r>
    <x v="0"/>
    <x v="2"/>
    <x v="1"/>
    <m/>
    <m/>
    <s v="Aleppo"/>
    <s v="SY02"/>
    <s v="Al Bab"/>
    <s v="SY0202"/>
    <s v="Al Bab"/>
    <s v="SY020200"/>
    <m/>
    <m/>
    <x v="2"/>
    <x v="2"/>
    <x v="34"/>
    <x v="35"/>
    <x v="142"/>
    <x v="143"/>
    <x v="692"/>
    <x v="692"/>
    <n v="20"/>
    <d v="2018-09-13T00:00:00"/>
  </r>
  <r>
    <x v="0"/>
    <x v="2"/>
    <x v="1"/>
    <m/>
    <m/>
    <s v="Aleppo"/>
    <s v="SY02"/>
    <s v="Al Bab"/>
    <s v="SY0202"/>
    <s v="A'rima"/>
    <s v="SY020206"/>
    <m/>
    <m/>
    <x v="0"/>
    <x v="0"/>
    <x v="2"/>
    <x v="2"/>
    <x v="119"/>
    <x v="120"/>
    <x v="693"/>
    <x v="693"/>
    <n v="77"/>
    <d v="2018-09-10T00:00:00"/>
  </r>
  <r>
    <x v="0"/>
    <x v="2"/>
    <x v="1"/>
    <m/>
    <m/>
    <s v="Aleppo"/>
    <s v="SY02"/>
    <s v="As-Safira"/>
    <s v="SY0207"/>
    <s v="As-Safira"/>
    <s v="SY020700"/>
    <m/>
    <m/>
    <x v="0"/>
    <x v="0"/>
    <x v="2"/>
    <x v="2"/>
    <x v="143"/>
    <x v="144"/>
    <x v="694"/>
    <x v="694"/>
    <n v="36"/>
    <d v="2018-09-04T00:00:00"/>
  </r>
  <r>
    <x v="0"/>
    <x v="2"/>
    <x v="1"/>
    <m/>
    <m/>
    <s v="Aleppo"/>
    <s v="SY02"/>
    <s v="A'zaz"/>
    <s v="SY0204"/>
    <s v="Aghtrin"/>
    <s v="SY020401"/>
    <m/>
    <m/>
    <x v="0"/>
    <x v="0"/>
    <x v="0"/>
    <x v="0"/>
    <x v="4"/>
    <x v="4"/>
    <x v="695"/>
    <x v="695"/>
    <n v="32"/>
    <d v="2018-09-23T00:00:00"/>
  </r>
  <r>
    <x v="0"/>
    <x v="2"/>
    <x v="1"/>
    <m/>
    <m/>
    <s v="Aleppo"/>
    <s v="SY02"/>
    <s v="A'zaz"/>
    <s v="SY0204"/>
    <s v="A'zaz"/>
    <s v="SY020400"/>
    <m/>
    <m/>
    <x v="0"/>
    <x v="0"/>
    <x v="2"/>
    <x v="2"/>
    <x v="6"/>
    <x v="6"/>
    <x v="696"/>
    <x v="696"/>
    <n v="68"/>
    <d v="2018-09-17T00:00:00"/>
  </r>
  <r>
    <x v="0"/>
    <x v="2"/>
    <x v="1"/>
    <m/>
    <m/>
    <s v="Aleppo"/>
    <s v="SY02"/>
    <s v="A'zaz"/>
    <s v="SY0204"/>
    <s v="A'zaz"/>
    <s v="SY020400"/>
    <m/>
    <m/>
    <x v="0"/>
    <x v="0"/>
    <x v="2"/>
    <x v="2"/>
    <x v="144"/>
    <x v="145"/>
    <x v="697"/>
    <x v="697"/>
    <n v="36"/>
    <d v="2018-09-01T00:00:00"/>
  </r>
  <r>
    <x v="0"/>
    <x v="2"/>
    <x v="1"/>
    <m/>
    <m/>
    <s v="Aleppo"/>
    <s v="SY02"/>
    <s v="A'zaz"/>
    <s v="SY0204"/>
    <s v="A'zaz"/>
    <s v="SY020400"/>
    <m/>
    <m/>
    <x v="0"/>
    <x v="0"/>
    <x v="2"/>
    <x v="2"/>
    <x v="144"/>
    <x v="145"/>
    <x v="698"/>
    <x v="698"/>
    <n v="54"/>
    <d v="2018-09-02T00:00:00"/>
  </r>
  <r>
    <x v="0"/>
    <x v="2"/>
    <x v="1"/>
    <m/>
    <m/>
    <s v="Aleppo"/>
    <s v="SY02"/>
    <s v="A'zaz"/>
    <s v="SY0204"/>
    <s v="A'zaz"/>
    <s v="SY020400"/>
    <m/>
    <m/>
    <x v="0"/>
    <x v="0"/>
    <x v="2"/>
    <x v="2"/>
    <x v="145"/>
    <x v="146"/>
    <x v="235"/>
    <x v="699"/>
    <n v="45"/>
    <d v="2018-09-04T00:00:00"/>
  </r>
  <r>
    <x v="0"/>
    <x v="2"/>
    <x v="1"/>
    <m/>
    <m/>
    <s v="Aleppo"/>
    <s v="SY02"/>
    <s v="A'zaz"/>
    <s v="SY0204"/>
    <s v="Mare'"/>
    <s v="SY020403"/>
    <m/>
    <m/>
    <x v="0"/>
    <x v="0"/>
    <x v="3"/>
    <x v="3"/>
    <x v="146"/>
    <x v="147"/>
    <x v="699"/>
    <x v="700"/>
    <n v="5"/>
    <d v="2018-09-17T00:00:00"/>
  </r>
  <r>
    <x v="0"/>
    <x v="2"/>
    <x v="1"/>
    <m/>
    <m/>
    <s v="Aleppo"/>
    <s v="SY02"/>
    <s v="A'zaz"/>
    <s v="SY0204"/>
    <s v="Tall Refaat"/>
    <s v="SY020402"/>
    <m/>
    <m/>
    <x v="0"/>
    <x v="0"/>
    <x v="3"/>
    <x v="3"/>
    <x v="146"/>
    <x v="147"/>
    <x v="700"/>
    <x v="701"/>
    <n v="9"/>
    <d v="2018-09-09T00:00:00"/>
  </r>
  <r>
    <x v="0"/>
    <x v="2"/>
    <x v="1"/>
    <m/>
    <m/>
    <s v="Aleppo"/>
    <s v="SY02"/>
    <s v="A'zaz"/>
    <s v="SY0204"/>
    <s v="Tall Refaat"/>
    <s v="SY020402"/>
    <m/>
    <m/>
    <x v="0"/>
    <x v="0"/>
    <x v="3"/>
    <x v="3"/>
    <x v="146"/>
    <x v="147"/>
    <x v="701"/>
    <x v="702"/>
    <n v="9"/>
    <d v="2018-09-11T00:00:00"/>
  </r>
  <r>
    <x v="0"/>
    <x v="2"/>
    <x v="1"/>
    <m/>
    <m/>
    <s v="Aleppo"/>
    <s v="SY02"/>
    <s v="Jarablus"/>
    <s v="SY0208"/>
    <s v="Jarablus"/>
    <s v="SY020800"/>
    <m/>
    <m/>
    <x v="12"/>
    <x v="12"/>
    <x v="37"/>
    <x v="38"/>
    <x v="87"/>
    <x v="86"/>
    <x v="702"/>
    <x v="703"/>
    <n v="12"/>
    <d v="2018-09-16T00:00:00"/>
  </r>
  <r>
    <x v="0"/>
    <x v="2"/>
    <x v="1"/>
    <m/>
    <m/>
    <s v="Aleppo"/>
    <s v="SY02"/>
    <s v="Jarablus"/>
    <s v="SY0208"/>
    <s v="Jarablus"/>
    <s v="SY020800"/>
    <m/>
    <m/>
    <x v="12"/>
    <x v="12"/>
    <x v="37"/>
    <x v="38"/>
    <x v="87"/>
    <x v="86"/>
    <x v="703"/>
    <x v="704"/>
    <n v="15"/>
    <d v="2018-09-16T00:00:00"/>
  </r>
  <r>
    <x v="0"/>
    <x v="2"/>
    <x v="1"/>
    <m/>
    <m/>
    <s v="Aleppo"/>
    <s v="SY02"/>
    <s v="Jarablus"/>
    <s v="SY0208"/>
    <s v="Jarablus"/>
    <s v="SY020800"/>
    <m/>
    <m/>
    <x v="12"/>
    <x v="12"/>
    <x v="37"/>
    <x v="38"/>
    <x v="87"/>
    <x v="86"/>
    <x v="704"/>
    <x v="705"/>
    <n v="20"/>
    <d v="2018-09-16T00:00:00"/>
  </r>
  <r>
    <x v="0"/>
    <x v="2"/>
    <x v="1"/>
    <m/>
    <m/>
    <s v="Aleppo"/>
    <s v="SY02"/>
    <s v="Jarablus"/>
    <s v="SY0208"/>
    <s v="Jarablus"/>
    <s v="SY020800"/>
    <m/>
    <m/>
    <x v="12"/>
    <x v="12"/>
    <x v="37"/>
    <x v="38"/>
    <x v="87"/>
    <x v="86"/>
    <x v="705"/>
    <x v="706"/>
    <n v="65"/>
    <d v="2018-09-14T00:00:00"/>
  </r>
  <r>
    <x v="0"/>
    <x v="2"/>
    <x v="1"/>
    <m/>
    <m/>
    <s v="Aleppo"/>
    <s v="SY02"/>
    <s v="Jarablus"/>
    <s v="SY0208"/>
    <s v="Jarablus"/>
    <s v="SY020800"/>
    <m/>
    <m/>
    <x v="12"/>
    <x v="12"/>
    <x v="37"/>
    <x v="38"/>
    <x v="87"/>
    <x v="86"/>
    <x v="448"/>
    <x v="444"/>
    <n v="120"/>
    <d v="2018-09-16T00:00:00"/>
  </r>
  <r>
    <x v="0"/>
    <x v="2"/>
    <x v="1"/>
    <m/>
    <m/>
    <s v="Aleppo"/>
    <s v="SY02"/>
    <s v="Jarablus"/>
    <s v="SY0208"/>
    <s v="Jarablus"/>
    <s v="SY020800"/>
    <m/>
    <m/>
    <x v="2"/>
    <x v="2"/>
    <x v="31"/>
    <x v="32"/>
    <x v="73"/>
    <x v="72"/>
    <x v="451"/>
    <x v="447"/>
    <n v="7"/>
    <d v="2018-09-12T00:00:00"/>
  </r>
  <r>
    <x v="0"/>
    <x v="2"/>
    <x v="1"/>
    <m/>
    <m/>
    <s v="Aleppo"/>
    <s v="SY02"/>
    <s v="Jebel Saman"/>
    <s v="SY0200"/>
    <s v="Atareb"/>
    <s v="SY020001"/>
    <m/>
    <m/>
    <x v="4"/>
    <x v="4"/>
    <x v="13"/>
    <x v="13"/>
    <x v="110"/>
    <x v="110"/>
    <x v="706"/>
    <x v="707"/>
    <n v="12"/>
    <d v="2018-09-03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6"/>
    <x v="6"/>
    <x v="707"/>
    <x v="708"/>
    <n v="104"/>
    <d v="2018-09-15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6"/>
    <x v="6"/>
    <x v="708"/>
    <x v="709"/>
    <n v="36"/>
    <d v="2018-09-15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6"/>
    <x v="6"/>
    <x v="709"/>
    <x v="710"/>
    <n v="50"/>
    <d v="2018-09-17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6"/>
    <x v="6"/>
    <x v="1"/>
    <x v="711"/>
    <n v="45"/>
    <d v="2018-09-15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147"/>
    <x v="148"/>
    <x v="710"/>
    <x v="712"/>
    <n v="59"/>
    <d v="2018-09-01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143"/>
    <x v="144"/>
    <x v="711"/>
    <x v="713"/>
    <n v="113"/>
    <d v="2018-09-04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143"/>
    <x v="144"/>
    <x v="712"/>
    <x v="714"/>
    <n v="23"/>
    <d v="2018-09-04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143"/>
    <x v="144"/>
    <x v="713"/>
    <x v="715"/>
    <n v="41"/>
    <d v="2018-09-05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143"/>
    <x v="144"/>
    <x v="714"/>
    <x v="716"/>
    <n v="36"/>
    <d v="2018-09-03T00:00:00"/>
  </r>
  <r>
    <x v="0"/>
    <x v="2"/>
    <x v="1"/>
    <m/>
    <m/>
    <s v="Aleppo"/>
    <s v="SY02"/>
    <s v="Jebel Saman"/>
    <s v="SY0200"/>
    <s v="Jebel Saman"/>
    <s v="SY020000"/>
    <m/>
    <m/>
    <x v="0"/>
    <x v="0"/>
    <x v="2"/>
    <x v="2"/>
    <x v="145"/>
    <x v="146"/>
    <x v="715"/>
    <x v="717"/>
    <n v="90"/>
    <d v="2018-09-04T00:00:00"/>
  </r>
  <r>
    <x v="0"/>
    <x v="2"/>
    <x v="1"/>
    <m/>
    <m/>
    <s v="Aleppo"/>
    <s v="SY02"/>
    <s v="Jebel Saman"/>
    <s v="SY0200"/>
    <s v="Jebel Saman"/>
    <s v="SY020000"/>
    <m/>
    <m/>
    <x v="0"/>
    <x v="0"/>
    <x v="4"/>
    <x v="4"/>
    <x v="49"/>
    <x v="48"/>
    <x v="341"/>
    <x v="337"/>
    <n v="3858"/>
    <d v="2018-09-17T00:00:00"/>
  </r>
  <r>
    <x v="0"/>
    <x v="2"/>
    <x v="1"/>
    <m/>
    <m/>
    <s v="Aleppo"/>
    <s v="SY02"/>
    <s v="Jebel Saman"/>
    <s v="SY0200"/>
    <s v="Jebel Saman"/>
    <s v="SY020000"/>
    <m/>
    <m/>
    <x v="0"/>
    <x v="0"/>
    <x v="4"/>
    <x v="4"/>
    <x v="10"/>
    <x v="10"/>
    <x v="59"/>
    <x v="59"/>
    <n v="50"/>
    <d v="2018-09-25T00:00:00"/>
  </r>
  <r>
    <x v="0"/>
    <x v="2"/>
    <x v="1"/>
    <m/>
    <m/>
    <s v="Aleppo"/>
    <s v="SY02"/>
    <s v="Jebel Saman"/>
    <s v="SY0200"/>
    <s v="Jebel Saman"/>
    <s v="SY020000"/>
    <m/>
    <m/>
    <x v="12"/>
    <x v="12"/>
    <x v="36"/>
    <x v="37"/>
    <x v="83"/>
    <x v="82"/>
    <x v="716"/>
    <x v="718"/>
    <n v="15"/>
    <d v="2018-09-16T00:00:00"/>
  </r>
  <r>
    <x v="0"/>
    <x v="2"/>
    <x v="1"/>
    <m/>
    <m/>
    <s v="Aleppo"/>
    <s v="SY02"/>
    <s v="Jebel Saman"/>
    <s v="SY0200"/>
    <s v="Jebel Saman"/>
    <s v="SY020000"/>
    <m/>
    <m/>
    <x v="12"/>
    <x v="12"/>
    <x v="36"/>
    <x v="37"/>
    <x v="83"/>
    <x v="82"/>
    <x v="717"/>
    <x v="719"/>
    <n v="15"/>
    <d v="2018-09-02T00:00:00"/>
  </r>
  <r>
    <x v="0"/>
    <x v="2"/>
    <x v="1"/>
    <m/>
    <m/>
    <s v="Aleppo"/>
    <s v="SY02"/>
    <s v="Menbij"/>
    <s v="SY0205"/>
    <s v="Abu Qalqal"/>
    <s v="SY020501"/>
    <m/>
    <m/>
    <x v="0"/>
    <x v="0"/>
    <x v="2"/>
    <x v="2"/>
    <x v="143"/>
    <x v="144"/>
    <x v="718"/>
    <x v="720"/>
    <n v="36"/>
    <d v="2018-09-05T00:00:00"/>
  </r>
  <r>
    <x v="0"/>
    <x v="2"/>
    <x v="1"/>
    <m/>
    <m/>
    <s v="Aleppo"/>
    <s v="SY02"/>
    <s v="Menbij"/>
    <s v="SY0205"/>
    <s v="Abu Qalqal"/>
    <s v="SY020501"/>
    <m/>
    <m/>
    <x v="0"/>
    <x v="0"/>
    <x v="2"/>
    <x v="2"/>
    <x v="144"/>
    <x v="145"/>
    <x v="719"/>
    <x v="721"/>
    <n v="32"/>
    <d v="2018-09-03T00:00:00"/>
  </r>
  <r>
    <x v="0"/>
    <x v="2"/>
    <x v="1"/>
    <m/>
    <m/>
    <s v="Aleppo"/>
    <s v="SY02"/>
    <s v="Menbij"/>
    <s v="SY0205"/>
    <s v="Abu Qalqal"/>
    <s v="SY020501"/>
    <m/>
    <m/>
    <x v="0"/>
    <x v="0"/>
    <x v="45"/>
    <x v="46"/>
    <x v="148"/>
    <x v="149"/>
    <x v="720"/>
    <x v="722"/>
    <n v="41"/>
    <d v="2018-09-04T00:00:00"/>
  </r>
  <r>
    <x v="0"/>
    <x v="2"/>
    <x v="1"/>
    <m/>
    <m/>
    <s v="Aleppo"/>
    <s v="SY02"/>
    <s v="Menbij"/>
    <s v="SY0205"/>
    <s v="Abu Qalqal"/>
    <s v="SY020501"/>
    <m/>
    <m/>
    <x v="0"/>
    <x v="0"/>
    <x v="45"/>
    <x v="46"/>
    <x v="148"/>
    <x v="149"/>
    <x v="721"/>
    <x v="723"/>
    <n v="72"/>
    <d v="2018-09-08T00:00:00"/>
  </r>
  <r>
    <x v="0"/>
    <x v="2"/>
    <x v="1"/>
    <m/>
    <m/>
    <s v="Aleppo"/>
    <s v="SY02"/>
    <s v="Menbij"/>
    <s v="SY0205"/>
    <s v="Abu Qalqal"/>
    <s v="SY020501"/>
    <m/>
    <m/>
    <x v="0"/>
    <x v="0"/>
    <x v="45"/>
    <x v="46"/>
    <x v="148"/>
    <x v="149"/>
    <x v="722"/>
    <x v="724"/>
    <n v="45"/>
    <d v="2018-09-16T00:00:00"/>
  </r>
  <r>
    <x v="0"/>
    <x v="2"/>
    <x v="1"/>
    <m/>
    <m/>
    <s v="Aleppo"/>
    <s v="SY02"/>
    <s v="Menbij"/>
    <s v="SY0205"/>
    <s v="Abu Qalqal"/>
    <s v="SY020501"/>
    <m/>
    <m/>
    <x v="0"/>
    <x v="0"/>
    <x v="45"/>
    <x v="46"/>
    <x v="148"/>
    <x v="149"/>
    <x v="723"/>
    <x v="725"/>
    <n v="41"/>
    <d v="2018-09-15T00:00:00"/>
  </r>
  <r>
    <x v="0"/>
    <x v="2"/>
    <x v="1"/>
    <m/>
    <m/>
    <s v="Aleppo"/>
    <s v="SY02"/>
    <s v="Menbij"/>
    <s v="SY0205"/>
    <s v="Abu Qalqal"/>
    <s v="SY020501"/>
    <m/>
    <m/>
    <x v="0"/>
    <x v="0"/>
    <x v="45"/>
    <x v="46"/>
    <x v="148"/>
    <x v="149"/>
    <x v="724"/>
    <x v="726"/>
    <n v="36"/>
    <d v="2018-09-08T00:00:00"/>
  </r>
  <r>
    <x v="0"/>
    <x v="2"/>
    <x v="1"/>
    <m/>
    <m/>
    <s v="Aleppo"/>
    <s v="SY02"/>
    <s v="Menbij"/>
    <s v="SY0205"/>
    <s v="Abu Qalqal"/>
    <s v="SY020501"/>
    <m/>
    <m/>
    <x v="0"/>
    <x v="0"/>
    <x v="45"/>
    <x v="46"/>
    <x v="148"/>
    <x v="149"/>
    <x v="725"/>
    <x v="727"/>
    <n v="45"/>
    <d v="2018-09-04T00:00:00"/>
  </r>
  <r>
    <x v="0"/>
    <x v="2"/>
    <x v="1"/>
    <m/>
    <m/>
    <s v="Aleppo"/>
    <s v="SY02"/>
    <s v="Menbij"/>
    <s v="SY0205"/>
    <s v="Al-Khafsa"/>
    <s v="SY020502"/>
    <m/>
    <m/>
    <x v="0"/>
    <x v="0"/>
    <x v="45"/>
    <x v="46"/>
    <x v="148"/>
    <x v="149"/>
    <x v="726"/>
    <x v="728"/>
    <n v="54"/>
    <d v="2018-09-18T00:00:00"/>
  </r>
  <r>
    <x v="0"/>
    <x v="2"/>
    <x v="1"/>
    <m/>
    <m/>
    <s v="Aleppo"/>
    <s v="SY02"/>
    <s v="Menbij"/>
    <s v="SY0205"/>
    <s v="Al-Khafsa"/>
    <s v="SY020502"/>
    <m/>
    <m/>
    <x v="0"/>
    <x v="0"/>
    <x v="45"/>
    <x v="46"/>
    <x v="148"/>
    <x v="149"/>
    <x v="727"/>
    <x v="729"/>
    <n v="54"/>
    <d v="2018-09-04T00:00:00"/>
  </r>
  <r>
    <x v="0"/>
    <x v="2"/>
    <x v="1"/>
    <m/>
    <m/>
    <s v="Aleppo"/>
    <s v="SY02"/>
    <s v="Menbij"/>
    <s v="SY0205"/>
    <s v="Al-Khafsa"/>
    <s v="SY020502"/>
    <m/>
    <m/>
    <x v="0"/>
    <x v="0"/>
    <x v="45"/>
    <x v="46"/>
    <x v="148"/>
    <x v="149"/>
    <x v="728"/>
    <x v="730"/>
    <n v="36"/>
    <d v="2018-09-03T00:00:00"/>
  </r>
  <r>
    <x v="0"/>
    <x v="2"/>
    <x v="1"/>
    <m/>
    <m/>
    <s v="Aleppo"/>
    <s v="SY02"/>
    <s v="Menbij"/>
    <s v="SY0205"/>
    <s v="Al-Khafsa"/>
    <s v="SY020502"/>
    <m/>
    <m/>
    <x v="0"/>
    <x v="0"/>
    <x v="45"/>
    <x v="46"/>
    <x v="149"/>
    <x v="150"/>
    <x v="729"/>
    <x v="731"/>
    <n v="50"/>
    <d v="2018-09-19T00:00:00"/>
  </r>
  <r>
    <x v="0"/>
    <x v="2"/>
    <x v="1"/>
    <m/>
    <m/>
    <s v="Aleppo"/>
    <s v="SY02"/>
    <s v="Menbij"/>
    <s v="SY0205"/>
    <s v="Al-Khafsa"/>
    <s v="SY020502"/>
    <m/>
    <m/>
    <x v="0"/>
    <x v="0"/>
    <x v="45"/>
    <x v="46"/>
    <x v="150"/>
    <x v="151"/>
    <x v="730"/>
    <x v="732"/>
    <n v="59"/>
    <d v="2018-09-06T00:00:00"/>
  </r>
  <r>
    <x v="0"/>
    <x v="2"/>
    <x v="1"/>
    <m/>
    <m/>
    <s v="Aleppo"/>
    <s v="SY02"/>
    <s v="Menbij"/>
    <s v="SY0205"/>
    <s v="Menbij"/>
    <s v="SY020500"/>
    <m/>
    <m/>
    <x v="0"/>
    <x v="0"/>
    <x v="19"/>
    <x v="19"/>
    <x v="151"/>
    <x v="152"/>
    <x v="731"/>
    <x v="733"/>
    <n v="360"/>
    <d v="2018-09-10T00:00:00"/>
  </r>
  <r>
    <x v="0"/>
    <x v="2"/>
    <x v="1"/>
    <m/>
    <m/>
    <s v="Aleppo"/>
    <s v="SY02"/>
    <s v="Menbij"/>
    <s v="SY0205"/>
    <s v="Menbij"/>
    <s v="SY020500"/>
    <m/>
    <m/>
    <x v="0"/>
    <x v="0"/>
    <x v="2"/>
    <x v="2"/>
    <x v="119"/>
    <x v="120"/>
    <x v="732"/>
    <x v="734"/>
    <n v="36"/>
    <d v="2018-09-10T00:00:00"/>
  </r>
  <r>
    <x v="0"/>
    <x v="2"/>
    <x v="1"/>
    <m/>
    <m/>
    <s v="Aleppo"/>
    <s v="SY02"/>
    <s v="Menbij"/>
    <s v="SY0205"/>
    <s v="Menbij"/>
    <s v="SY020500"/>
    <m/>
    <m/>
    <x v="0"/>
    <x v="0"/>
    <x v="2"/>
    <x v="2"/>
    <x v="144"/>
    <x v="145"/>
    <x v="733"/>
    <x v="735"/>
    <n v="54"/>
    <d v="2018-09-02T00:00:00"/>
  </r>
  <r>
    <x v="0"/>
    <x v="2"/>
    <x v="1"/>
    <m/>
    <m/>
    <s v="Aleppo"/>
    <s v="SY02"/>
    <s v="Menbij"/>
    <s v="SY0205"/>
    <s v="Menbij"/>
    <s v="SY020500"/>
    <m/>
    <m/>
    <x v="0"/>
    <x v="0"/>
    <x v="2"/>
    <x v="2"/>
    <x v="144"/>
    <x v="145"/>
    <x v="734"/>
    <x v="736"/>
    <n v="23"/>
    <d v="2018-09-01T00:00:00"/>
  </r>
  <r>
    <x v="0"/>
    <x v="2"/>
    <x v="1"/>
    <m/>
    <m/>
    <s v="Aleppo"/>
    <s v="SY02"/>
    <s v="Menbij"/>
    <s v="SY0205"/>
    <s v="Menbij"/>
    <s v="SY020500"/>
    <m/>
    <m/>
    <x v="0"/>
    <x v="0"/>
    <x v="2"/>
    <x v="2"/>
    <x v="144"/>
    <x v="145"/>
    <x v="735"/>
    <x v="737"/>
    <n v="45"/>
    <d v="2018-09-03T00:00:00"/>
  </r>
  <r>
    <x v="0"/>
    <x v="2"/>
    <x v="1"/>
    <m/>
    <m/>
    <s v="Aleppo"/>
    <s v="SY02"/>
    <s v="Menbij"/>
    <s v="SY0205"/>
    <s v="Menbij"/>
    <s v="SY020500"/>
    <m/>
    <m/>
    <x v="0"/>
    <x v="0"/>
    <x v="2"/>
    <x v="2"/>
    <x v="145"/>
    <x v="146"/>
    <x v="736"/>
    <x v="738"/>
    <n v="81"/>
    <d v="2018-09-05T00:00:00"/>
  </r>
  <r>
    <x v="0"/>
    <x v="2"/>
    <x v="1"/>
    <m/>
    <m/>
    <s v="Aleppo"/>
    <s v="SY02"/>
    <s v="Menbij"/>
    <s v="SY0205"/>
    <s v="Menbij"/>
    <s v="SY020500"/>
    <m/>
    <m/>
    <x v="0"/>
    <x v="0"/>
    <x v="30"/>
    <x v="31"/>
    <x v="72"/>
    <x v="71"/>
    <x v="378"/>
    <x v="374"/>
    <n v="315"/>
    <d v="2018-09-03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48"/>
    <x v="149"/>
    <x v="737"/>
    <x v="739"/>
    <n v="90"/>
    <d v="2018-09-06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48"/>
    <x v="149"/>
    <x v="738"/>
    <x v="740"/>
    <n v="45"/>
    <d v="2018-09-19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48"/>
    <x v="149"/>
    <x v="739"/>
    <x v="741"/>
    <n v="68"/>
    <d v="2018-09-06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48"/>
    <x v="149"/>
    <x v="740"/>
    <x v="742"/>
    <n v="45"/>
    <d v="2018-09-16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48"/>
    <x v="149"/>
    <x v="741"/>
    <x v="743"/>
    <n v="86"/>
    <d v="2018-09-18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48"/>
    <x v="149"/>
    <x v="742"/>
    <x v="744"/>
    <n v="59"/>
    <d v="2018-09-17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48"/>
    <x v="149"/>
    <x v="743"/>
    <x v="745"/>
    <n v="54"/>
    <d v="2018-09-08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49"/>
    <x v="150"/>
    <x v="744"/>
    <x v="746"/>
    <n v="63"/>
    <d v="2018-09-14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49"/>
    <x v="150"/>
    <x v="745"/>
    <x v="747"/>
    <n v="45"/>
    <d v="2018-09-14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50"/>
    <x v="151"/>
    <x v="746"/>
    <x v="748"/>
    <n v="45"/>
    <d v="2018-09-05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50"/>
    <x v="151"/>
    <x v="747"/>
    <x v="749"/>
    <n v="45"/>
    <d v="2018-09-05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50"/>
    <x v="151"/>
    <x v="748"/>
    <x v="750"/>
    <n v="41"/>
    <d v="2018-09-05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50"/>
    <x v="151"/>
    <x v="749"/>
    <x v="751"/>
    <n v="23"/>
    <d v="2018-09-05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50"/>
    <x v="151"/>
    <x v="750"/>
    <x v="752"/>
    <n v="59"/>
    <d v="2018-09-05T00:00:00"/>
  </r>
  <r>
    <x v="0"/>
    <x v="2"/>
    <x v="1"/>
    <m/>
    <m/>
    <s v="Aleppo"/>
    <s v="SY02"/>
    <s v="Menbij"/>
    <s v="SY0205"/>
    <s v="Menbij"/>
    <s v="SY020500"/>
    <m/>
    <m/>
    <x v="0"/>
    <x v="0"/>
    <x v="45"/>
    <x v="46"/>
    <x v="150"/>
    <x v="151"/>
    <x v="751"/>
    <x v="753"/>
    <n v="72"/>
    <d v="2018-09-05T00:00:00"/>
  </r>
  <r>
    <x v="0"/>
    <x v="2"/>
    <x v="1"/>
    <m/>
    <m/>
    <s v="Aleppo"/>
    <s v="SY02"/>
    <s v="Menbij"/>
    <s v="SY0205"/>
    <m/>
    <m/>
    <m/>
    <m/>
    <x v="0"/>
    <x v="0"/>
    <x v="19"/>
    <x v="19"/>
    <x v="152"/>
    <x v="153"/>
    <x v="752"/>
    <x v="754"/>
    <n v="7"/>
    <d v="2018-09-21T00:00:00"/>
  </r>
  <r>
    <x v="0"/>
    <x v="2"/>
    <x v="1"/>
    <m/>
    <m/>
    <s v="Aleppo"/>
    <s v="SY02"/>
    <s v="Menbij"/>
    <s v="SY0205"/>
    <m/>
    <m/>
    <m/>
    <m/>
    <x v="0"/>
    <x v="0"/>
    <x v="19"/>
    <x v="19"/>
    <x v="152"/>
    <x v="153"/>
    <x v="753"/>
    <x v="755"/>
    <n v="6"/>
    <d v="2018-09-02T00:00:00"/>
  </r>
  <r>
    <x v="0"/>
    <x v="2"/>
    <x v="1"/>
    <m/>
    <m/>
    <s v="Al-Hasakeh"/>
    <s v="SY08"/>
    <s v="Al-Hasakeh"/>
    <s v="SY0800"/>
    <s v="Al-Hasakeh"/>
    <s v="SY080000"/>
    <m/>
    <m/>
    <x v="9"/>
    <x v="9"/>
    <x v="32"/>
    <x v="33"/>
    <x v="153"/>
    <x v="154"/>
    <x v="754"/>
    <x v="756"/>
    <n v="8"/>
    <d v="2018-09-18T00:00:00"/>
  </r>
  <r>
    <x v="0"/>
    <x v="2"/>
    <x v="1"/>
    <m/>
    <m/>
    <s v="Al-Hasakeh"/>
    <s v="SY08"/>
    <s v="Al-Hasakeh"/>
    <s v="SY0800"/>
    <s v="Al-Hasakeh"/>
    <s v="SY080000"/>
    <m/>
    <m/>
    <x v="9"/>
    <x v="9"/>
    <x v="32"/>
    <x v="33"/>
    <x v="153"/>
    <x v="154"/>
    <x v="755"/>
    <x v="757"/>
    <n v="12"/>
    <d v="2018-09-25T00:00:00"/>
  </r>
  <r>
    <x v="0"/>
    <x v="2"/>
    <x v="1"/>
    <m/>
    <m/>
    <s v="Al-Hasakeh"/>
    <s v="SY08"/>
    <s v="Al-Hasakeh"/>
    <s v="SY0800"/>
    <s v="Al-Hasakeh"/>
    <s v="SY080000"/>
    <m/>
    <m/>
    <x v="9"/>
    <x v="9"/>
    <x v="32"/>
    <x v="33"/>
    <x v="153"/>
    <x v="154"/>
    <x v="756"/>
    <x v="758"/>
    <n v="40"/>
    <d v="2018-09-15T00:00:00"/>
  </r>
  <r>
    <x v="0"/>
    <x v="2"/>
    <x v="1"/>
    <m/>
    <m/>
    <s v="Al-Hasakeh"/>
    <s v="SY08"/>
    <s v="Al-Hasakeh"/>
    <s v="SY0800"/>
    <s v="Al-Hasakeh"/>
    <s v="SY080000"/>
    <m/>
    <m/>
    <x v="9"/>
    <x v="9"/>
    <x v="32"/>
    <x v="33"/>
    <x v="100"/>
    <x v="99"/>
    <x v="757"/>
    <x v="759"/>
    <n v="11"/>
    <d v="2018-09-14T00:00:00"/>
  </r>
  <r>
    <x v="0"/>
    <x v="2"/>
    <x v="1"/>
    <m/>
    <m/>
    <s v="Al-Hasakeh"/>
    <s v="SY08"/>
    <s v="Al-Hasakeh"/>
    <s v="SY0800"/>
    <s v="Al-Hasakeh"/>
    <s v="SY080000"/>
    <m/>
    <m/>
    <x v="9"/>
    <x v="9"/>
    <x v="32"/>
    <x v="33"/>
    <x v="102"/>
    <x v="102"/>
    <x v="758"/>
    <x v="760"/>
    <n v="5"/>
    <d v="2018-09-11T00:00:00"/>
  </r>
  <r>
    <x v="0"/>
    <x v="2"/>
    <x v="1"/>
    <m/>
    <m/>
    <s v="Al-Hasakeh"/>
    <s v="SY08"/>
    <s v="Al-Hasakeh"/>
    <s v="SY0800"/>
    <s v="Al-Hasakeh"/>
    <s v="SY080000"/>
    <m/>
    <m/>
    <x v="9"/>
    <x v="9"/>
    <x v="32"/>
    <x v="33"/>
    <x v="154"/>
    <x v="155"/>
    <x v="759"/>
    <x v="761"/>
    <n v="12"/>
    <d v="2018-09-10T00:00:00"/>
  </r>
  <r>
    <x v="0"/>
    <x v="2"/>
    <x v="1"/>
    <m/>
    <m/>
    <s v="Al-Hasakeh"/>
    <s v="SY08"/>
    <s v="Al-Hasakeh"/>
    <s v="SY0800"/>
    <s v="Al-Hasakeh"/>
    <s v="SY080000"/>
    <m/>
    <m/>
    <x v="9"/>
    <x v="9"/>
    <x v="32"/>
    <x v="33"/>
    <x v="154"/>
    <x v="155"/>
    <x v="760"/>
    <x v="762"/>
    <n v="12"/>
    <d v="2018-09-08T00:00:00"/>
  </r>
  <r>
    <x v="0"/>
    <x v="2"/>
    <x v="1"/>
    <m/>
    <m/>
    <s v="Al-Hasakeh"/>
    <s v="SY08"/>
    <s v="Al-Hasakeh"/>
    <s v="SY0800"/>
    <s v="Al-Hasakeh"/>
    <s v="SY080000"/>
    <m/>
    <m/>
    <x v="2"/>
    <x v="2"/>
    <x v="34"/>
    <x v="35"/>
    <x v="142"/>
    <x v="143"/>
    <x v="761"/>
    <x v="763"/>
    <n v="15"/>
    <d v="2018-09-11T00:00:00"/>
  </r>
  <r>
    <x v="0"/>
    <x v="2"/>
    <x v="1"/>
    <m/>
    <m/>
    <s v="Al-Hasakeh"/>
    <s v="SY08"/>
    <s v="Al-Hasakeh"/>
    <s v="SY0800"/>
    <s v="Al-Hasakeh"/>
    <s v="SY080000"/>
    <m/>
    <m/>
    <x v="2"/>
    <x v="2"/>
    <x v="34"/>
    <x v="35"/>
    <x v="142"/>
    <x v="143"/>
    <x v="762"/>
    <x v="764"/>
    <n v="40"/>
    <d v="2018-09-10T00:00:00"/>
  </r>
  <r>
    <x v="0"/>
    <x v="2"/>
    <x v="1"/>
    <m/>
    <m/>
    <s v="Al-Hasakeh"/>
    <s v="SY08"/>
    <s v="Al-Hasakeh"/>
    <s v="SY0800"/>
    <s v="Al-Hasakeh"/>
    <s v="SY080000"/>
    <m/>
    <m/>
    <x v="2"/>
    <x v="2"/>
    <x v="34"/>
    <x v="35"/>
    <x v="155"/>
    <x v="156"/>
    <x v="763"/>
    <x v="765"/>
    <n v="125"/>
    <d v="2018-09-17T00:00:00"/>
  </r>
  <r>
    <x v="0"/>
    <x v="2"/>
    <x v="1"/>
    <m/>
    <m/>
    <s v="Al-Hasakeh"/>
    <s v="SY08"/>
    <s v="Al-Hasakeh"/>
    <s v="SY0800"/>
    <s v="Al-Hasakeh"/>
    <s v="SY080000"/>
    <m/>
    <m/>
    <x v="2"/>
    <x v="2"/>
    <x v="34"/>
    <x v="35"/>
    <x v="155"/>
    <x v="156"/>
    <x v="764"/>
    <x v="766"/>
    <n v="70"/>
    <d v="2018-09-18T00:00:00"/>
  </r>
  <r>
    <x v="0"/>
    <x v="2"/>
    <x v="1"/>
    <m/>
    <m/>
    <s v="Al-Hasakeh"/>
    <s v="SY08"/>
    <s v="Al-Hasakeh"/>
    <s v="SY0800"/>
    <s v="Al-Hasakeh"/>
    <s v="SY080000"/>
    <m/>
    <m/>
    <x v="2"/>
    <x v="2"/>
    <x v="34"/>
    <x v="35"/>
    <x v="155"/>
    <x v="156"/>
    <x v="765"/>
    <x v="767"/>
    <n v="30"/>
    <d v="2018-09-20T00:00:00"/>
  </r>
  <r>
    <x v="0"/>
    <x v="2"/>
    <x v="1"/>
    <m/>
    <m/>
    <s v="Al-Hasakeh"/>
    <s v="SY08"/>
    <s v="Al-Hasakeh"/>
    <s v="SY0800"/>
    <s v="Al-Hasakeh"/>
    <s v="SY080000"/>
    <m/>
    <m/>
    <x v="2"/>
    <x v="2"/>
    <x v="34"/>
    <x v="35"/>
    <x v="155"/>
    <x v="156"/>
    <x v="766"/>
    <x v="768"/>
    <n v="60"/>
    <d v="2018-09-19T00:00:00"/>
  </r>
  <r>
    <x v="0"/>
    <x v="2"/>
    <x v="1"/>
    <m/>
    <m/>
    <s v="Al-Hasakeh"/>
    <s v="SY08"/>
    <s v="Al-Hasakeh"/>
    <s v="SY0800"/>
    <s v="Al-Hasakeh"/>
    <s v="SY080000"/>
    <m/>
    <m/>
    <x v="2"/>
    <x v="2"/>
    <x v="34"/>
    <x v="35"/>
    <x v="155"/>
    <x v="156"/>
    <x v="767"/>
    <x v="769"/>
    <n v="160"/>
    <d v="2018-09-18T00:00:00"/>
  </r>
  <r>
    <x v="0"/>
    <x v="2"/>
    <x v="1"/>
    <m/>
    <m/>
    <s v="Al-Hasakeh"/>
    <s v="SY08"/>
    <s v="Al-Hasakeh"/>
    <s v="SY0800"/>
    <s v="Al-Hasakeh"/>
    <s v="SY080000"/>
    <m/>
    <m/>
    <x v="2"/>
    <x v="2"/>
    <x v="31"/>
    <x v="32"/>
    <x v="156"/>
    <x v="157"/>
    <x v="768"/>
    <x v="770"/>
    <n v="660"/>
    <d v="2018-09-25T00:00:00"/>
  </r>
  <r>
    <x v="0"/>
    <x v="2"/>
    <x v="1"/>
    <m/>
    <m/>
    <s v="Al-Hasakeh"/>
    <s v="SY08"/>
    <s v="Al-Hasakeh"/>
    <s v="SY0800"/>
    <s v="Al-Hasakeh"/>
    <s v="SY080000"/>
    <m/>
    <m/>
    <x v="2"/>
    <x v="2"/>
    <x v="31"/>
    <x v="32"/>
    <x v="81"/>
    <x v="80"/>
    <x v="769"/>
    <x v="771"/>
    <n v="40"/>
    <d v="2018-09-08T00:00:00"/>
  </r>
  <r>
    <x v="0"/>
    <x v="2"/>
    <x v="1"/>
    <m/>
    <m/>
    <s v="Al-Hasakeh"/>
    <s v="SY08"/>
    <s v="Al-Hasakeh"/>
    <s v="SY0800"/>
    <s v="Hole"/>
    <s v="SY080006"/>
    <m/>
    <m/>
    <x v="2"/>
    <x v="2"/>
    <x v="34"/>
    <x v="35"/>
    <x v="142"/>
    <x v="143"/>
    <x v="770"/>
    <x v="772"/>
    <n v="400"/>
    <d v="2018-09-12T00:00:00"/>
  </r>
  <r>
    <x v="0"/>
    <x v="2"/>
    <x v="1"/>
    <m/>
    <m/>
    <s v="Al-Hasakeh"/>
    <s v="SY08"/>
    <s v="Al-Hasakeh"/>
    <s v="SY0800"/>
    <s v="Shadadah"/>
    <s v="SY080002"/>
    <m/>
    <m/>
    <x v="9"/>
    <x v="9"/>
    <x v="32"/>
    <x v="33"/>
    <x v="102"/>
    <x v="102"/>
    <x v="771"/>
    <x v="773"/>
    <n v="7"/>
    <d v="2018-09-11T00:00:00"/>
  </r>
  <r>
    <x v="0"/>
    <x v="2"/>
    <x v="1"/>
    <m/>
    <m/>
    <s v="Al-Hasakeh"/>
    <s v="SY08"/>
    <s v="Al-Hasakeh"/>
    <s v="SY0800"/>
    <s v="Shadadah"/>
    <s v="SY080002"/>
    <m/>
    <m/>
    <x v="9"/>
    <x v="9"/>
    <x v="32"/>
    <x v="33"/>
    <x v="102"/>
    <x v="102"/>
    <x v="772"/>
    <x v="774"/>
    <n v="5"/>
    <d v="2018-09-11T00:00:00"/>
  </r>
  <r>
    <x v="0"/>
    <x v="2"/>
    <x v="1"/>
    <m/>
    <m/>
    <s v="Al-Hasakeh"/>
    <s v="SY08"/>
    <s v="Al-Hasakeh"/>
    <s v="SY0800"/>
    <s v="Tal Tamer"/>
    <s v="SY080001"/>
    <m/>
    <m/>
    <x v="9"/>
    <x v="9"/>
    <x v="32"/>
    <x v="33"/>
    <x v="75"/>
    <x v="74"/>
    <x v="773"/>
    <x v="775"/>
    <n v="12"/>
    <d v="2018-09-08T00:00:00"/>
  </r>
  <r>
    <x v="0"/>
    <x v="2"/>
    <x v="1"/>
    <m/>
    <m/>
    <s v="Al-Hasakeh"/>
    <s v="SY08"/>
    <s v="Quamishli"/>
    <s v="SY0802"/>
    <s v="Amuda"/>
    <s v="SY080202"/>
    <m/>
    <m/>
    <x v="9"/>
    <x v="9"/>
    <x v="32"/>
    <x v="33"/>
    <x v="153"/>
    <x v="154"/>
    <x v="774"/>
    <x v="776"/>
    <n v="15"/>
    <d v="2018-09-15T00:00:00"/>
  </r>
  <r>
    <x v="0"/>
    <x v="2"/>
    <x v="1"/>
    <m/>
    <m/>
    <s v="Al-Hasakeh"/>
    <s v="SY08"/>
    <s v="Quamishli"/>
    <s v="SY0802"/>
    <s v="Amuda"/>
    <s v="SY080202"/>
    <m/>
    <m/>
    <x v="9"/>
    <x v="9"/>
    <x v="33"/>
    <x v="34"/>
    <x v="76"/>
    <x v="75"/>
    <x v="775"/>
    <x v="777"/>
    <n v="5"/>
    <d v="2018-09-13T00:00:00"/>
  </r>
  <r>
    <x v="0"/>
    <x v="2"/>
    <x v="1"/>
    <m/>
    <m/>
    <s v="Al-Hasakeh"/>
    <s v="SY08"/>
    <s v="Quamishli"/>
    <s v="SY0802"/>
    <s v="Quamishli"/>
    <s v="SY080200"/>
    <m/>
    <m/>
    <x v="9"/>
    <x v="9"/>
    <x v="32"/>
    <x v="33"/>
    <x v="153"/>
    <x v="154"/>
    <x v="29"/>
    <x v="778"/>
    <n v="15"/>
    <d v="2018-09-16T00:00:00"/>
  </r>
  <r>
    <x v="0"/>
    <x v="2"/>
    <x v="1"/>
    <m/>
    <m/>
    <s v="Al-Hasakeh"/>
    <s v="SY08"/>
    <s v="Quamishli"/>
    <s v="SY0802"/>
    <s v="Quamishli"/>
    <s v="SY080200"/>
    <m/>
    <m/>
    <x v="9"/>
    <x v="9"/>
    <x v="33"/>
    <x v="34"/>
    <x v="76"/>
    <x v="75"/>
    <x v="397"/>
    <x v="393"/>
    <n v="5"/>
    <d v="2018-09-10T00:00:00"/>
  </r>
  <r>
    <x v="0"/>
    <x v="2"/>
    <x v="1"/>
    <m/>
    <m/>
    <s v="Al-Hasakeh"/>
    <s v="SY08"/>
    <s v="Ras Al Ain"/>
    <s v="SY0804"/>
    <s v="Ras Al Ain"/>
    <s v="SY080400"/>
    <m/>
    <m/>
    <x v="9"/>
    <x v="9"/>
    <x v="32"/>
    <x v="33"/>
    <x v="153"/>
    <x v="154"/>
    <x v="776"/>
    <x v="779"/>
    <n v="5"/>
    <d v="2018-09-14T00:00:00"/>
  </r>
  <r>
    <x v="0"/>
    <x v="2"/>
    <x v="1"/>
    <m/>
    <m/>
    <s v="Al-Hasakeh"/>
    <s v="SY08"/>
    <s v="Ras Al Ain"/>
    <s v="SY0804"/>
    <s v="Ras Al Ain"/>
    <s v="SY080400"/>
    <m/>
    <m/>
    <x v="9"/>
    <x v="9"/>
    <x v="32"/>
    <x v="33"/>
    <x v="153"/>
    <x v="154"/>
    <x v="777"/>
    <x v="780"/>
    <n v="20"/>
    <d v="2018-09-15T00:00:00"/>
  </r>
  <r>
    <x v="0"/>
    <x v="2"/>
    <x v="1"/>
    <m/>
    <m/>
    <s v="Al-Hasakeh"/>
    <s v="SY08"/>
    <s v="Ras Al Ain"/>
    <s v="SY0804"/>
    <s v="Ras Al Ain"/>
    <s v="SY080400"/>
    <m/>
    <m/>
    <x v="9"/>
    <x v="9"/>
    <x v="32"/>
    <x v="33"/>
    <x v="153"/>
    <x v="154"/>
    <x v="778"/>
    <x v="781"/>
    <n v="5"/>
    <d v="2018-09-16T00:00:00"/>
  </r>
  <r>
    <x v="0"/>
    <x v="2"/>
    <x v="1"/>
    <m/>
    <m/>
    <s v="Al-Hasakeh"/>
    <s v="SY08"/>
    <s v="Ras Al Ain"/>
    <s v="SY0804"/>
    <s v="Ras Al Ain"/>
    <s v="SY080400"/>
    <m/>
    <m/>
    <x v="9"/>
    <x v="9"/>
    <x v="32"/>
    <x v="33"/>
    <x v="153"/>
    <x v="154"/>
    <x v="779"/>
    <x v="782"/>
    <n v="5"/>
    <d v="2018-09-18T00:00:00"/>
  </r>
  <r>
    <x v="0"/>
    <x v="2"/>
    <x v="1"/>
    <m/>
    <m/>
    <s v="Al-Hasakeh"/>
    <s v="SY08"/>
    <s v="Ras Al Ain"/>
    <s v="SY0804"/>
    <s v="Ras Al Ain"/>
    <s v="SY080400"/>
    <m/>
    <m/>
    <x v="9"/>
    <x v="9"/>
    <x v="32"/>
    <x v="33"/>
    <x v="153"/>
    <x v="154"/>
    <x v="780"/>
    <x v="783"/>
    <n v="8"/>
    <d v="2018-09-14T00:00:00"/>
  </r>
  <r>
    <x v="0"/>
    <x v="2"/>
    <x v="1"/>
    <m/>
    <m/>
    <s v="Al-Hasakeh"/>
    <s v="SY08"/>
    <s v="Ras Al Ain"/>
    <s v="SY0804"/>
    <s v="Ras Al Ain"/>
    <s v="SY080400"/>
    <m/>
    <m/>
    <x v="9"/>
    <x v="9"/>
    <x v="32"/>
    <x v="33"/>
    <x v="153"/>
    <x v="154"/>
    <x v="781"/>
    <x v="784"/>
    <n v="15"/>
    <d v="2018-09-16T00:00:00"/>
  </r>
  <r>
    <x v="0"/>
    <x v="2"/>
    <x v="1"/>
    <m/>
    <m/>
    <s v="Al-Hasakeh"/>
    <s v="SY08"/>
    <s v="Ras Al Ain"/>
    <s v="SY0804"/>
    <s v="Ras Al Ain"/>
    <s v="SY080400"/>
    <m/>
    <m/>
    <x v="9"/>
    <x v="9"/>
    <x v="32"/>
    <x v="33"/>
    <x v="153"/>
    <x v="154"/>
    <x v="782"/>
    <x v="785"/>
    <n v="10"/>
    <d v="2018-09-13T00:00:00"/>
  </r>
  <r>
    <x v="0"/>
    <x v="2"/>
    <x v="1"/>
    <m/>
    <m/>
    <s v="Al-Hasakeh"/>
    <s v="SY08"/>
    <s v="Ras Al Ain"/>
    <s v="SY0804"/>
    <m/>
    <m/>
    <m/>
    <m/>
    <x v="0"/>
    <x v="0"/>
    <x v="19"/>
    <x v="19"/>
    <x v="152"/>
    <x v="153"/>
    <x v="783"/>
    <x v="786"/>
    <n v="11"/>
    <d v="2018-09-04T00:00:00"/>
  </r>
  <r>
    <x v="0"/>
    <x v="2"/>
    <x v="1"/>
    <m/>
    <m/>
    <s v="Al-Hasakeh"/>
    <s v="SY08"/>
    <m/>
    <m/>
    <m/>
    <m/>
    <m/>
    <m/>
    <x v="0"/>
    <x v="0"/>
    <x v="4"/>
    <x v="4"/>
    <x v="49"/>
    <x v="48"/>
    <x v="784"/>
    <x v="787"/>
    <n v="50"/>
    <d v="2018-09-20T00:00:00"/>
  </r>
  <r>
    <x v="0"/>
    <x v="2"/>
    <x v="1"/>
    <m/>
    <m/>
    <s v="Ar-Raqqa"/>
    <s v="SY11"/>
    <s v="Ar-Raqqa"/>
    <s v="SY1101"/>
    <s v="Ar-Raqqa"/>
    <s v="SY110100"/>
    <m/>
    <m/>
    <x v="0"/>
    <x v="0"/>
    <x v="19"/>
    <x v="19"/>
    <x v="152"/>
    <x v="153"/>
    <x v="785"/>
    <x v="788"/>
    <n v="350"/>
    <d v="2018-09-19T00:00:00"/>
  </r>
  <r>
    <x v="0"/>
    <x v="2"/>
    <x v="1"/>
    <m/>
    <m/>
    <s v="Ar-Raqqa"/>
    <s v="SY11"/>
    <s v="Ar-Raqqa"/>
    <s v="SY1101"/>
    <s v="Ar-Raqqa"/>
    <s v="SY110100"/>
    <m/>
    <m/>
    <x v="12"/>
    <x v="12"/>
    <x v="36"/>
    <x v="37"/>
    <x v="83"/>
    <x v="82"/>
    <x v="422"/>
    <x v="418"/>
    <n v="18"/>
    <d v="2018-09-22T00:00:00"/>
  </r>
  <r>
    <x v="0"/>
    <x v="2"/>
    <x v="1"/>
    <m/>
    <m/>
    <s v="Ar-Raqqa"/>
    <s v="SY11"/>
    <s v="Ar-Raqqa"/>
    <s v="SY1101"/>
    <s v="Ar-Raqqa"/>
    <s v="SY110100"/>
    <m/>
    <m/>
    <x v="12"/>
    <x v="12"/>
    <x v="36"/>
    <x v="37"/>
    <x v="83"/>
    <x v="82"/>
    <x v="407"/>
    <x v="403"/>
    <n v="644"/>
    <d v="2018-09-27T00:00:00"/>
  </r>
  <r>
    <x v="0"/>
    <x v="2"/>
    <x v="1"/>
    <m/>
    <m/>
    <s v="Ar-Raqqa"/>
    <s v="SY11"/>
    <s v="Ar-Raqqa"/>
    <s v="SY1101"/>
    <s v="Ar-Raqqa"/>
    <s v="SY110100"/>
    <m/>
    <m/>
    <x v="12"/>
    <x v="12"/>
    <x v="36"/>
    <x v="37"/>
    <x v="83"/>
    <x v="82"/>
    <x v="428"/>
    <x v="424"/>
    <n v="18"/>
    <d v="2018-09-20T00:00:00"/>
  </r>
  <r>
    <x v="0"/>
    <x v="2"/>
    <x v="1"/>
    <m/>
    <m/>
    <s v="Ar-Raqqa"/>
    <s v="SY11"/>
    <s v="Ar-Raqqa"/>
    <s v="SY1101"/>
    <s v="Ar-Raqqa"/>
    <s v="SY110100"/>
    <m/>
    <m/>
    <x v="12"/>
    <x v="12"/>
    <x v="36"/>
    <x v="37"/>
    <x v="157"/>
    <x v="158"/>
    <x v="786"/>
    <x v="789"/>
    <n v="11"/>
    <d v="2018-09-06T00:00:00"/>
  </r>
  <r>
    <x v="0"/>
    <x v="2"/>
    <x v="1"/>
    <m/>
    <m/>
    <s v="Ar-Raqqa"/>
    <s v="SY11"/>
    <s v="Ar-Raqqa"/>
    <s v="SY1101"/>
    <s v="Ar-Raqqa"/>
    <s v="SY110100"/>
    <m/>
    <m/>
    <x v="12"/>
    <x v="12"/>
    <x v="38"/>
    <x v="39"/>
    <x v="101"/>
    <x v="100"/>
    <x v="476"/>
    <x v="472"/>
    <n v="90"/>
    <d v="2018-09-25T00:00:00"/>
  </r>
  <r>
    <x v="0"/>
    <x v="2"/>
    <x v="1"/>
    <m/>
    <m/>
    <s v="Ar-Raqqa"/>
    <s v="SY11"/>
    <s v="Ar-Raqqa"/>
    <s v="SY1101"/>
    <s v="Karama"/>
    <s v="SY110102"/>
    <m/>
    <m/>
    <x v="12"/>
    <x v="12"/>
    <x v="36"/>
    <x v="37"/>
    <x v="83"/>
    <x v="82"/>
    <x v="787"/>
    <x v="790"/>
    <n v="14"/>
    <d v="2018-09-14T00:00:00"/>
  </r>
  <r>
    <x v="0"/>
    <x v="2"/>
    <x v="1"/>
    <m/>
    <m/>
    <s v="Ar-Raqqa"/>
    <s v="SY11"/>
    <s v="Ar-Raqqa"/>
    <s v="SY1101"/>
    <s v="Karama"/>
    <s v="SY110102"/>
    <m/>
    <m/>
    <x v="12"/>
    <x v="12"/>
    <x v="36"/>
    <x v="37"/>
    <x v="83"/>
    <x v="82"/>
    <x v="788"/>
    <x v="791"/>
    <n v="9"/>
    <d v="2018-09-16T00:00:00"/>
  </r>
  <r>
    <x v="0"/>
    <x v="2"/>
    <x v="1"/>
    <m/>
    <m/>
    <s v="Ar-Raqqa"/>
    <s v="SY11"/>
    <s v="Ar-Raqqa"/>
    <s v="SY1101"/>
    <s v="Karama"/>
    <s v="SY110102"/>
    <m/>
    <m/>
    <x v="12"/>
    <x v="12"/>
    <x v="36"/>
    <x v="37"/>
    <x v="157"/>
    <x v="158"/>
    <x v="789"/>
    <x v="792"/>
    <n v="7"/>
    <d v="2018-09-08T00:00:00"/>
  </r>
  <r>
    <x v="0"/>
    <x v="2"/>
    <x v="1"/>
    <m/>
    <m/>
    <s v="Ar-Raqqa"/>
    <s v="SY11"/>
    <s v="Ar-Raqqa"/>
    <s v="SY1101"/>
    <s v="Karama"/>
    <s v="SY110102"/>
    <m/>
    <m/>
    <x v="12"/>
    <x v="12"/>
    <x v="36"/>
    <x v="37"/>
    <x v="157"/>
    <x v="158"/>
    <x v="790"/>
    <x v="793"/>
    <n v="9"/>
    <d v="2018-09-19T00:00:00"/>
  </r>
  <r>
    <x v="0"/>
    <x v="2"/>
    <x v="1"/>
    <m/>
    <m/>
    <s v="Ar-Raqqa"/>
    <s v="SY11"/>
    <s v="Ar-Raqqa"/>
    <s v="SY1101"/>
    <s v="Karama"/>
    <s v="SY110102"/>
    <m/>
    <m/>
    <x v="12"/>
    <x v="12"/>
    <x v="36"/>
    <x v="37"/>
    <x v="157"/>
    <x v="158"/>
    <x v="791"/>
    <x v="794"/>
    <n v="13"/>
    <d v="2018-09-10T00:00:00"/>
  </r>
  <r>
    <x v="0"/>
    <x v="2"/>
    <x v="1"/>
    <m/>
    <m/>
    <s v="Ar-Raqqa"/>
    <s v="SY11"/>
    <s v="Ar-Raqqa"/>
    <s v="SY1101"/>
    <s v="Karama"/>
    <s v="SY110102"/>
    <m/>
    <m/>
    <x v="12"/>
    <x v="12"/>
    <x v="36"/>
    <x v="37"/>
    <x v="158"/>
    <x v="159"/>
    <x v="792"/>
    <x v="795"/>
    <n v="9"/>
    <d v="2018-09-14T00:00:00"/>
  </r>
  <r>
    <x v="0"/>
    <x v="2"/>
    <x v="1"/>
    <m/>
    <m/>
    <s v="Ar-Raqqa"/>
    <s v="SY11"/>
    <s v="Ar-Raqqa"/>
    <s v="SY1101"/>
    <s v="Karama"/>
    <s v="SY110102"/>
    <m/>
    <m/>
    <x v="2"/>
    <x v="2"/>
    <x v="34"/>
    <x v="35"/>
    <x v="142"/>
    <x v="143"/>
    <x v="793"/>
    <x v="796"/>
    <n v="35"/>
    <d v="2018-09-12T00:00:00"/>
  </r>
  <r>
    <x v="0"/>
    <x v="2"/>
    <x v="1"/>
    <m/>
    <m/>
    <s v="Ar-Raqqa"/>
    <s v="SY11"/>
    <s v="Ar-Raqqa"/>
    <s v="SY1101"/>
    <s v="Sabka"/>
    <s v="SY110101"/>
    <m/>
    <m/>
    <x v="12"/>
    <x v="12"/>
    <x v="36"/>
    <x v="37"/>
    <x v="157"/>
    <x v="158"/>
    <x v="794"/>
    <x v="797"/>
    <n v="5"/>
    <d v="2018-09-05T00:00:00"/>
  </r>
  <r>
    <x v="0"/>
    <x v="2"/>
    <x v="1"/>
    <m/>
    <m/>
    <s v="Ar-Raqqa"/>
    <s v="SY11"/>
    <s v="Ar-Raqqa"/>
    <s v="SY1101"/>
    <s v="Sabka"/>
    <s v="SY110101"/>
    <m/>
    <m/>
    <x v="12"/>
    <x v="12"/>
    <x v="36"/>
    <x v="37"/>
    <x v="157"/>
    <x v="158"/>
    <x v="795"/>
    <x v="798"/>
    <n v="14"/>
    <d v="2018-09-19T00:00:00"/>
  </r>
  <r>
    <x v="0"/>
    <x v="2"/>
    <x v="1"/>
    <m/>
    <m/>
    <s v="Ar-Raqqa"/>
    <s v="SY11"/>
    <s v="Ar-Raqqa"/>
    <s v="SY1101"/>
    <s v="Sabka"/>
    <s v="SY110101"/>
    <m/>
    <m/>
    <x v="12"/>
    <x v="12"/>
    <x v="36"/>
    <x v="37"/>
    <x v="157"/>
    <x v="158"/>
    <x v="796"/>
    <x v="799"/>
    <n v="10"/>
    <d v="2018-09-09T00:00:00"/>
  </r>
  <r>
    <x v="0"/>
    <x v="2"/>
    <x v="1"/>
    <m/>
    <m/>
    <s v="Ar-Raqqa"/>
    <s v="SY11"/>
    <s v="Ar-Raqqa"/>
    <s v="SY1101"/>
    <s v="Sabka"/>
    <s v="SY110101"/>
    <m/>
    <m/>
    <x v="12"/>
    <x v="12"/>
    <x v="36"/>
    <x v="37"/>
    <x v="158"/>
    <x v="159"/>
    <x v="797"/>
    <x v="800"/>
    <n v="18"/>
    <d v="2018-09-19T00:00:00"/>
  </r>
  <r>
    <x v="0"/>
    <x v="2"/>
    <x v="1"/>
    <m/>
    <m/>
    <s v="Ar-Raqqa"/>
    <s v="SY11"/>
    <s v="Ar-Raqqa"/>
    <s v="SY1101"/>
    <s v="Sabka"/>
    <s v="SY110101"/>
    <m/>
    <m/>
    <x v="12"/>
    <x v="12"/>
    <x v="36"/>
    <x v="37"/>
    <x v="158"/>
    <x v="159"/>
    <x v="798"/>
    <x v="801"/>
    <n v="9"/>
    <d v="2018-09-02T00:00:00"/>
  </r>
  <r>
    <x v="0"/>
    <x v="2"/>
    <x v="1"/>
    <m/>
    <m/>
    <s v="Ar-Raqqa"/>
    <s v="SY11"/>
    <s v="Ar-Raqqa"/>
    <s v="SY1101"/>
    <s v="Sabka"/>
    <s v="SY110101"/>
    <m/>
    <m/>
    <x v="12"/>
    <x v="12"/>
    <x v="36"/>
    <x v="37"/>
    <x v="158"/>
    <x v="159"/>
    <x v="799"/>
    <x v="802"/>
    <n v="14"/>
    <d v="2018-09-17T00:00:00"/>
  </r>
  <r>
    <x v="0"/>
    <x v="2"/>
    <x v="1"/>
    <m/>
    <m/>
    <s v="Ar-Raqqa"/>
    <s v="SY11"/>
    <s v="Ar-Raqqa"/>
    <s v="SY1101"/>
    <s v="Sabka"/>
    <s v="SY110101"/>
    <m/>
    <m/>
    <x v="12"/>
    <x v="12"/>
    <x v="36"/>
    <x v="37"/>
    <x v="158"/>
    <x v="159"/>
    <x v="800"/>
    <x v="803"/>
    <n v="5"/>
    <d v="2018-09-18T00:00:00"/>
  </r>
  <r>
    <x v="0"/>
    <x v="2"/>
    <x v="1"/>
    <m/>
    <m/>
    <s v="Ar-Raqqa"/>
    <s v="SY11"/>
    <s v="Ar-Raqqa"/>
    <s v="SY1101"/>
    <s v="Sabka"/>
    <s v="SY110101"/>
    <m/>
    <m/>
    <x v="12"/>
    <x v="12"/>
    <x v="36"/>
    <x v="37"/>
    <x v="158"/>
    <x v="159"/>
    <x v="801"/>
    <x v="804"/>
    <n v="9"/>
    <d v="2018-09-14T00:00:00"/>
  </r>
  <r>
    <x v="0"/>
    <x v="2"/>
    <x v="1"/>
    <m/>
    <m/>
    <s v="Ar-Raqqa"/>
    <s v="SY11"/>
    <s v="Ath-Thawrah"/>
    <s v="SY1103"/>
    <s v="Al-Thawrah"/>
    <s v="SY110300"/>
    <m/>
    <m/>
    <x v="0"/>
    <x v="0"/>
    <x v="45"/>
    <x v="46"/>
    <x v="148"/>
    <x v="149"/>
    <x v="802"/>
    <x v="805"/>
    <n v="100"/>
    <d v="2018-09-07T00:00:00"/>
  </r>
  <r>
    <x v="0"/>
    <x v="2"/>
    <x v="1"/>
    <m/>
    <m/>
    <s v="Ar-Raqqa"/>
    <s v="SY11"/>
    <s v="Ath-Thawrah"/>
    <s v="SY1103"/>
    <s v="Al-Thawrah"/>
    <s v="SY110300"/>
    <m/>
    <m/>
    <x v="0"/>
    <x v="0"/>
    <x v="45"/>
    <x v="46"/>
    <x v="148"/>
    <x v="149"/>
    <x v="803"/>
    <x v="806"/>
    <n v="60"/>
    <d v="2018-09-04T00:00:00"/>
  </r>
  <r>
    <x v="0"/>
    <x v="2"/>
    <x v="1"/>
    <m/>
    <m/>
    <s v="Ar-Raqqa"/>
    <s v="SY11"/>
    <s v="Ath-Thawrah"/>
    <s v="SY1103"/>
    <s v="Al-Thawrah"/>
    <s v="SY110300"/>
    <m/>
    <m/>
    <x v="0"/>
    <x v="0"/>
    <x v="45"/>
    <x v="46"/>
    <x v="149"/>
    <x v="150"/>
    <x v="804"/>
    <x v="807"/>
    <n v="80"/>
    <d v="2018-09-13T00:00:00"/>
  </r>
  <r>
    <x v="0"/>
    <x v="2"/>
    <x v="1"/>
    <m/>
    <m/>
    <s v="Ar-Raqqa"/>
    <s v="SY11"/>
    <s v="Ath-Thawrah"/>
    <s v="SY1103"/>
    <s v="Al-Thawrah"/>
    <s v="SY110300"/>
    <m/>
    <m/>
    <x v="12"/>
    <x v="12"/>
    <x v="36"/>
    <x v="37"/>
    <x v="83"/>
    <x v="82"/>
    <x v="407"/>
    <x v="403"/>
    <n v="189"/>
    <d v="2018-09-26T00:00:00"/>
  </r>
  <r>
    <x v="0"/>
    <x v="2"/>
    <x v="1"/>
    <m/>
    <m/>
    <s v="Ar-Raqqa"/>
    <s v="SY11"/>
    <s v="Ath-Thawrah"/>
    <s v="SY1103"/>
    <s v="Al-Thawrah"/>
    <s v="SY110300"/>
    <m/>
    <m/>
    <x v="12"/>
    <x v="12"/>
    <x v="38"/>
    <x v="39"/>
    <x v="86"/>
    <x v="85"/>
    <x v="805"/>
    <x v="808"/>
    <n v="36"/>
    <d v="2018-09-19T00:00:00"/>
  </r>
  <r>
    <x v="0"/>
    <x v="2"/>
    <x v="1"/>
    <m/>
    <m/>
    <s v="Ar-Raqqa"/>
    <s v="SY11"/>
    <s v="Ath-Thawrah"/>
    <s v="SY1103"/>
    <s v="Al-Thawrah"/>
    <s v="SY110300"/>
    <m/>
    <m/>
    <x v="12"/>
    <x v="12"/>
    <x v="38"/>
    <x v="39"/>
    <x v="86"/>
    <x v="85"/>
    <x v="806"/>
    <x v="809"/>
    <n v="23"/>
    <d v="2018-09-18T00:00:00"/>
  </r>
  <r>
    <x v="0"/>
    <x v="2"/>
    <x v="1"/>
    <m/>
    <m/>
    <s v="Ar-Raqqa"/>
    <s v="SY11"/>
    <s v="Ath-Thawrah"/>
    <s v="SY1103"/>
    <s v="Al-Thawrah"/>
    <s v="SY110300"/>
    <m/>
    <m/>
    <x v="12"/>
    <x v="12"/>
    <x v="38"/>
    <x v="39"/>
    <x v="86"/>
    <x v="85"/>
    <x v="807"/>
    <x v="810"/>
    <n v="18"/>
    <d v="2018-09-18T00:00:00"/>
  </r>
  <r>
    <x v="0"/>
    <x v="2"/>
    <x v="1"/>
    <m/>
    <m/>
    <s v="Ar-Raqqa"/>
    <s v="SY11"/>
    <s v="Ath-Thawrah"/>
    <s v="SY1103"/>
    <s v="Al-Thawrah"/>
    <s v="SY110300"/>
    <m/>
    <m/>
    <x v="12"/>
    <x v="12"/>
    <x v="38"/>
    <x v="39"/>
    <x v="86"/>
    <x v="85"/>
    <x v="808"/>
    <x v="811"/>
    <n v="27"/>
    <d v="2018-09-21T00:00:00"/>
  </r>
  <r>
    <x v="0"/>
    <x v="2"/>
    <x v="1"/>
    <m/>
    <m/>
    <s v="Ar-Raqqa"/>
    <s v="SY11"/>
    <s v="Ath-Thawrah"/>
    <s v="SY1103"/>
    <s v="Jurneyyeh"/>
    <s v="SY110302"/>
    <m/>
    <m/>
    <x v="12"/>
    <x v="12"/>
    <x v="36"/>
    <x v="37"/>
    <x v="83"/>
    <x v="82"/>
    <x v="407"/>
    <x v="403"/>
    <n v="1463"/>
    <d v="2018-09-27T00:00:00"/>
  </r>
  <r>
    <x v="0"/>
    <x v="2"/>
    <x v="1"/>
    <m/>
    <m/>
    <s v="Ar-Raqqa"/>
    <s v="SY11"/>
    <s v="Ath-Thawrah"/>
    <s v="SY1103"/>
    <s v="Jurneyyeh"/>
    <s v="SY110302"/>
    <m/>
    <m/>
    <x v="12"/>
    <x v="12"/>
    <x v="38"/>
    <x v="39"/>
    <x v="107"/>
    <x v="107"/>
    <x v="809"/>
    <x v="812"/>
    <n v="367"/>
    <d v="2018-09-21T00:00:00"/>
  </r>
  <r>
    <x v="0"/>
    <x v="2"/>
    <x v="1"/>
    <m/>
    <m/>
    <s v="Ar-Raqqa"/>
    <s v="SY11"/>
    <s v="Ath-Thawrah"/>
    <s v="SY1103"/>
    <s v="Jurneyyeh"/>
    <s v="SY110302"/>
    <m/>
    <m/>
    <x v="12"/>
    <x v="12"/>
    <x v="38"/>
    <x v="39"/>
    <x v="107"/>
    <x v="107"/>
    <x v="810"/>
    <x v="813"/>
    <n v="23"/>
    <d v="2018-09-21T00:00:00"/>
  </r>
  <r>
    <x v="0"/>
    <x v="2"/>
    <x v="1"/>
    <m/>
    <m/>
    <s v="Ar-Raqqa"/>
    <s v="SY11"/>
    <s v="Ath-Thawrah"/>
    <s v="SY1103"/>
    <s v="Jurneyyeh"/>
    <s v="SY110302"/>
    <m/>
    <m/>
    <x v="12"/>
    <x v="12"/>
    <x v="38"/>
    <x v="39"/>
    <x v="107"/>
    <x v="107"/>
    <x v="811"/>
    <x v="814"/>
    <n v="23"/>
    <d v="2018-09-21T00:00:00"/>
  </r>
  <r>
    <x v="0"/>
    <x v="2"/>
    <x v="1"/>
    <m/>
    <m/>
    <s v="Ar-Raqqa"/>
    <s v="SY11"/>
    <s v="Ath-Thawrah"/>
    <s v="SY1103"/>
    <s v="Mansura"/>
    <s v="SY110301"/>
    <m/>
    <m/>
    <x v="12"/>
    <x v="12"/>
    <x v="36"/>
    <x v="37"/>
    <x v="83"/>
    <x v="82"/>
    <x v="407"/>
    <x v="403"/>
    <n v="104"/>
    <d v="2018-09-26T00:00:00"/>
  </r>
  <r>
    <x v="0"/>
    <x v="2"/>
    <x v="1"/>
    <m/>
    <m/>
    <s v="Ar-Raqqa"/>
    <s v="SY11"/>
    <s v="Ath-Thawrah"/>
    <s v="SY1103"/>
    <s v="Mansura"/>
    <s v="SY110301"/>
    <m/>
    <m/>
    <x v="12"/>
    <x v="12"/>
    <x v="38"/>
    <x v="39"/>
    <x v="101"/>
    <x v="100"/>
    <x v="475"/>
    <x v="471"/>
    <n v="184"/>
    <d v="2018-09-25T00:00:00"/>
  </r>
  <r>
    <x v="0"/>
    <x v="2"/>
    <x v="1"/>
    <m/>
    <m/>
    <s v="Ar-Raqqa"/>
    <s v="SY11"/>
    <s v="Ath-Thawrah"/>
    <s v="SY1103"/>
    <s v="Mansura"/>
    <s v="SY110301"/>
    <m/>
    <m/>
    <x v="12"/>
    <x v="12"/>
    <x v="38"/>
    <x v="39"/>
    <x v="86"/>
    <x v="85"/>
    <x v="812"/>
    <x v="815"/>
    <n v="18"/>
    <d v="2018-09-22T00:00:00"/>
  </r>
  <r>
    <x v="0"/>
    <x v="2"/>
    <x v="1"/>
    <m/>
    <m/>
    <s v="Ar-Raqqa"/>
    <s v="SY11"/>
    <s v="Ath-Thawrah"/>
    <s v="SY1103"/>
    <s v="Mansura"/>
    <s v="SY110301"/>
    <m/>
    <m/>
    <x v="12"/>
    <x v="12"/>
    <x v="38"/>
    <x v="39"/>
    <x v="86"/>
    <x v="85"/>
    <x v="420"/>
    <x v="416"/>
    <n v="18"/>
    <d v="2018-09-17T00:00:00"/>
  </r>
  <r>
    <x v="0"/>
    <x v="2"/>
    <x v="1"/>
    <m/>
    <m/>
    <s v="Ar-Raqqa"/>
    <s v="SY11"/>
    <s v="Tell Abiad"/>
    <s v="SY1102"/>
    <s v="Ein Issa"/>
    <s v="SY110202"/>
    <m/>
    <m/>
    <x v="0"/>
    <x v="0"/>
    <x v="45"/>
    <x v="46"/>
    <x v="148"/>
    <x v="149"/>
    <x v="813"/>
    <x v="816"/>
    <n v="80"/>
    <d v="2018-09-02T00:00:00"/>
  </r>
  <r>
    <x v="0"/>
    <x v="2"/>
    <x v="1"/>
    <m/>
    <m/>
    <s v="Ar-Raqqa"/>
    <s v="SY11"/>
    <s v="Tell Abiad"/>
    <s v="SY1102"/>
    <s v="Ein Issa"/>
    <s v="SY110202"/>
    <m/>
    <m/>
    <x v="0"/>
    <x v="0"/>
    <x v="45"/>
    <x v="46"/>
    <x v="148"/>
    <x v="149"/>
    <x v="814"/>
    <x v="817"/>
    <n v="50"/>
    <d v="2018-09-04T00:00:00"/>
  </r>
  <r>
    <x v="0"/>
    <x v="2"/>
    <x v="1"/>
    <m/>
    <m/>
    <s v="Ar-Raqqa"/>
    <s v="SY11"/>
    <s v="Tell Abiad"/>
    <s v="SY1102"/>
    <s v="Ein Issa"/>
    <s v="SY110202"/>
    <m/>
    <m/>
    <x v="0"/>
    <x v="0"/>
    <x v="45"/>
    <x v="46"/>
    <x v="149"/>
    <x v="150"/>
    <x v="815"/>
    <x v="818"/>
    <n v="100"/>
    <d v="2018-09-14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407"/>
    <x v="403"/>
    <n v="5414"/>
    <d v="2018-09-26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441"/>
    <x v="437"/>
    <n v="18"/>
    <d v="2018-09-22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816"/>
    <x v="819"/>
    <n v="9"/>
    <d v="2018-09-14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427"/>
    <x v="423"/>
    <n v="27"/>
    <d v="2018-09-19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817"/>
    <x v="820"/>
    <n v="18"/>
    <d v="2018-09-20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432"/>
    <x v="428"/>
    <n v="18"/>
    <d v="2018-09-22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443"/>
    <x v="439"/>
    <n v="9"/>
    <d v="2018-09-19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435"/>
    <x v="431"/>
    <n v="27"/>
    <d v="2018-09-21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818"/>
    <x v="821"/>
    <n v="18"/>
    <d v="2018-09-20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445"/>
    <x v="441"/>
    <n v="18"/>
    <d v="2018-09-19T00:00:00"/>
  </r>
  <r>
    <x v="0"/>
    <x v="2"/>
    <x v="1"/>
    <m/>
    <m/>
    <s v="Ar-Raqqa"/>
    <s v="SY11"/>
    <s v="Tell Abiad"/>
    <s v="SY1102"/>
    <s v="Ein Issa"/>
    <s v="SY110202"/>
    <m/>
    <m/>
    <x v="12"/>
    <x v="12"/>
    <x v="36"/>
    <x v="37"/>
    <x v="83"/>
    <x v="82"/>
    <x v="412"/>
    <x v="408"/>
    <n v="18"/>
    <d v="2018-09-19T00:00:00"/>
  </r>
  <r>
    <x v="0"/>
    <x v="2"/>
    <x v="1"/>
    <m/>
    <m/>
    <s v="Ar-Raqqa"/>
    <s v="SY11"/>
    <s v="Tell Abiad"/>
    <s v="SY1102"/>
    <s v="Ein Issa"/>
    <s v="SY110202"/>
    <m/>
    <m/>
    <x v="12"/>
    <x v="12"/>
    <x v="37"/>
    <x v="38"/>
    <x v="84"/>
    <x v="83"/>
    <x v="819"/>
    <x v="822"/>
    <n v="23"/>
    <d v="2018-09-14T00:00:00"/>
  </r>
  <r>
    <x v="0"/>
    <x v="2"/>
    <x v="1"/>
    <m/>
    <m/>
    <s v="Ar-Raqqa"/>
    <s v="SY11"/>
    <s v="Tell Abiad"/>
    <s v="SY1102"/>
    <s v="Ein Issa"/>
    <s v="SY110202"/>
    <m/>
    <m/>
    <x v="12"/>
    <x v="12"/>
    <x v="37"/>
    <x v="38"/>
    <x v="84"/>
    <x v="83"/>
    <x v="820"/>
    <x v="823"/>
    <n v="32"/>
    <d v="2018-09-14T00:00:00"/>
  </r>
  <r>
    <x v="0"/>
    <x v="2"/>
    <x v="1"/>
    <m/>
    <m/>
    <s v="Ar-Raqqa"/>
    <s v="SY11"/>
    <s v="Tell Abiad"/>
    <s v="SY1102"/>
    <s v="Ein Issa"/>
    <s v="SY110202"/>
    <m/>
    <m/>
    <x v="12"/>
    <x v="12"/>
    <x v="37"/>
    <x v="38"/>
    <x v="84"/>
    <x v="83"/>
    <x v="821"/>
    <x v="824"/>
    <n v="9"/>
    <d v="2018-09-14T00:00:00"/>
  </r>
  <r>
    <x v="0"/>
    <x v="2"/>
    <x v="1"/>
    <m/>
    <m/>
    <s v="Ar-Raqqa"/>
    <s v="SY11"/>
    <s v="Tell Abiad"/>
    <s v="SY1102"/>
    <s v="Ein Issa"/>
    <s v="SY110202"/>
    <m/>
    <m/>
    <x v="12"/>
    <x v="12"/>
    <x v="37"/>
    <x v="38"/>
    <x v="84"/>
    <x v="83"/>
    <x v="822"/>
    <x v="825"/>
    <n v="18"/>
    <d v="2018-09-14T00:00:00"/>
  </r>
  <r>
    <x v="0"/>
    <x v="2"/>
    <x v="1"/>
    <m/>
    <m/>
    <s v="Ar-Raqqa"/>
    <s v="SY11"/>
    <s v="Tell Abiad"/>
    <s v="SY1102"/>
    <s v="Suluk"/>
    <s v="SY110201"/>
    <m/>
    <m/>
    <x v="12"/>
    <x v="12"/>
    <x v="36"/>
    <x v="37"/>
    <x v="83"/>
    <x v="82"/>
    <x v="407"/>
    <x v="403"/>
    <n v="162"/>
    <d v="2018-09-26T00:00:00"/>
  </r>
  <r>
    <x v="0"/>
    <x v="2"/>
    <x v="1"/>
    <m/>
    <m/>
    <s v="Ar-Raqqa"/>
    <s v="SY11"/>
    <s v="Tell Abiad"/>
    <s v="SY1102"/>
    <s v="Suluk"/>
    <s v="SY110201"/>
    <m/>
    <m/>
    <x v="12"/>
    <x v="12"/>
    <x v="36"/>
    <x v="37"/>
    <x v="83"/>
    <x v="82"/>
    <x v="823"/>
    <x v="826"/>
    <n v="9"/>
    <d v="2018-09-16T00:00:00"/>
  </r>
  <r>
    <x v="0"/>
    <x v="2"/>
    <x v="1"/>
    <m/>
    <m/>
    <s v="Ar-Raqqa"/>
    <s v="SY11"/>
    <s v="Tell Abiad"/>
    <s v="SY1102"/>
    <s v="Tell Abiad"/>
    <s v="SY110200"/>
    <m/>
    <m/>
    <x v="12"/>
    <x v="12"/>
    <x v="36"/>
    <x v="37"/>
    <x v="83"/>
    <x v="82"/>
    <x v="407"/>
    <x v="403"/>
    <n v="1125"/>
    <d v="2018-09-26T00:00:00"/>
  </r>
  <r>
    <x v="0"/>
    <x v="2"/>
    <x v="1"/>
    <m/>
    <m/>
    <s v="Ar-Raqqa"/>
    <s v="SY11"/>
    <s v="Tell Abiad"/>
    <s v="SY1102"/>
    <s v="Tell Abiad"/>
    <s v="SY110200"/>
    <m/>
    <m/>
    <x v="12"/>
    <x v="12"/>
    <x v="37"/>
    <x v="38"/>
    <x v="84"/>
    <x v="83"/>
    <x v="824"/>
    <x v="827"/>
    <n v="5"/>
    <d v="2018-09-15T00:00:00"/>
  </r>
  <r>
    <x v="0"/>
    <x v="2"/>
    <x v="1"/>
    <m/>
    <m/>
    <s v="Ar-Raqqa"/>
    <s v="SY11"/>
    <s v="Tell Abiad"/>
    <s v="SY1102"/>
    <s v="Tell Abiad"/>
    <s v="SY110200"/>
    <m/>
    <m/>
    <x v="12"/>
    <x v="12"/>
    <x v="37"/>
    <x v="38"/>
    <x v="84"/>
    <x v="83"/>
    <x v="825"/>
    <x v="828"/>
    <n v="14"/>
    <d v="2018-09-15T00:00:00"/>
  </r>
  <r>
    <x v="0"/>
    <x v="2"/>
    <x v="1"/>
    <m/>
    <m/>
    <s v="As-Sweida"/>
    <s v="SY13"/>
    <s v="As-Sweida"/>
    <s v="SY1300"/>
    <s v="As-Sweida"/>
    <s v="SY130000"/>
    <m/>
    <m/>
    <x v="13"/>
    <x v="13"/>
    <x v="39"/>
    <x v="40"/>
    <x v="88"/>
    <x v="87"/>
    <x v="271"/>
    <x v="829"/>
    <n v="320"/>
    <d v="2018-09-22T00:00:00"/>
  </r>
  <r>
    <x v="0"/>
    <x v="2"/>
    <x v="1"/>
    <m/>
    <m/>
    <s v="As-Sweida"/>
    <s v="SY13"/>
    <s v="As-Sweida"/>
    <s v="SY1300"/>
    <s v="As-Sweida"/>
    <s v="SY130000"/>
    <m/>
    <m/>
    <x v="13"/>
    <x v="13"/>
    <x v="39"/>
    <x v="40"/>
    <x v="88"/>
    <x v="87"/>
    <x v="826"/>
    <x v="830"/>
    <n v="250"/>
    <d v="2018-09-13T00:00:00"/>
  </r>
  <r>
    <x v="0"/>
    <x v="2"/>
    <x v="1"/>
    <m/>
    <m/>
    <s v="As-Sweida"/>
    <s v="SY13"/>
    <s v="As-Sweida"/>
    <s v="SY1300"/>
    <s v="As-Sweida"/>
    <s v="SY130000"/>
    <m/>
    <m/>
    <x v="13"/>
    <x v="13"/>
    <x v="39"/>
    <x v="40"/>
    <x v="88"/>
    <x v="87"/>
    <x v="827"/>
    <x v="831"/>
    <n v="100"/>
    <d v="2018-09-21T00:00:00"/>
  </r>
  <r>
    <x v="0"/>
    <x v="2"/>
    <x v="1"/>
    <m/>
    <m/>
    <s v="As-Sweida"/>
    <s v="SY13"/>
    <s v="As-Sweida"/>
    <s v="SY1300"/>
    <s v="As-Sweida"/>
    <s v="SY130000"/>
    <m/>
    <m/>
    <x v="13"/>
    <x v="13"/>
    <x v="39"/>
    <x v="40"/>
    <x v="88"/>
    <x v="87"/>
    <x v="828"/>
    <x v="832"/>
    <n v="250"/>
    <d v="2018-09-02T00:00:00"/>
  </r>
  <r>
    <x v="0"/>
    <x v="2"/>
    <x v="1"/>
    <m/>
    <m/>
    <s v="As-Sweida"/>
    <s v="SY13"/>
    <s v="Shahba"/>
    <s v="SY1303"/>
    <s v="Shahba"/>
    <s v="SY130300"/>
    <m/>
    <m/>
    <x v="13"/>
    <x v="13"/>
    <x v="46"/>
    <x v="47"/>
    <x v="159"/>
    <x v="160"/>
    <x v="829"/>
    <x v="833"/>
    <n v="85"/>
    <d v="2018-09-15T00:00:00"/>
  </r>
  <r>
    <x v="0"/>
    <x v="2"/>
    <x v="1"/>
    <m/>
    <m/>
    <s v="As-Sweida"/>
    <s v="SY13"/>
    <s v="Shahba"/>
    <s v="SY1303"/>
    <s v="Shahba"/>
    <s v="SY130300"/>
    <m/>
    <m/>
    <x v="13"/>
    <x v="13"/>
    <x v="46"/>
    <x v="47"/>
    <x v="159"/>
    <x v="160"/>
    <x v="830"/>
    <x v="834"/>
    <n v="120"/>
    <d v="2018-09-15T00:00:00"/>
  </r>
  <r>
    <x v="0"/>
    <x v="2"/>
    <x v="1"/>
    <m/>
    <m/>
    <s v="As-Sweida"/>
    <s v="SY13"/>
    <s v="Shahba"/>
    <s v="SY1303"/>
    <s v="Shahba"/>
    <s v="SY130300"/>
    <m/>
    <m/>
    <x v="13"/>
    <x v="13"/>
    <x v="46"/>
    <x v="47"/>
    <x v="159"/>
    <x v="160"/>
    <x v="831"/>
    <x v="835"/>
    <n v="150"/>
    <d v="2018-09-10T00:00:00"/>
  </r>
  <r>
    <x v="0"/>
    <x v="2"/>
    <x v="1"/>
    <m/>
    <m/>
    <s v="As-Sweida"/>
    <s v="SY13"/>
    <s v="Shahba"/>
    <s v="SY1303"/>
    <s v="Shahba"/>
    <s v="SY130300"/>
    <m/>
    <m/>
    <x v="13"/>
    <x v="13"/>
    <x v="46"/>
    <x v="47"/>
    <x v="160"/>
    <x v="161"/>
    <x v="832"/>
    <x v="836"/>
    <n v="120"/>
    <d v="2018-09-18T00:00:00"/>
  </r>
  <r>
    <x v="0"/>
    <x v="2"/>
    <x v="1"/>
    <m/>
    <m/>
    <s v="As-Sweida"/>
    <s v="SY13"/>
    <s v="Shahba"/>
    <s v="SY1303"/>
    <s v="Shaqa"/>
    <s v="SY130301"/>
    <m/>
    <m/>
    <x v="13"/>
    <x v="13"/>
    <x v="46"/>
    <x v="47"/>
    <x v="160"/>
    <x v="161"/>
    <x v="833"/>
    <x v="837"/>
    <n v="220"/>
    <d v="2018-09-18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74"/>
    <x v="73"/>
    <x v="381"/>
    <x v="377"/>
    <n v="38"/>
    <d v="2018-09-18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34"/>
    <x v="838"/>
    <n v="13"/>
    <d v="2018-09-11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35"/>
    <x v="839"/>
    <n v="46"/>
    <d v="2018-09-12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36"/>
    <x v="840"/>
    <n v="11"/>
    <d v="2018-09-07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37"/>
    <x v="841"/>
    <n v="23"/>
    <d v="2018-09-09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38"/>
    <x v="842"/>
    <n v="32"/>
    <d v="2018-09-10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39"/>
    <x v="843"/>
    <n v="11"/>
    <d v="2018-09-12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40"/>
    <x v="844"/>
    <n v="43"/>
    <d v="2018-09-19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41"/>
    <x v="845"/>
    <n v="23"/>
    <d v="2018-09-06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42"/>
    <x v="846"/>
    <n v="13"/>
    <d v="2018-09-13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43"/>
    <x v="847"/>
    <n v="10"/>
    <d v="2018-09-16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44"/>
    <x v="848"/>
    <n v="165"/>
    <d v="2018-09-13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45"/>
    <x v="849"/>
    <n v="15"/>
    <d v="2018-09-18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46"/>
    <x v="850"/>
    <n v="16"/>
    <d v="2018-09-14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47"/>
    <x v="851"/>
    <n v="17"/>
    <d v="2018-09-14T00:00:00"/>
  </r>
  <r>
    <x v="0"/>
    <x v="2"/>
    <x v="1"/>
    <m/>
    <m/>
    <s v="Damascus"/>
    <s v="SY01"/>
    <s v="Damascus"/>
    <s v="SY0100"/>
    <s v="Damascus"/>
    <s v="SY010000"/>
    <m/>
    <m/>
    <x v="9"/>
    <x v="9"/>
    <x v="32"/>
    <x v="33"/>
    <x v="154"/>
    <x v="155"/>
    <x v="848"/>
    <x v="852"/>
    <n v="8"/>
    <d v="2018-09-19T00:00:00"/>
  </r>
  <r>
    <x v="0"/>
    <x v="2"/>
    <x v="1"/>
    <m/>
    <m/>
    <s v="Damascus"/>
    <s v="SY01"/>
    <s v="Damascus"/>
    <s v="SY0100"/>
    <s v="Damascus"/>
    <s v="SY010000"/>
    <m/>
    <m/>
    <x v="9"/>
    <x v="9"/>
    <x v="35"/>
    <x v="36"/>
    <x v="79"/>
    <x v="78"/>
    <x v="849"/>
    <x v="853"/>
    <n v="5"/>
    <d v="2018-09-09T00:00:00"/>
  </r>
  <r>
    <x v="0"/>
    <x v="2"/>
    <x v="1"/>
    <m/>
    <m/>
    <s v="Damascus"/>
    <s v="SY01"/>
    <s v="Damascus"/>
    <s v="SY0100"/>
    <s v="Damascus"/>
    <s v="SY010000"/>
    <m/>
    <m/>
    <x v="9"/>
    <x v="9"/>
    <x v="35"/>
    <x v="36"/>
    <x v="79"/>
    <x v="78"/>
    <x v="850"/>
    <x v="854"/>
    <n v="6"/>
    <d v="2018-09-04T00:00:00"/>
  </r>
  <r>
    <x v="0"/>
    <x v="2"/>
    <x v="1"/>
    <m/>
    <m/>
    <s v="Damascus"/>
    <s v="SY01"/>
    <s v="Damascus"/>
    <s v="SY0100"/>
    <s v="Damascus"/>
    <s v="SY010000"/>
    <m/>
    <m/>
    <x v="9"/>
    <x v="9"/>
    <x v="35"/>
    <x v="36"/>
    <x v="79"/>
    <x v="78"/>
    <x v="851"/>
    <x v="855"/>
    <n v="7"/>
    <d v="2018-09-01T00:00:00"/>
  </r>
  <r>
    <x v="0"/>
    <x v="2"/>
    <x v="1"/>
    <m/>
    <m/>
    <s v="Damascus"/>
    <s v="SY01"/>
    <s v="Damascus"/>
    <s v="SY0100"/>
    <s v="Damascus"/>
    <s v="SY010000"/>
    <m/>
    <m/>
    <x v="9"/>
    <x v="9"/>
    <x v="35"/>
    <x v="36"/>
    <x v="79"/>
    <x v="78"/>
    <x v="852"/>
    <x v="856"/>
    <n v="7"/>
    <d v="2018-09-09T00:00:00"/>
  </r>
  <r>
    <x v="0"/>
    <x v="2"/>
    <x v="1"/>
    <m/>
    <m/>
    <s v="Damascus"/>
    <s v="SY01"/>
    <s v="Damascus"/>
    <s v="SY0100"/>
    <s v="Damascus"/>
    <s v="SY010000"/>
    <m/>
    <m/>
    <x v="9"/>
    <x v="9"/>
    <x v="35"/>
    <x v="36"/>
    <x v="79"/>
    <x v="78"/>
    <x v="853"/>
    <x v="857"/>
    <n v="9"/>
    <d v="2018-09-14T00:00:00"/>
  </r>
  <r>
    <x v="0"/>
    <x v="2"/>
    <x v="1"/>
    <m/>
    <m/>
    <s v="Damascus"/>
    <s v="SY01"/>
    <s v="Damascus"/>
    <s v="SY0100"/>
    <s v="Damascus"/>
    <s v="SY010000"/>
    <m/>
    <m/>
    <x v="9"/>
    <x v="9"/>
    <x v="35"/>
    <x v="36"/>
    <x v="79"/>
    <x v="78"/>
    <x v="854"/>
    <x v="858"/>
    <n v="6"/>
    <d v="2018-09-08T00:00:00"/>
  </r>
  <r>
    <x v="0"/>
    <x v="2"/>
    <x v="1"/>
    <m/>
    <m/>
    <s v="Damascus"/>
    <s v="SY01"/>
    <s v="Damascus"/>
    <s v="SY0100"/>
    <s v="Damascus"/>
    <s v="SY010000"/>
    <m/>
    <m/>
    <x v="9"/>
    <x v="9"/>
    <x v="20"/>
    <x v="20"/>
    <x v="77"/>
    <x v="76"/>
    <x v="473"/>
    <x v="469"/>
    <n v="64"/>
    <d v="2018-09-26T00:00:00"/>
  </r>
  <r>
    <x v="0"/>
    <x v="2"/>
    <x v="1"/>
    <m/>
    <m/>
    <s v="Damascus"/>
    <s v="SY01"/>
    <s v="Damascus"/>
    <s v="SY0100"/>
    <s v="Damascus"/>
    <s v="SY010000"/>
    <m/>
    <m/>
    <x v="9"/>
    <x v="9"/>
    <x v="20"/>
    <x v="20"/>
    <x v="77"/>
    <x v="76"/>
    <x v="855"/>
    <x v="859"/>
    <n v="5"/>
    <d v="2018-09-12T00:00:00"/>
  </r>
  <r>
    <x v="0"/>
    <x v="2"/>
    <x v="1"/>
    <m/>
    <m/>
    <s v="Damascus"/>
    <s v="SY01"/>
    <s v="Damascus"/>
    <s v="SY0100"/>
    <s v="Damascus"/>
    <s v="SY010000"/>
    <m/>
    <m/>
    <x v="12"/>
    <x v="12"/>
    <x v="37"/>
    <x v="38"/>
    <x v="84"/>
    <x v="83"/>
    <x v="856"/>
    <x v="860"/>
    <n v="5"/>
    <d v="2018-09-14T00:00:00"/>
  </r>
  <r>
    <x v="0"/>
    <x v="2"/>
    <x v="1"/>
    <m/>
    <m/>
    <s v="Damascus"/>
    <s v="SY01"/>
    <s v="Damascus"/>
    <s v="SY0100"/>
    <s v="Damascus"/>
    <s v="SY010000"/>
    <m/>
    <m/>
    <x v="14"/>
    <x v="14"/>
    <x v="40"/>
    <x v="41"/>
    <x v="89"/>
    <x v="88"/>
    <x v="454"/>
    <x v="450"/>
    <n v="108"/>
    <d v="2018-09-10T00:00:00"/>
  </r>
  <r>
    <x v="0"/>
    <x v="2"/>
    <x v="1"/>
    <m/>
    <m/>
    <s v="Damascus"/>
    <s v="SY01"/>
    <s v="Damascus"/>
    <s v="SY0100"/>
    <s v="Damascus"/>
    <s v="SY010000"/>
    <m/>
    <m/>
    <x v="2"/>
    <x v="2"/>
    <x v="10"/>
    <x v="10"/>
    <x v="161"/>
    <x v="162"/>
    <x v="857"/>
    <x v="861"/>
    <n v="200"/>
    <d v="2018-09-03T00:00:00"/>
  </r>
  <r>
    <x v="0"/>
    <x v="2"/>
    <x v="1"/>
    <m/>
    <m/>
    <s v="Damascus"/>
    <s v="SY01"/>
    <s v="Damascus"/>
    <s v="SY0100"/>
    <s v="Damascus"/>
    <s v="SY010000"/>
    <m/>
    <m/>
    <x v="2"/>
    <x v="2"/>
    <x v="10"/>
    <x v="10"/>
    <x v="161"/>
    <x v="162"/>
    <x v="858"/>
    <x v="862"/>
    <n v="150"/>
    <d v="2018-09-11T00:00:00"/>
  </r>
  <r>
    <x v="0"/>
    <x v="2"/>
    <x v="1"/>
    <m/>
    <m/>
    <s v="Damascus"/>
    <s v="SY01"/>
    <s v="Damascus"/>
    <s v="SY0100"/>
    <s v="Damascus"/>
    <s v="SY010000"/>
    <m/>
    <m/>
    <x v="2"/>
    <x v="2"/>
    <x v="34"/>
    <x v="35"/>
    <x v="142"/>
    <x v="143"/>
    <x v="859"/>
    <x v="863"/>
    <n v="50"/>
    <d v="2018-09-17T00:00:00"/>
  </r>
  <r>
    <x v="0"/>
    <x v="2"/>
    <x v="1"/>
    <m/>
    <m/>
    <s v="Damascus"/>
    <s v="SY01"/>
    <s v="Damascus"/>
    <s v="SY0100"/>
    <s v="Damascus"/>
    <s v="SY010000"/>
    <m/>
    <m/>
    <x v="2"/>
    <x v="2"/>
    <x v="34"/>
    <x v="35"/>
    <x v="142"/>
    <x v="143"/>
    <x v="860"/>
    <x v="864"/>
    <n v="30"/>
    <d v="2018-09-14T00:00:00"/>
  </r>
  <r>
    <x v="0"/>
    <x v="2"/>
    <x v="1"/>
    <m/>
    <m/>
    <s v="Damascus"/>
    <s v="SY01"/>
    <s v="Damascus"/>
    <s v="SY0100"/>
    <s v="Damascus"/>
    <s v="SY010000"/>
    <m/>
    <m/>
    <x v="2"/>
    <x v="2"/>
    <x v="34"/>
    <x v="35"/>
    <x v="155"/>
    <x v="156"/>
    <x v="861"/>
    <x v="865"/>
    <n v="40"/>
    <d v="2018-09-13T00:00:00"/>
  </r>
  <r>
    <x v="0"/>
    <x v="2"/>
    <x v="1"/>
    <m/>
    <m/>
    <s v="Damascus"/>
    <s v="SY01"/>
    <s v="Damascus"/>
    <s v="SY0100"/>
    <s v="Damascus"/>
    <s v="SY010000"/>
    <m/>
    <m/>
    <x v="2"/>
    <x v="2"/>
    <x v="34"/>
    <x v="35"/>
    <x v="78"/>
    <x v="77"/>
    <x v="449"/>
    <x v="445"/>
    <n v="6"/>
    <d v="2018-09-11T00:00:00"/>
  </r>
  <r>
    <x v="0"/>
    <x v="2"/>
    <x v="1"/>
    <m/>
    <m/>
    <s v="Damascus"/>
    <s v="SY01"/>
    <s v="Damascus"/>
    <s v="SY0100"/>
    <s v="Damascus"/>
    <s v="SY010000"/>
    <m/>
    <m/>
    <x v="2"/>
    <x v="2"/>
    <x v="34"/>
    <x v="35"/>
    <x v="78"/>
    <x v="77"/>
    <x v="862"/>
    <x v="866"/>
    <n v="30"/>
    <d v="2018-09-10T00:00:00"/>
  </r>
  <r>
    <x v="0"/>
    <x v="2"/>
    <x v="1"/>
    <m/>
    <m/>
    <s v="Damascus"/>
    <s v="SY01"/>
    <s v="Damascus"/>
    <s v="SY0100"/>
    <s v="Damascus"/>
    <s v="SY010000"/>
    <m/>
    <m/>
    <x v="2"/>
    <x v="2"/>
    <x v="31"/>
    <x v="32"/>
    <x v="156"/>
    <x v="157"/>
    <x v="768"/>
    <x v="770"/>
    <n v="1450"/>
    <d v="2018-09-22T00:00:00"/>
  </r>
  <r>
    <x v="0"/>
    <x v="2"/>
    <x v="1"/>
    <m/>
    <m/>
    <s v="Damascus"/>
    <s v="SY01"/>
    <s v="Damascus"/>
    <s v="SY0100"/>
    <s v="Damascus"/>
    <s v="SY010000"/>
    <m/>
    <m/>
    <x v="2"/>
    <x v="2"/>
    <x v="31"/>
    <x v="32"/>
    <x v="162"/>
    <x v="163"/>
    <x v="863"/>
    <x v="867"/>
    <n v="50"/>
    <d v="2018-09-22T00:00:00"/>
  </r>
  <r>
    <x v="0"/>
    <x v="2"/>
    <x v="1"/>
    <m/>
    <m/>
    <s v="Damascus"/>
    <s v="SY01"/>
    <s v="Damascus"/>
    <s v="SY0100"/>
    <s v="Damascus"/>
    <s v="SY010000"/>
    <m/>
    <m/>
    <x v="2"/>
    <x v="2"/>
    <x v="31"/>
    <x v="32"/>
    <x v="162"/>
    <x v="163"/>
    <x v="864"/>
    <x v="868"/>
    <n v="25"/>
    <d v="2018-09-19T00:00:00"/>
  </r>
  <r>
    <x v="0"/>
    <x v="2"/>
    <x v="1"/>
    <m/>
    <m/>
    <s v="Damascus"/>
    <s v="SY01"/>
    <s v="Damascus"/>
    <s v="SY0100"/>
    <s v="Damascus"/>
    <s v="SY010000"/>
    <m/>
    <m/>
    <x v="2"/>
    <x v="2"/>
    <x v="31"/>
    <x v="32"/>
    <x v="162"/>
    <x v="163"/>
    <x v="865"/>
    <x v="869"/>
    <n v="100"/>
    <d v="2018-09-18T00:00:00"/>
  </r>
  <r>
    <x v="0"/>
    <x v="2"/>
    <x v="1"/>
    <m/>
    <m/>
    <s v="Damascus"/>
    <s v="SY01"/>
    <s v="Damascus"/>
    <s v="SY0100"/>
    <s v="Damascus"/>
    <s v="SY010000"/>
    <m/>
    <m/>
    <x v="2"/>
    <x v="2"/>
    <x v="31"/>
    <x v="32"/>
    <x v="162"/>
    <x v="163"/>
    <x v="866"/>
    <x v="870"/>
    <n v="50"/>
    <d v="2018-09-15T00:00:00"/>
  </r>
  <r>
    <x v="0"/>
    <x v="2"/>
    <x v="1"/>
    <m/>
    <m/>
    <s v="Damascus"/>
    <s v="SY01"/>
    <s v="Damascus"/>
    <s v="SY0100"/>
    <s v="Damascus"/>
    <s v="SY010000"/>
    <m/>
    <m/>
    <x v="5"/>
    <x v="5"/>
    <x v="41"/>
    <x v="42"/>
    <x v="92"/>
    <x v="91"/>
    <x v="867"/>
    <x v="871"/>
    <n v="20"/>
    <d v="2018-09-14T00:00:00"/>
  </r>
  <r>
    <x v="0"/>
    <x v="2"/>
    <x v="1"/>
    <m/>
    <m/>
    <s v="Damascus"/>
    <s v="SY01"/>
    <s v="Damascus"/>
    <s v="SY0100"/>
    <s v="Damascus"/>
    <s v="SY010000"/>
    <m/>
    <m/>
    <x v="5"/>
    <x v="5"/>
    <x v="41"/>
    <x v="42"/>
    <x v="92"/>
    <x v="91"/>
    <x v="868"/>
    <x v="872"/>
    <n v="50"/>
    <d v="2018-09-16T00:00:00"/>
  </r>
  <r>
    <x v="0"/>
    <x v="2"/>
    <x v="1"/>
    <m/>
    <m/>
    <s v="Dar'a"/>
    <s v="SY12"/>
    <s v="As-Sanamayn"/>
    <s v="SY1202"/>
    <s v="As-Sanamayn"/>
    <s v="SY120200"/>
    <m/>
    <m/>
    <x v="15"/>
    <x v="15"/>
    <x v="47"/>
    <x v="48"/>
    <x v="163"/>
    <x v="164"/>
    <x v="869"/>
    <x v="873"/>
    <n v="2100"/>
    <d v="2018-09-15T00:00:00"/>
  </r>
  <r>
    <x v="0"/>
    <x v="2"/>
    <x v="1"/>
    <m/>
    <m/>
    <s v="Dar'a"/>
    <s v="SY12"/>
    <s v="As-Sanamayn"/>
    <s v="SY1202"/>
    <s v="As-Sanamayn"/>
    <s v="SY120200"/>
    <m/>
    <m/>
    <x v="15"/>
    <x v="15"/>
    <x v="47"/>
    <x v="48"/>
    <x v="163"/>
    <x v="164"/>
    <x v="870"/>
    <x v="874"/>
    <n v="1800"/>
    <d v="2018-09-19T00:00:00"/>
  </r>
  <r>
    <x v="0"/>
    <x v="2"/>
    <x v="1"/>
    <m/>
    <m/>
    <s v="Dar'a"/>
    <s v="SY12"/>
    <s v="As-Sanamayn"/>
    <s v="SY1202"/>
    <s v="As-Sanamayn"/>
    <s v="SY120200"/>
    <m/>
    <m/>
    <x v="15"/>
    <x v="15"/>
    <x v="47"/>
    <x v="48"/>
    <x v="163"/>
    <x v="164"/>
    <x v="871"/>
    <x v="875"/>
    <n v="200"/>
    <d v="2018-09-13T00:00:00"/>
  </r>
  <r>
    <x v="0"/>
    <x v="2"/>
    <x v="1"/>
    <m/>
    <m/>
    <s v="Dar'a"/>
    <s v="SY12"/>
    <s v="As-Sanamayn"/>
    <s v="SY1202"/>
    <s v="As-Sanamayn"/>
    <s v="SY120200"/>
    <m/>
    <m/>
    <x v="15"/>
    <x v="15"/>
    <x v="47"/>
    <x v="48"/>
    <x v="163"/>
    <x v="164"/>
    <x v="872"/>
    <x v="876"/>
    <n v="1100"/>
    <d v="2018-09-02T00:00:00"/>
  </r>
  <r>
    <x v="0"/>
    <x v="2"/>
    <x v="1"/>
    <m/>
    <m/>
    <s v="Dar'a"/>
    <s v="SY12"/>
    <s v="As-Sanamayn"/>
    <s v="SY1202"/>
    <s v="As-Sanamayn"/>
    <s v="SY120200"/>
    <m/>
    <m/>
    <x v="15"/>
    <x v="15"/>
    <x v="48"/>
    <x v="49"/>
    <x v="164"/>
    <x v="165"/>
    <x v="873"/>
    <x v="877"/>
    <n v="500"/>
    <d v="2018-09-13T00:00:00"/>
  </r>
  <r>
    <x v="0"/>
    <x v="2"/>
    <x v="1"/>
    <m/>
    <m/>
    <s v="Dar'a"/>
    <s v="SY12"/>
    <s v="As-Sanamayn"/>
    <s v="SY1202"/>
    <s v="As-Sanamayn"/>
    <s v="SY120200"/>
    <m/>
    <m/>
    <x v="15"/>
    <x v="15"/>
    <x v="48"/>
    <x v="49"/>
    <x v="164"/>
    <x v="165"/>
    <x v="874"/>
    <x v="878"/>
    <n v="300"/>
    <d v="2018-09-14T00:00:00"/>
  </r>
  <r>
    <x v="0"/>
    <x v="2"/>
    <x v="1"/>
    <m/>
    <m/>
    <s v="Dar'a"/>
    <s v="SY12"/>
    <s v="As-Sanamayn"/>
    <s v="SY1202"/>
    <s v="Ghabagheb"/>
    <s v="SY120202"/>
    <m/>
    <m/>
    <x v="15"/>
    <x v="15"/>
    <x v="47"/>
    <x v="48"/>
    <x v="165"/>
    <x v="166"/>
    <x v="875"/>
    <x v="879"/>
    <n v="1100"/>
    <d v="2018-09-04T00:00:00"/>
  </r>
  <r>
    <x v="0"/>
    <x v="2"/>
    <x v="1"/>
    <m/>
    <m/>
    <s v="Dar'a"/>
    <s v="SY12"/>
    <s v="As-Sanamayn"/>
    <s v="SY1202"/>
    <s v="Ghabagheb"/>
    <s v="SY120202"/>
    <m/>
    <m/>
    <x v="15"/>
    <x v="15"/>
    <x v="48"/>
    <x v="49"/>
    <x v="166"/>
    <x v="167"/>
    <x v="876"/>
    <x v="880"/>
    <n v="1000"/>
    <d v="2018-09-10T00:00:00"/>
  </r>
  <r>
    <x v="0"/>
    <x v="2"/>
    <x v="1"/>
    <m/>
    <m/>
    <s v="Dar'a"/>
    <s v="SY12"/>
    <s v="As-Sanamayn"/>
    <s v="SY1202"/>
    <s v="Ghabagheb"/>
    <s v="SY120202"/>
    <m/>
    <m/>
    <x v="15"/>
    <x v="15"/>
    <x v="48"/>
    <x v="49"/>
    <x v="166"/>
    <x v="167"/>
    <x v="877"/>
    <x v="881"/>
    <n v="450"/>
    <d v="2018-09-14T00:00:00"/>
  </r>
  <r>
    <x v="0"/>
    <x v="2"/>
    <x v="1"/>
    <m/>
    <m/>
    <s v="Dar'a"/>
    <s v="SY12"/>
    <s v="Dar'a"/>
    <s v="SY1200"/>
    <s v="Busra Esh-Sham"/>
    <s v="SY120001"/>
    <m/>
    <m/>
    <x v="15"/>
    <x v="15"/>
    <x v="49"/>
    <x v="50"/>
    <x v="167"/>
    <x v="168"/>
    <x v="878"/>
    <x v="882"/>
    <n v="2500"/>
    <d v="2018-09-08T00:00:00"/>
  </r>
  <r>
    <x v="0"/>
    <x v="2"/>
    <x v="1"/>
    <m/>
    <m/>
    <s v="Dar'a"/>
    <s v="SY12"/>
    <s v="Dar'a"/>
    <s v="SY1200"/>
    <s v="Da'el"/>
    <s v="SY120004"/>
    <m/>
    <m/>
    <x v="15"/>
    <x v="15"/>
    <x v="48"/>
    <x v="49"/>
    <x v="164"/>
    <x v="165"/>
    <x v="879"/>
    <x v="883"/>
    <n v="6300"/>
    <d v="2018-09-14T00:00:00"/>
  </r>
  <r>
    <x v="0"/>
    <x v="2"/>
    <x v="1"/>
    <m/>
    <m/>
    <s v="Dar'a"/>
    <s v="SY12"/>
    <s v="Dar'a"/>
    <s v="SY1200"/>
    <s v="Dar'a"/>
    <s v="SY120000"/>
    <m/>
    <m/>
    <x v="15"/>
    <x v="15"/>
    <x v="49"/>
    <x v="50"/>
    <x v="168"/>
    <x v="169"/>
    <x v="880"/>
    <x v="884"/>
    <n v="8300"/>
    <d v="2018-09-07T00:00:00"/>
  </r>
  <r>
    <x v="0"/>
    <x v="2"/>
    <x v="1"/>
    <m/>
    <m/>
    <s v="Dar'a"/>
    <s v="SY12"/>
    <s v="Dar'a"/>
    <s v="SY1200"/>
    <s v="Dar'a"/>
    <s v="SY120000"/>
    <m/>
    <m/>
    <x v="15"/>
    <x v="15"/>
    <x v="49"/>
    <x v="50"/>
    <x v="168"/>
    <x v="169"/>
    <x v="881"/>
    <x v="885"/>
    <n v="500"/>
    <d v="2018-09-08T00:00:00"/>
  </r>
  <r>
    <x v="0"/>
    <x v="2"/>
    <x v="1"/>
    <m/>
    <m/>
    <s v="Dar'a"/>
    <s v="SY12"/>
    <s v="Dar'a"/>
    <s v="SY1200"/>
    <s v="Jizeh"/>
    <s v="SY120006"/>
    <m/>
    <m/>
    <x v="15"/>
    <x v="15"/>
    <x v="47"/>
    <x v="48"/>
    <x v="169"/>
    <x v="170"/>
    <x v="882"/>
    <x v="886"/>
    <n v="50"/>
    <d v="2018-09-02T00:00:00"/>
  </r>
  <r>
    <x v="0"/>
    <x v="2"/>
    <x v="1"/>
    <m/>
    <m/>
    <s v="Dar'a"/>
    <s v="SY12"/>
    <s v="Dar'a"/>
    <s v="SY1200"/>
    <s v="Jizeh"/>
    <s v="SY120006"/>
    <m/>
    <m/>
    <x v="15"/>
    <x v="15"/>
    <x v="47"/>
    <x v="48"/>
    <x v="169"/>
    <x v="170"/>
    <x v="883"/>
    <x v="887"/>
    <n v="50"/>
    <d v="2018-09-09T00:00:00"/>
  </r>
  <r>
    <x v="0"/>
    <x v="2"/>
    <x v="1"/>
    <m/>
    <m/>
    <s v="Dar'a"/>
    <s v="SY12"/>
    <s v="Dar'a"/>
    <s v="SY1200"/>
    <s v="Jizeh"/>
    <s v="SY120006"/>
    <m/>
    <m/>
    <x v="15"/>
    <x v="15"/>
    <x v="47"/>
    <x v="48"/>
    <x v="169"/>
    <x v="170"/>
    <x v="884"/>
    <x v="888"/>
    <n v="50"/>
    <d v="2018-09-10T00:00:00"/>
  </r>
  <r>
    <x v="0"/>
    <x v="2"/>
    <x v="1"/>
    <m/>
    <m/>
    <s v="Dar'a"/>
    <s v="SY12"/>
    <s v="Dar'a"/>
    <s v="SY1200"/>
    <s v="Jizeh"/>
    <s v="SY120006"/>
    <m/>
    <m/>
    <x v="15"/>
    <x v="15"/>
    <x v="47"/>
    <x v="48"/>
    <x v="169"/>
    <x v="170"/>
    <x v="885"/>
    <x v="889"/>
    <n v="100"/>
    <d v="2018-09-08T00:00:00"/>
  </r>
  <r>
    <x v="0"/>
    <x v="2"/>
    <x v="1"/>
    <m/>
    <m/>
    <s v="Dar'a"/>
    <s v="SY12"/>
    <s v="Dar'a"/>
    <s v="SY1200"/>
    <s v="Jizeh"/>
    <s v="SY120006"/>
    <m/>
    <m/>
    <x v="15"/>
    <x v="15"/>
    <x v="47"/>
    <x v="48"/>
    <x v="169"/>
    <x v="170"/>
    <x v="886"/>
    <x v="890"/>
    <n v="200"/>
    <d v="2018-09-19T00:00:00"/>
  </r>
  <r>
    <x v="0"/>
    <x v="2"/>
    <x v="1"/>
    <m/>
    <m/>
    <s v="Dar'a"/>
    <s v="SY12"/>
    <s v="Dar'a"/>
    <s v="SY1200"/>
    <s v="Jizeh"/>
    <s v="SY120006"/>
    <m/>
    <m/>
    <x v="15"/>
    <x v="15"/>
    <x v="47"/>
    <x v="48"/>
    <x v="169"/>
    <x v="170"/>
    <x v="887"/>
    <x v="891"/>
    <n v="100"/>
    <d v="2018-09-06T00:00:00"/>
  </r>
  <r>
    <x v="0"/>
    <x v="2"/>
    <x v="1"/>
    <m/>
    <m/>
    <s v="Dar'a"/>
    <s v="SY12"/>
    <s v="Dar'a"/>
    <s v="SY1200"/>
    <s v="Jizeh"/>
    <s v="SY120006"/>
    <m/>
    <m/>
    <x v="15"/>
    <x v="15"/>
    <x v="49"/>
    <x v="50"/>
    <x v="167"/>
    <x v="168"/>
    <x v="888"/>
    <x v="892"/>
    <n v="4400"/>
    <d v="2018-09-09T00:00:00"/>
  </r>
  <r>
    <x v="0"/>
    <x v="2"/>
    <x v="1"/>
    <m/>
    <m/>
    <s v="Dar'a"/>
    <s v="SY12"/>
    <s v="Dar'a"/>
    <s v="SY1200"/>
    <s v="Jizeh"/>
    <s v="SY120006"/>
    <m/>
    <m/>
    <x v="15"/>
    <x v="15"/>
    <x v="48"/>
    <x v="49"/>
    <x v="166"/>
    <x v="167"/>
    <x v="889"/>
    <x v="893"/>
    <n v="1800"/>
    <d v="2018-09-01T00:00:00"/>
  </r>
  <r>
    <x v="0"/>
    <x v="2"/>
    <x v="1"/>
    <m/>
    <m/>
    <s v="Dar'a"/>
    <s v="SY12"/>
    <s v="Dar'a"/>
    <s v="SY1200"/>
    <s v="Kherbet Ghazala"/>
    <s v="SY120002"/>
    <m/>
    <m/>
    <x v="15"/>
    <x v="15"/>
    <x v="49"/>
    <x v="50"/>
    <x v="167"/>
    <x v="168"/>
    <x v="890"/>
    <x v="894"/>
    <n v="500"/>
    <d v="2018-09-09T00:00:00"/>
  </r>
  <r>
    <x v="0"/>
    <x v="2"/>
    <x v="1"/>
    <m/>
    <m/>
    <s v="Dar'a"/>
    <s v="SY12"/>
    <s v="Dar'a"/>
    <s v="SY1200"/>
    <s v="Kherbet Ghazala"/>
    <s v="SY120002"/>
    <m/>
    <m/>
    <x v="15"/>
    <x v="15"/>
    <x v="48"/>
    <x v="49"/>
    <x v="164"/>
    <x v="165"/>
    <x v="891"/>
    <x v="895"/>
    <n v="800"/>
    <d v="2018-09-02T00:00:00"/>
  </r>
  <r>
    <x v="0"/>
    <x v="2"/>
    <x v="1"/>
    <m/>
    <m/>
    <s v="Dar'a"/>
    <s v="SY12"/>
    <s v="Dar'a"/>
    <s v="SY1200"/>
    <s v="Mzeireb"/>
    <s v="SY120005"/>
    <m/>
    <m/>
    <x v="15"/>
    <x v="15"/>
    <x v="49"/>
    <x v="50"/>
    <x v="168"/>
    <x v="169"/>
    <x v="892"/>
    <x v="896"/>
    <n v="1200"/>
    <d v="2018-09-07T00:00:00"/>
  </r>
  <r>
    <x v="0"/>
    <x v="2"/>
    <x v="1"/>
    <m/>
    <m/>
    <s v="Dar'a"/>
    <s v="SY12"/>
    <s v="Dar'a"/>
    <s v="SY1200"/>
    <s v="Mzeireb"/>
    <s v="SY120005"/>
    <m/>
    <m/>
    <x v="15"/>
    <x v="15"/>
    <x v="49"/>
    <x v="50"/>
    <x v="170"/>
    <x v="171"/>
    <x v="893"/>
    <x v="897"/>
    <n v="459"/>
    <d v="2018-09-09T00:00:00"/>
  </r>
  <r>
    <x v="0"/>
    <x v="2"/>
    <x v="1"/>
    <m/>
    <m/>
    <s v="Dar'a"/>
    <s v="SY12"/>
    <s v="Dar'a"/>
    <s v="SY1200"/>
    <s v="Mzeireb"/>
    <s v="SY120005"/>
    <m/>
    <m/>
    <x v="15"/>
    <x v="15"/>
    <x v="49"/>
    <x v="50"/>
    <x v="170"/>
    <x v="171"/>
    <x v="894"/>
    <x v="898"/>
    <n v="4200"/>
    <d v="2018-09-06T00:00:00"/>
  </r>
  <r>
    <x v="0"/>
    <x v="2"/>
    <x v="1"/>
    <m/>
    <m/>
    <s v="Dar'a"/>
    <s v="SY12"/>
    <s v="Dar'a"/>
    <s v="SY1200"/>
    <s v="Mzeireb"/>
    <s v="SY120005"/>
    <m/>
    <m/>
    <x v="5"/>
    <x v="5"/>
    <x v="41"/>
    <x v="42"/>
    <x v="92"/>
    <x v="91"/>
    <x v="895"/>
    <x v="899"/>
    <n v="100"/>
    <d v="2018-09-14T00:00:00"/>
  </r>
  <r>
    <x v="0"/>
    <x v="2"/>
    <x v="1"/>
    <m/>
    <m/>
    <s v="Dar'a"/>
    <s v="SY12"/>
    <s v="Izra'"/>
    <s v="SY1203"/>
    <s v="Jasim"/>
    <s v="SY120301"/>
    <m/>
    <m/>
    <x v="15"/>
    <x v="15"/>
    <x v="47"/>
    <x v="48"/>
    <x v="163"/>
    <x v="164"/>
    <x v="896"/>
    <x v="900"/>
    <n v="2000"/>
    <d v="2018-09-03T00:00:00"/>
  </r>
  <r>
    <x v="0"/>
    <x v="2"/>
    <x v="1"/>
    <m/>
    <m/>
    <s v="Dar'a"/>
    <s v="SY12"/>
    <s v="Izra'"/>
    <s v="SY1203"/>
    <s v="Jasim"/>
    <s v="SY120301"/>
    <m/>
    <m/>
    <x v="15"/>
    <x v="15"/>
    <x v="47"/>
    <x v="48"/>
    <x v="165"/>
    <x v="166"/>
    <x v="897"/>
    <x v="901"/>
    <n v="800"/>
    <d v="2018-09-02T00:00:00"/>
  </r>
  <r>
    <x v="0"/>
    <x v="2"/>
    <x v="1"/>
    <m/>
    <m/>
    <s v="Dar'a"/>
    <s v="SY12"/>
    <s v="Izra'"/>
    <s v="SY1203"/>
    <s v="Nawa "/>
    <s v="SY120303"/>
    <m/>
    <m/>
    <x v="15"/>
    <x v="15"/>
    <x v="49"/>
    <x v="50"/>
    <x v="171"/>
    <x v="172"/>
    <x v="898"/>
    <x v="902"/>
    <n v="1100"/>
    <d v="2018-09-13T00:00:00"/>
  </r>
  <r>
    <x v="0"/>
    <x v="2"/>
    <x v="1"/>
    <m/>
    <m/>
    <s v="Dar'a"/>
    <s v="SY12"/>
    <s v="Izra'"/>
    <s v="SY1203"/>
    <s v="Nawa "/>
    <s v="SY120303"/>
    <m/>
    <m/>
    <x v="15"/>
    <x v="15"/>
    <x v="49"/>
    <x v="50"/>
    <x v="171"/>
    <x v="172"/>
    <x v="899"/>
    <x v="903"/>
    <n v="250"/>
    <d v="2018-09-18T00:00:00"/>
  </r>
  <r>
    <x v="0"/>
    <x v="2"/>
    <x v="1"/>
    <m/>
    <m/>
    <s v="Dar'a"/>
    <s v="SY12"/>
    <s v="Izra'"/>
    <s v="SY1203"/>
    <s v="Tassil"/>
    <s v="SY120305"/>
    <m/>
    <m/>
    <x v="15"/>
    <x v="15"/>
    <x v="48"/>
    <x v="49"/>
    <x v="172"/>
    <x v="173"/>
    <x v="900"/>
    <x v="904"/>
    <n v="1300"/>
    <d v="2018-09-15T00:00:00"/>
  </r>
  <r>
    <x v="0"/>
    <x v="2"/>
    <x v="1"/>
    <m/>
    <m/>
    <s v="Deir-ez-Zor"/>
    <s v="SY09"/>
    <s v="Al Mayadin"/>
    <s v="SY0903"/>
    <s v="Thiban"/>
    <s v="SY090301"/>
    <m/>
    <m/>
    <x v="2"/>
    <x v="2"/>
    <x v="34"/>
    <x v="35"/>
    <x v="155"/>
    <x v="156"/>
    <x v="901"/>
    <x v="905"/>
    <n v="45"/>
    <d v="2018-09-15T00:00:00"/>
  </r>
  <r>
    <x v="0"/>
    <x v="2"/>
    <x v="1"/>
    <m/>
    <m/>
    <s v="Deir-ez-Zor"/>
    <s v="SY09"/>
    <s v="Al Mayadin"/>
    <s v="SY0903"/>
    <s v="Thiban"/>
    <s v="SY090301"/>
    <m/>
    <m/>
    <x v="2"/>
    <x v="2"/>
    <x v="34"/>
    <x v="35"/>
    <x v="155"/>
    <x v="156"/>
    <x v="902"/>
    <x v="906"/>
    <n v="110"/>
    <d v="2018-09-14T00:00:00"/>
  </r>
  <r>
    <x v="0"/>
    <x v="2"/>
    <x v="1"/>
    <m/>
    <m/>
    <s v="Deir-ez-Zor"/>
    <s v="SY09"/>
    <s v="Deir-ez-Zor"/>
    <s v="SY0901"/>
    <s v="Basira"/>
    <s v="SY090102"/>
    <m/>
    <m/>
    <x v="2"/>
    <x v="2"/>
    <x v="34"/>
    <x v="35"/>
    <x v="142"/>
    <x v="143"/>
    <x v="903"/>
    <x v="907"/>
    <n v="70"/>
    <d v="2018-09-05T00:00:00"/>
  </r>
  <r>
    <x v="0"/>
    <x v="2"/>
    <x v="1"/>
    <m/>
    <m/>
    <s v="Deir-ez-Zor"/>
    <s v="SY09"/>
    <s v="Deir-ez-Zor"/>
    <s v="SY0901"/>
    <s v="Basira"/>
    <s v="SY090102"/>
    <m/>
    <m/>
    <x v="2"/>
    <x v="2"/>
    <x v="31"/>
    <x v="32"/>
    <x v="162"/>
    <x v="163"/>
    <x v="904"/>
    <x v="908"/>
    <n v="50"/>
    <d v="2018-09-21T00:00:00"/>
  </r>
  <r>
    <x v="0"/>
    <x v="2"/>
    <x v="1"/>
    <m/>
    <m/>
    <s v="Deir-ez-Zor"/>
    <s v="SY09"/>
    <s v="Deir-ez-Zor"/>
    <s v="SY0901"/>
    <s v="Deir-ez-Zor"/>
    <s v="SY090100"/>
    <m/>
    <m/>
    <x v="2"/>
    <x v="2"/>
    <x v="31"/>
    <x v="32"/>
    <x v="156"/>
    <x v="157"/>
    <x v="768"/>
    <x v="770"/>
    <n v="10"/>
    <d v="2018-09-08T00:00:00"/>
  </r>
  <r>
    <x v="0"/>
    <x v="2"/>
    <x v="1"/>
    <m/>
    <m/>
    <s v="Deir-ez-Zor"/>
    <s v="SY09"/>
    <s v="Deir-ez-Zor"/>
    <s v="SY0901"/>
    <s v="Kisreh"/>
    <s v="SY090101"/>
    <m/>
    <m/>
    <x v="2"/>
    <x v="2"/>
    <x v="31"/>
    <x v="32"/>
    <x v="162"/>
    <x v="163"/>
    <x v="905"/>
    <x v="909"/>
    <n v="15"/>
    <d v="2018-09-15T00:00:00"/>
  </r>
  <r>
    <x v="0"/>
    <x v="2"/>
    <x v="1"/>
    <m/>
    <m/>
    <s v="Hama"/>
    <s v="SY05"/>
    <s v="As-Salamiyeh"/>
    <s v="SY0503"/>
    <s v="As-Salamiyeh"/>
    <s v="SY050300"/>
    <m/>
    <m/>
    <x v="4"/>
    <x v="4"/>
    <x v="43"/>
    <x v="44"/>
    <x v="173"/>
    <x v="174"/>
    <x v="906"/>
    <x v="910"/>
    <n v="12"/>
    <d v="2018-09-20T00:00:00"/>
  </r>
  <r>
    <x v="0"/>
    <x v="2"/>
    <x v="1"/>
    <m/>
    <m/>
    <s v="Hama"/>
    <s v="SY05"/>
    <s v="As-Salamiyeh"/>
    <s v="SY0503"/>
    <s v="As-Salamiyeh"/>
    <s v="SY050300"/>
    <m/>
    <m/>
    <x v="4"/>
    <x v="4"/>
    <x v="43"/>
    <x v="44"/>
    <x v="174"/>
    <x v="175"/>
    <x v="907"/>
    <x v="911"/>
    <n v="100"/>
    <d v="2018-09-15T00:00:00"/>
  </r>
  <r>
    <x v="0"/>
    <x v="2"/>
    <x v="1"/>
    <m/>
    <m/>
    <s v="Hama"/>
    <s v="SY05"/>
    <s v="As-Salamiyeh"/>
    <s v="SY0503"/>
    <s v="As-Salamiyeh"/>
    <s v="SY050300"/>
    <m/>
    <m/>
    <x v="4"/>
    <x v="4"/>
    <x v="43"/>
    <x v="44"/>
    <x v="175"/>
    <x v="176"/>
    <x v="908"/>
    <x v="912"/>
    <n v="10"/>
    <d v="2018-09-20T00:00:00"/>
  </r>
  <r>
    <x v="0"/>
    <x v="2"/>
    <x v="1"/>
    <m/>
    <m/>
    <s v="Hama"/>
    <s v="SY05"/>
    <s v="As-Salamiyeh"/>
    <s v="SY0503"/>
    <s v="As-Salamiyeh"/>
    <s v="SY050300"/>
    <m/>
    <m/>
    <x v="4"/>
    <x v="4"/>
    <x v="43"/>
    <x v="44"/>
    <x v="176"/>
    <x v="177"/>
    <x v="909"/>
    <x v="913"/>
    <n v="15"/>
    <d v="2018-09-02T00:00:00"/>
  </r>
  <r>
    <x v="0"/>
    <x v="2"/>
    <x v="1"/>
    <m/>
    <m/>
    <s v="Hama"/>
    <s v="SY05"/>
    <s v="As-Salamiyeh"/>
    <s v="SY0503"/>
    <s v="As-Salamiyeh"/>
    <s v="SY050300"/>
    <m/>
    <m/>
    <x v="4"/>
    <x v="4"/>
    <x v="43"/>
    <x v="44"/>
    <x v="176"/>
    <x v="177"/>
    <x v="910"/>
    <x v="914"/>
    <n v="10"/>
    <d v="2018-09-10T00:00:00"/>
  </r>
  <r>
    <x v="0"/>
    <x v="2"/>
    <x v="1"/>
    <m/>
    <m/>
    <s v="Hama"/>
    <s v="SY05"/>
    <s v="As-Salamiyeh"/>
    <s v="SY0503"/>
    <s v="As-Salamiyeh"/>
    <s v="SY050300"/>
    <m/>
    <m/>
    <x v="4"/>
    <x v="4"/>
    <x v="43"/>
    <x v="44"/>
    <x v="106"/>
    <x v="106"/>
    <x v="911"/>
    <x v="915"/>
    <n v="50"/>
    <d v="2018-09-25T00:00:00"/>
  </r>
  <r>
    <x v="0"/>
    <x v="2"/>
    <x v="1"/>
    <m/>
    <m/>
    <s v="Hama"/>
    <s v="SY05"/>
    <s v="As-Salamiyeh"/>
    <s v="SY0503"/>
    <s v="As-Salamiyeh"/>
    <s v="SY050300"/>
    <m/>
    <m/>
    <x v="4"/>
    <x v="4"/>
    <x v="43"/>
    <x v="44"/>
    <x v="106"/>
    <x v="106"/>
    <x v="912"/>
    <x v="916"/>
    <n v="30"/>
    <d v="2018-09-06T00:00:00"/>
  </r>
  <r>
    <x v="0"/>
    <x v="2"/>
    <x v="1"/>
    <m/>
    <m/>
    <s v="Hama"/>
    <s v="SY05"/>
    <s v="As-Salamiyeh"/>
    <s v="SY0503"/>
    <s v="As-Salamiyeh"/>
    <s v="SY050300"/>
    <m/>
    <m/>
    <x v="4"/>
    <x v="4"/>
    <x v="43"/>
    <x v="44"/>
    <x v="106"/>
    <x v="106"/>
    <x v="913"/>
    <x v="917"/>
    <n v="6"/>
    <d v="2018-09-24T00:00:00"/>
  </r>
  <r>
    <x v="0"/>
    <x v="2"/>
    <x v="1"/>
    <m/>
    <m/>
    <s v="Hama"/>
    <s v="SY05"/>
    <s v="As-Salamiyeh"/>
    <s v="SY0503"/>
    <s v="As-Salamiyeh"/>
    <s v="SY050300"/>
    <m/>
    <m/>
    <x v="4"/>
    <x v="4"/>
    <x v="43"/>
    <x v="44"/>
    <x v="106"/>
    <x v="106"/>
    <x v="914"/>
    <x v="918"/>
    <n v="30"/>
    <d v="2018-09-05T00:00:00"/>
  </r>
  <r>
    <x v="0"/>
    <x v="2"/>
    <x v="1"/>
    <m/>
    <m/>
    <s v="Hama"/>
    <s v="SY05"/>
    <s v="As-Salamiyeh"/>
    <s v="SY0503"/>
    <s v="As-Salamiyeh"/>
    <s v="SY050300"/>
    <m/>
    <m/>
    <x v="3"/>
    <x v="3"/>
    <x v="12"/>
    <x v="12"/>
    <x v="37"/>
    <x v="37"/>
    <x v="915"/>
    <x v="919"/>
    <n v="12"/>
    <d v="2018-09-06T00:00:00"/>
  </r>
  <r>
    <x v="0"/>
    <x v="2"/>
    <x v="1"/>
    <m/>
    <m/>
    <s v="Hama"/>
    <s v="SY05"/>
    <s v="As-Suqaylabiyah"/>
    <s v="SY0502"/>
    <s v="Tell Salhib"/>
    <s v="SY050201"/>
    <m/>
    <m/>
    <x v="4"/>
    <x v="4"/>
    <x v="13"/>
    <x v="13"/>
    <x v="110"/>
    <x v="110"/>
    <x v="916"/>
    <x v="920"/>
    <n v="35"/>
    <d v="2018-09-19T00:00:00"/>
  </r>
  <r>
    <x v="0"/>
    <x v="2"/>
    <x v="1"/>
    <m/>
    <m/>
    <s v="Hama"/>
    <s v="SY05"/>
    <s v="Hama"/>
    <s v="SY0501"/>
    <s v="Hama"/>
    <s v="SY050100"/>
    <m/>
    <m/>
    <x v="0"/>
    <x v="0"/>
    <x v="4"/>
    <x v="4"/>
    <x v="49"/>
    <x v="48"/>
    <x v="917"/>
    <x v="921"/>
    <n v="30"/>
    <d v="2018-09-20T00:00:00"/>
  </r>
  <r>
    <x v="0"/>
    <x v="2"/>
    <x v="1"/>
    <m/>
    <m/>
    <s v="Hama"/>
    <s v="SY05"/>
    <s v="Hama"/>
    <s v="SY0501"/>
    <s v="Hama"/>
    <s v="SY050100"/>
    <m/>
    <m/>
    <x v="12"/>
    <x v="12"/>
    <x v="36"/>
    <x v="37"/>
    <x v="83"/>
    <x v="82"/>
    <x v="918"/>
    <x v="922"/>
    <n v="10"/>
    <d v="2018-09-19T00:00:00"/>
  </r>
  <r>
    <x v="0"/>
    <x v="2"/>
    <x v="1"/>
    <m/>
    <m/>
    <s v="Hama"/>
    <s v="SY05"/>
    <s v="Hama"/>
    <s v="SY0501"/>
    <s v="Hama"/>
    <s v="SY050100"/>
    <m/>
    <m/>
    <x v="12"/>
    <x v="12"/>
    <x v="36"/>
    <x v="37"/>
    <x v="83"/>
    <x v="82"/>
    <x v="919"/>
    <x v="923"/>
    <n v="10"/>
    <d v="2018-09-19T00:00:00"/>
  </r>
  <r>
    <x v="0"/>
    <x v="2"/>
    <x v="1"/>
    <m/>
    <m/>
    <s v="Hama"/>
    <s v="SY05"/>
    <s v="Hama"/>
    <s v="SY0501"/>
    <s v="Hama"/>
    <s v="SY050100"/>
    <m/>
    <m/>
    <x v="12"/>
    <x v="12"/>
    <x v="36"/>
    <x v="37"/>
    <x v="83"/>
    <x v="82"/>
    <x v="920"/>
    <x v="924"/>
    <n v="10"/>
    <d v="2018-09-19T00:00:00"/>
  </r>
  <r>
    <x v="0"/>
    <x v="2"/>
    <x v="1"/>
    <m/>
    <m/>
    <s v="Hama"/>
    <s v="SY05"/>
    <s v="Hama"/>
    <s v="SY0501"/>
    <s v="Hama"/>
    <s v="SY050100"/>
    <m/>
    <m/>
    <x v="12"/>
    <x v="12"/>
    <x v="38"/>
    <x v="39"/>
    <x v="86"/>
    <x v="85"/>
    <x v="479"/>
    <x v="475"/>
    <n v="20"/>
    <d v="2018-09-18T00:00:00"/>
  </r>
  <r>
    <x v="0"/>
    <x v="2"/>
    <x v="1"/>
    <m/>
    <m/>
    <s v="Hama"/>
    <s v="SY05"/>
    <s v="Hama"/>
    <s v="SY0501"/>
    <s v="Hama"/>
    <s v="SY050100"/>
    <m/>
    <m/>
    <x v="12"/>
    <x v="12"/>
    <x v="37"/>
    <x v="38"/>
    <x v="85"/>
    <x v="84"/>
    <x v="921"/>
    <x v="925"/>
    <n v="5"/>
    <d v="2018-09-19T00:00:00"/>
  </r>
  <r>
    <x v="0"/>
    <x v="2"/>
    <x v="1"/>
    <m/>
    <m/>
    <s v="Hama"/>
    <s v="SY05"/>
    <s v="Hama"/>
    <s v="SY0501"/>
    <s v="Hama"/>
    <s v="SY050100"/>
    <m/>
    <m/>
    <x v="4"/>
    <x v="4"/>
    <x v="43"/>
    <x v="44"/>
    <x v="173"/>
    <x v="174"/>
    <x v="922"/>
    <x v="926"/>
    <n v="6"/>
    <d v="2018-09-19T00:00:00"/>
  </r>
  <r>
    <x v="0"/>
    <x v="2"/>
    <x v="1"/>
    <m/>
    <m/>
    <s v="Hama"/>
    <s v="SY05"/>
    <s v="Hama"/>
    <s v="SY0501"/>
    <s v="Hama"/>
    <s v="SY050100"/>
    <m/>
    <m/>
    <x v="4"/>
    <x v="4"/>
    <x v="43"/>
    <x v="44"/>
    <x v="173"/>
    <x v="174"/>
    <x v="923"/>
    <x v="927"/>
    <n v="6"/>
    <d v="2018-09-18T00:00:00"/>
  </r>
  <r>
    <x v="0"/>
    <x v="2"/>
    <x v="1"/>
    <m/>
    <m/>
    <s v="Hama"/>
    <s v="SY05"/>
    <s v="Hama"/>
    <s v="SY0501"/>
    <s v="Hama"/>
    <s v="SY050100"/>
    <m/>
    <m/>
    <x v="4"/>
    <x v="4"/>
    <x v="43"/>
    <x v="44"/>
    <x v="173"/>
    <x v="174"/>
    <x v="924"/>
    <x v="928"/>
    <n v="12"/>
    <d v="2018-09-19T00:00:00"/>
  </r>
  <r>
    <x v="0"/>
    <x v="2"/>
    <x v="1"/>
    <m/>
    <m/>
    <s v="Hama"/>
    <s v="SY05"/>
    <s v="Hama"/>
    <s v="SY0501"/>
    <s v="Hama"/>
    <s v="SY050100"/>
    <m/>
    <m/>
    <x v="4"/>
    <x v="4"/>
    <x v="13"/>
    <x v="13"/>
    <x v="177"/>
    <x v="178"/>
    <x v="925"/>
    <x v="929"/>
    <n v="5"/>
    <d v="2018-09-09T00:00:00"/>
  </r>
  <r>
    <x v="0"/>
    <x v="2"/>
    <x v="1"/>
    <m/>
    <m/>
    <s v="Hama"/>
    <s v="SY05"/>
    <s v="Hama"/>
    <s v="SY0501"/>
    <s v="Hama"/>
    <s v="SY050100"/>
    <m/>
    <m/>
    <x v="4"/>
    <x v="4"/>
    <x v="13"/>
    <x v="13"/>
    <x v="110"/>
    <x v="110"/>
    <x v="926"/>
    <x v="930"/>
    <n v="36"/>
    <d v="2018-09-15T00:00:00"/>
  </r>
  <r>
    <x v="0"/>
    <x v="2"/>
    <x v="1"/>
    <m/>
    <m/>
    <s v="Hama"/>
    <s v="SY05"/>
    <s v="Hama"/>
    <s v="SY0501"/>
    <s v="Hama"/>
    <s v="SY050100"/>
    <m/>
    <m/>
    <x v="4"/>
    <x v="4"/>
    <x v="13"/>
    <x v="13"/>
    <x v="110"/>
    <x v="110"/>
    <x v="927"/>
    <x v="931"/>
    <n v="17"/>
    <d v="2018-09-14T00:00:00"/>
  </r>
  <r>
    <x v="0"/>
    <x v="2"/>
    <x v="1"/>
    <m/>
    <m/>
    <s v="Hama"/>
    <s v="SY05"/>
    <s v="Hama"/>
    <s v="SY0501"/>
    <s v="Hama"/>
    <s v="SY050100"/>
    <m/>
    <m/>
    <x v="4"/>
    <x v="4"/>
    <x v="13"/>
    <x v="13"/>
    <x v="110"/>
    <x v="110"/>
    <x v="928"/>
    <x v="932"/>
    <n v="36"/>
    <d v="2018-09-16T00:00:00"/>
  </r>
  <r>
    <x v="0"/>
    <x v="2"/>
    <x v="1"/>
    <m/>
    <m/>
    <s v="Hama"/>
    <s v="SY05"/>
    <s v="Hama"/>
    <s v="SY0501"/>
    <s v="Hama"/>
    <s v="SY050100"/>
    <m/>
    <m/>
    <x v="4"/>
    <x v="4"/>
    <x v="13"/>
    <x v="13"/>
    <x v="110"/>
    <x v="110"/>
    <x v="929"/>
    <x v="933"/>
    <n v="42"/>
    <d v="2018-09-18T00:00:00"/>
  </r>
  <r>
    <x v="0"/>
    <x v="2"/>
    <x v="1"/>
    <m/>
    <m/>
    <s v="Hama"/>
    <s v="SY05"/>
    <s v="Hama"/>
    <s v="SY0501"/>
    <s v="Hama"/>
    <s v="SY050100"/>
    <m/>
    <m/>
    <x v="4"/>
    <x v="4"/>
    <x v="13"/>
    <x v="13"/>
    <x v="1"/>
    <x v="112"/>
    <x v="930"/>
    <x v="934"/>
    <n v="48"/>
    <d v="2018-09-25T00:00:00"/>
  </r>
  <r>
    <x v="0"/>
    <x v="2"/>
    <x v="1"/>
    <m/>
    <m/>
    <s v="Hama"/>
    <s v="SY05"/>
    <s v="Hama"/>
    <s v="SY0501"/>
    <s v="Hama"/>
    <s v="SY050100"/>
    <m/>
    <m/>
    <x v="4"/>
    <x v="4"/>
    <x v="13"/>
    <x v="13"/>
    <x v="1"/>
    <x v="112"/>
    <x v="931"/>
    <x v="935"/>
    <n v="18"/>
    <d v="2018-09-23T00:00:00"/>
  </r>
  <r>
    <x v="0"/>
    <x v="2"/>
    <x v="1"/>
    <m/>
    <m/>
    <s v="Hama"/>
    <s v="SY05"/>
    <s v="Hama"/>
    <s v="SY0501"/>
    <s v="Hama"/>
    <s v="SY050100"/>
    <m/>
    <m/>
    <x v="4"/>
    <x v="4"/>
    <x v="13"/>
    <x v="13"/>
    <x v="1"/>
    <x v="112"/>
    <x v="932"/>
    <x v="936"/>
    <n v="48"/>
    <d v="2018-09-28T00:00:00"/>
  </r>
  <r>
    <x v="0"/>
    <x v="2"/>
    <x v="1"/>
    <m/>
    <m/>
    <s v="Hama"/>
    <s v="SY05"/>
    <s v="Hama"/>
    <s v="SY0501"/>
    <s v="Hama"/>
    <s v="SY050100"/>
    <m/>
    <m/>
    <x v="3"/>
    <x v="3"/>
    <x v="12"/>
    <x v="12"/>
    <x v="37"/>
    <x v="37"/>
    <x v="933"/>
    <x v="937"/>
    <n v="27"/>
    <d v="2018-09-13T00:00:00"/>
  </r>
  <r>
    <x v="0"/>
    <x v="2"/>
    <x v="1"/>
    <m/>
    <m/>
    <s v="Hama"/>
    <s v="SY05"/>
    <s v="Hama"/>
    <s v="SY0501"/>
    <s v="Hama"/>
    <s v="SY050100"/>
    <m/>
    <m/>
    <x v="3"/>
    <x v="3"/>
    <x v="12"/>
    <x v="12"/>
    <x v="36"/>
    <x v="36"/>
    <x v="934"/>
    <x v="938"/>
    <n v="65"/>
    <d v="2018-09-07T00:00:00"/>
  </r>
  <r>
    <x v="0"/>
    <x v="2"/>
    <x v="1"/>
    <m/>
    <m/>
    <s v="Hama"/>
    <s v="SY05"/>
    <s v="Hama"/>
    <s v="SY0501"/>
    <s v="Hamra"/>
    <s v="SY050103"/>
    <m/>
    <m/>
    <x v="4"/>
    <x v="4"/>
    <x v="13"/>
    <x v="13"/>
    <x v="1"/>
    <x v="112"/>
    <x v="1"/>
    <x v="939"/>
    <n v="17"/>
    <d v="2018-09-25T00:00:00"/>
  </r>
  <r>
    <x v="0"/>
    <x v="2"/>
    <x v="1"/>
    <m/>
    <m/>
    <s v="Hama"/>
    <s v="SY05"/>
    <s v="Masyaf"/>
    <s v="SY0504"/>
    <s v="Masyaf"/>
    <s v="SY050400"/>
    <m/>
    <m/>
    <x v="4"/>
    <x v="4"/>
    <x v="43"/>
    <x v="44"/>
    <x v="106"/>
    <x v="106"/>
    <x v="935"/>
    <x v="940"/>
    <n v="25"/>
    <d v="2018-09-06T00:00:00"/>
  </r>
  <r>
    <x v="0"/>
    <x v="2"/>
    <x v="1"/>
    <m/>
    <m/>
    <s v="Hama"/>
    <s v="SY05"/>
    <s v="Masyaf"/>
    <s v="SY0504"/>
    <s v="Masyaf"/>
    <s v="SY050400"/>
    <m/>
    <m/>
    <x v="4"/>
    <x v="4"/>
    <x v="13"/>
    <x v="13"/>
    <x v="110"/>
    <x v="110"/>
    <x v="936"/>
    <x v="941"/>
    <n v="13"/>
    <d v="2018-09-22T00:00:00"/>
  </r>
  <r>
    <x v="0"/>
    <x v="2"/>
    <x v="1"/>
    <m/>
    <m/>
    <s v="Homs"/>
    <s v="SY04"/>
    <s v="Al-Qusayr"/>
    <s v="SY0402"/>
    <s v="Al Quasir"/>
    <s v="SY040200"/>
    <m/>
    <m/>
    <x v="3"/>
    <x v="3"/>
    <x v="21"/>
    <x v="21"/>
    <x v="54"/>
    <x v="53"/>
    <x v="937"/>
    <x v="942"/>
    <n v="25"/>
    <d v="2018-09-16T00:00:00"/>
  </r>
  <r>
    <x v="0"/>
    <x v="2"/>
    <x v="1"/>
    <m/>
    <m/>
    <s v="Homs"/>
    <s v="SY04"/>
    <s v="Ar-Rastan"/>
    <s v="SY0404"/>
    <s v="Ar-Rastan"/>
    <s v="SY040400"/>
    <m/>
    <m/>
    <x v="3"/>
    <x v="3"/>
    <x v="11"/>
    <x v="11"/>
    <x v="35"/>
    <x v="35"/>
    <x v="938"/>
    <x v="943"/>
    <n v="22"/>
    <d v="2018-09-20T00:00:00"/>
  </r>
  <r>
    <x v="0"/>
    <x v="2"/>
    <x v="1"/>
    <m/>
    <m/>
    <s v="Homs"/>
    <s v="SY04"/>
    <s v="Ar-Rastan"/>
    <s v="SY0404"/>
    <s v="Talbiseh"/>
    <s v="SY040401"/>
    <m/>
    <m/>
    <x v="3"/>
    <x v="3"/>
    <x v="12"/>
    <x v="12"/>
    <x v="36"/>
    <x v="36"/>
    <x v="939"/>
    <x v="944"/>
    <n v="28"/>
    <d v="2018-09-09T00:00:00"/>
  </r>
  <r>
    <x v="0"/>
    <x v="2"/>
    <x v="1"/>
    <m/>
    <m/>
    <s v="Homs"/>
    <s v="SY04"/>
    <s v="Homs"/>
    <s v="SY0401"/>
    <s v="Ein Elniser"/>
    <s v="SY040103"/>
    <m/>
    <m/>
    <x v="3"/>
    <x v="3"/>
    <x v="12"/>
    <x v="12"/>
    <x v="37"/>
    <x v="37"/>
    <x v="940"/>
    <x v="945"/>
    <n v="16"/>
    <d v="2018-09-02T00:00:00"/>
  </r>
  <r>
    <x v="0"/>
    <x v="2"/>
    <x v="1"/>
    <m/>
    <m/>
    <s v="Homs"/>
    <s v="SY04"/>
    <s v="Homs"/>
    <s v="SY0401"/>
    <s v="Homs"/>
    <s v="SY040100"/>
    <m/>
    <m/>
    <x v="3"/>
    <x v="3"/>
    <x v="11"/>
    <x v="11"/>
    <x v="112"/>
    <x v="113"/>
    <x v="941"/>
    <x v="946"/>
    <n v="32"/>
    <d v="2018-09-11T00:00:00"/>
  </r>
  <r>
    <x v="0"/>
    <x v="2"/>
    <x v="1"/>
    <m/>
    <m/>
    <s v="Homs"/>
    <s v="SY04"/>
    <s v="Homs"/>
    <s v="SY0401"/>
    <s v="Homs"/>
    <s v="SY040100"/>
    <m/>
    <m/>
    <x v="3"/>
    <x v="3"/>
    <x v="11"/>
    <x v="11"/>
    <x v="112"/>
    <x v="113"/>
    <x v="546"/>
    <x v="543"/>
    <n v="187"/>
    <d v="2018-09-12T00:00:00"/>
  </r>
  <r>
    <x v="0"/>
    <x v="2"/>
    <x v="1"/>
    <m/>
    <m/>
    <s v="Homs"/>
    <s v="SY04"/>
    <s v="Homs"/>
    <s v="SY0401"/>
    <s v="Homs"/>
    <s v="SY040100"/>
    <m/>
    <m/>
    <x v="3"/>
    <x v="3"/>
    <x v="11"/>
    <x v="11"/>
    <x v="178"/>
    <x v="179"/>
    <x v="942"/>
    <x v="947"/>
    <n v="32"/>
    <d v="2018-09-08T00:00:00"/>
  </r>
  <r>
    <x v="0"/>
    <x v="2"/>
    <x v="1"/>
    <m/>
    <m/>
    <s v="Homs"/>
    <s v="SY04"/>
    <s v="Homs"/>
    <s v="SY0401"/>
    <s v="Shin"/>
    <s v="SY040111"/>
    <m/>
    <m/>
    <x v="4"/>
    <x v="4"/>
    <x v="13"/>
    <x v="13"/>
    <x v="110"/>
    <x v="110"/>
    <x v="943"/>
    <x v="948"/>
    <n v="55"/>
    <d v="2018-09-19T00:00:00"/>
  </r>
  <r>
    <x v="0"/>
    <x v="2"/>
    <x v="1"/>
    <m/>
    <m/>
    <s v="Homs"/>
    <s v="SY04"/>
    <s v="Homs"/>
    <s v="SY0401"/>
    <s v="Taldu"/>
    <s v="SY040101"/>
    <m/>
    <m/>
    <x v="4"/>
    <x v="4"/>
    <x v="13"/>
    <x v="13"/>
    <x v="39"/>
    <x v="39"/>
    <x v="312"/>
    <x v="309"/>
    <n v="90"/>
    <d v="2018-09-04T00:00:00"/>
  </r>
  <r>
    <x v="0"/>
    <x v="2"/>
    <x v="1"/>
    <m/>
    <m/>
    <s v="Homs"/>
    <s v="SY04"/>
    <s v="Homs"/>
    <s v="SY0401"/>
    <s v="Taldu"/>
    <s v="SY040101"/>
    <m/>
    <m/>
    <x v="3"/>
    <x v="3"/>
    <x v="11"/>
    <x v="11"/>
    <x v="35"/>
    <x v="35"/>
    <x v="308"/>
    <x v="305"/>
    <n v="65"/>
    <d v="2018-09-06T00:00:00"/>
  </r>
  <r>
    <x v="0"/>
    <x v="2"/>
    <x v="1"/>
    <m/>
    <m/>
    <s v="Homs"/>
    <s v="SY04"/>
    <s v="Tall Kalakh"/>
    <s v="SY0403"/>
    <s v="Tall Kalakh"/>
    <s v="SY040300"/>
    <m/>
    <m/>
    <x v="3"/>
    <x v="3"/>
    <x v="50"/>
    <x v="51"/>
    <x v="179"/>
    <x v="180"/>
    <x v="944"/>
    <x v="949"/>
    <n v="240"/>
    <d v="2018-09-01T00:00:00"/>
  </r>
  <r>
    <x v="0"/>
    <x v="2"/>
    <x v="1"/>
    <m/>
    <m/>
    <s v="Idleb"/>
    <s v="SY07"/>
    <s v="Al Ma'ra"/>
    <s v="SY0702"/>
    <s v="Kafr Nobol"/>
    <s v="SY070203"/>
    <m/>
    <m/>
    <x v="4"/>
    <x v="4"/>
    <x v="43"/>
    <x v="44"/>
    <x v="106"/>
    <x v="106"/>
    <x v="945"/>
    <x v="950"/>
    <n v="6"/>
    <d v="2018-09-22T00:00:00"/>
  </r>
  <r>
    <x v="0"/>
    <x v="2"/>
    <x v="1"/>
    <m/>
    <m/>
    <s v="Idleb"/>
    <s v="SY07"/>
    <s v="Al Ma'ra"/>
    <s v="SY0702"/>
    <s v="Khan Shaykun"/>
    <s v="SY070201"/>
    <m/>
    <m/>
    <x v="0"/>
    <x v="0"/>
    <x v="4"/>
    <x v="4"/>
    <x v="111"/>
    <x v="111"/>
    <x v="946"/>
    <x v="951"/>
    <n v="10"/>
    <d v="2018-09-26T00:00:00"/>
  </r>
  <r>
    <x v="0"/>
    <x v="2"/>
    <x v="1"/>
    <m/>
    <m/>
    <s v="Idleb"/>
    <s v="SY07"/>
    <s v="Al Ma'ra"/>
    <s v="SY0702"/>
    <s v="Khan Shaykun"/>
    <s v="SY070201"/>
    <m/>
    <m/>
    <x v="4"/>
    <x v="4"/>
    <x v="13"/>
    <x v="13"/>
    <x v="110"/>
    <x v="110"/>
    <x v="947"/>
    <x v="952"/>
    <n v="31"/>
    <d v="2018-09-09T00:00:00"/>
  </r>
  <r>
    <x v="0"/>
    <x v="2"/>
    <x v="1"/>
    <m/>
    <m/>
    <s v="Idleb"/>
    <s v="SY07"/>
    <s v="Al Ma'ra"/>
    <s v="SY0702"/>
    <s v="Ma'arrat An Nu'man"/>
    <s v="SY070200"/>
    <m/>
    <m/>
    <x v="4"/>
    <x v="4"/>
    <x v="43"/>
    <x v="44"/>
    <x v="173"/>
    <x v="174"/>
    <x v="948"/>
    <x v="953"/>
    <n v="6"/>
    <d v="2018-09-07T00:00:00"/>
  </r>
  <r>
    <x v="0"/>
    <x v="2"/>
    <x v="1"/>
    <m/>
    <m/>
    <s v="Idleb"/>
    <s v="SY07"/>
    <s v="Al Ma'ra"/>
    <s v="SY0702"/>
    <s v="Ma'arrat An Nu'man"/>
    <s v="SY070200"/>
    <m/>
    <m/>
    <x v="4"/>
    <x v="4"/>
    <x v="43"/>
    <x v="44"/>
    <x v="173"/>
    <x v="174"/>
    <x v="949"/>
    <x v="954"/>
    <n v="6"/>
    <d v="2018-09-08T00:00:00"/>
  </r>
  <r>
    <x v="0"/>
    <x v="2"/>
    <x v="1"/>
    <m/>
    <m/>
    <s v="Idleb"/>
    <s v="SY07"/>
    <s v="Al Ma'ra"/>
    <s v="SY0702"/>
    <s v="Ma'arrat An Nu'man"/>
    <s v="SY070200"/>
    <m/>
    <m/>
    <x v="4"/>
    <x v="4"/>
    <x v="13"/>
    <x v="13"/>
    <x v="110"/>
    <x v="110"/>
    <x v="950"/>
    <x v="955"/>
    <n v="27"/>
    <d v="2018-09-15T00:00:00"/>
  </r>
  <r>
    <x v="0"/>
    <x v="2"/>
    <x v="1"/>
    <m/>
    <m/>
    <s v="Idleb"/>
    <s v="SY07"/>
    <s v="Al Ma'ra"/>
    <s v="SY0702"/>
    <s v="Ma'arrat An Nu'man"/>
    <s v="SY070200"/>
    <m/>
    <m/>
    <x v="4"/>
    <x v="4"/>
    <x v="13"/>
    <x v="13"/>
    <x v="110"/>
    <x v="110"/>
    <x v="951"/>
    <x v="956"/>
    <n v="7"/>
    <d v="2018-09-13T00:00:00"/>
  </r>
  <r>
    <x v="0"/>
    <x v="2"/>
    <x v="1"/>
    <m/>
    <m/>
    <s v="Idleb"/>
    <s v="SY07"/>
    <s v="Al Ma'ra"/>
    <s v="SY0702"/>
    <s v="Ma'arrat An Nu'man"/>
    <s v="SY070200"/>
    <m/>
    <m/>
    <x v="1"/>
    <x v="1"/>
    <x v="7"/>
    <x v="7"/>
    <x v="24"/>
    <x v="24"/>
    <x v="952"/>
    <x v="957"/>
    <n v="30"/>
    <d v="2018-09-22T00:00:00"/>
  </r>
  <r>
    <x v="0"/>
    <x v="2"/>
    <x v="1"/>
    <m/>
    <m/>
    <s v="Idleb"/>
    <s v="SY07"/>
    <s v="Al Ma'ra"/>
    <s v="SY0702"/>
    <s v="Ma'arrat An Nu'man"/>
    <s v="SY070200"/>
    <m/>
    <m/>
    <x v="1"/>
    <x v="1"/>
    <x v="7"/>
    <x v="7"/>
    <x v="24"/>
    <x v="24"/>
    <x v="953"/>
    <x v="958"/>
    <n v="23"/>
    <d v="2018-09-21T00:00:00"/>
  </r>
  <r>
    <x v="0"/>
    <x v="2"/>
    <x v="1"/>
    <m/>
    <m/>
    <s v="Idleb"/>
    <s v="SY07"/>
    <s v="Al Ma'ra"/>
    <s v="SY0702"/>
    <m/>
    <m/>
    <m/>
    <m/>
    <x v="0"/>
    <x v="0"/>
    <x v="4"/>
    <x v="4"/>
    <x v="111"/>
    <x v="111"/>
    <x v="954"/>
    <x v="959"/>
    <n v="30"/>
    <d v="2018-09-26T00:00:00"/>
  </r>
  <r>
    <x v="0"/>
    <x v="2"/>
    <x v="1"/>
    <m/>
    <m/>
    <s v="Idleb"/>
    <s v="SY07"/>
    <s v="Al Ma'ra"/>
    <s v="SY0702"/>
    <m/>
    <m/>
    <m/>
    <m/>
    <x v="0"/>
    <x v="0"/>
    <x v="4"/>
    <x v="4"/>
    <x v="111"/>
    <x v="111"/>
    <x v="955"/>
    <x v="960"/>
    <n v="15"/>
    <d v="2018-09-26T00:00:00"/>
  </r>
  <r>
    <x v="0"/>
    <x v="2"/>
    <x v="1"/>
    <m/>
    <m/>
    <s v="Idleb"/>
    <s v="SY07"/>
    <s v="Ariha"/>
    <s v="SY0705"/>
    <s v="Mhambal"/>
    <s v="SY070502"/>
    <m/>
    <m/>
    <x v="1"/>
    <x v="1"/>
    <x v="8"/>
    <x v="8"/>
    <x v="22"/>
    <x v="22"/>
    <x v="956"/>
    <x v="961"/>
    <n v="24"/>
    <d v="2018-09-20T00:00:00"/>
  </r>
  <r>
    <x v="0"/>
    <x v="2"/>
    <x v="1"/>
    <m/>
    <m/>
    <s v="Idleb"/>
    <s v="SY07"/>
    <s v="Harim"/>
    <s v="SY0703"/>
    <s v="Dana"/>
    <s v="SY070301"/>
    <m/>
    <m/>
    <x v="0"/>
    <x v="0"/>
    <x v="4"/>
    <x v="4"/>
    <x v="111"/>
    <x v="111"/>
    <x v="545"/>
    <x v="542"/>
    <n v="30"/>
    <d v="2018-09-26T00:00:00"/>
  </r>
  <r>
    <x v="0"/>
    <x v="2"/>
    <x v="1"/>
    <m/>
    <m/>
    <s v="Idleb"/>
    <s v="SY07"/>
    <s v="Harim"/>
    <s v="SY0703"/>
    <s v="Dana"/>
    <s v="SY070301"/>
    <m/>
    <m/>
    <x v="4"/>
    <x v="4"/>
    <x v="51"/>
    <x v="52"/>
    <x v="180"/>
    <x v="181"/>
    <x v="957"/>
    <x v="962"/>
    <n v="10"/>
    <d v="2018-09-28T00:00:00"/>
  </r>
  <r>
    <x v="0"/>
    <x v="2"/>
    <x v="1"/>
    <m/>
    <m/>
    <s v="Idleb"/>
    <s v="SY07"/>
    <s v="Harim"/>
    <s v="SY0703"/>
    <s v="Dana"/>
    <s v="SY070301"/>
    <m/>
    <m/>
    <x v="4"/>
    <x v="4"/>
    <x v="13"/>
    <x v="13"/>
    <x v="110"/>
    <x v="110"/>
    <x v="958"/>
    <x v="963"/>
    <n v="17"/>
    <d v="2018-09-23T00:00:00"/>
  </r>
  <r>
    <x v="0"/>
    <x v="2"/>
    <x v="1"/>
    <m/>
    <m/>
    <s v="Idleb"/>
    <s v="SY07"/>
    <s v="Harim"/>
    <s v="SY0703"/>
    <s v="Dana"/>
    <s v="SY070301"/>
    <m/>
    <m/>
    <x v="4"/>
    <x v="4"/>
    <x v="13"/>
    <x v="13"/>
    <x v="110"/>
    <x v="110"/>
    <x v="959"/>
    <x v="964"/>
    <n v="11"/>
    <d v="2018-09-13T00:00:00"/>
  </r>
  <r>
    <x v="0"/>
    <x v="2"/>
    <x v="1"/>
    <m/>
    <m/>
    <s v="Idleb"/>
    <s v="SY07"/>
    <s v="Harim"/>
    <s v="SY0703"/>
    <s v="Dana"/>
    <s v="SY070301"/>
    <m/>
    <m/>
    <x v="4"/>
    <x v="4"/>
    <x v="13"/>
    <x v="13"/>
    <x v="110"/>
    <x v="110"/>
    <x v="960"/>
    <x v="965"/>
    <n v="24"/>
    <d v="2018-09-05T00:00:00"/>
  </r>
  <r>
    <x v="0"/>
    <x v="2"/>
    <x v="1"/>
    <m/>
    <m/>
    <s v="Idleb"/>
    <s v="SY07"/>
    <s v="Harim"/>
    <s v="SY0703"/>
    <s v="Dana"/>
    <s v="SY070301"/>
    <m/>
    <m/>
    <x v="4"/>
    <x v="4"/>
    <x v="13"/>
    <x v="13"/>
    <x v="110"/>
    <x v="110"/>
    <x v="961"/>
    <x v="966"/>
    <n v="32"/>
    <d v="2018-09-19T00:00:00"/>
  </r>
  <r>
    <x v="0"/>
    <x v="2"/>
    <x v="1"/>
    <m/>
    <m/>
    <s v="Idleb"/>
    <s v="SY07"/>
    <s v="Harim"/>
    <s v="SY0703"/>
    <s v="Dana"/>
    <s v="SY070301"/>
    <m/>
    <m/>
    <x v="3"/>
    <x v="3"/>
    <x v="12"/>
    <x v="12"/>
    <x v="36"/>
    <x v="36"/>
    <x v="962"/>
    <x v="967"/>
    <n v="110"/>
    <d v="2018-09-16T00:00:00"/>
  </r>
  <r>
    <x v="0"/>
    <x v="2"/>
    <x v="1"/>
    <m/>
    <m/>
    <s v="Idleb"/>
    <s v="SY07"/>
    <s v="Harim"/>
    <s v="SY0703"/>
    <s v="Salqin"/>
    <s v="SY070302"/>
    <m/>
    <m/>
    <x v="0"/>
    <x v="0"/>
    <x v="4"/>
    <x v="4"/>
    <x v="123"/>
    <x v="124"/>
    <x v="963"/>
    <x v="968"/>
    <n v="150"/>
    <d v="2018-09-04T00:00:00"/>
  </r>
  <r>
    <x v="0"/>
    <x v="2"/>
    <x v="1"/>
    <m/>
    <m/>
    <s v="Idleb"/>
    <s v="SY07"/>
    <s v="Harim"/>
    <s v="SY0703"/>
    <s v="Salqin"/>
    <s v="SY070302"/>
    <m/>
    <m/>
    <x v="0"/>
    <x v="0"/>
    <x v="4"/>
    <x v="4"/>
    <x v="123"/>
    <x v="124"/>
    <x v="610"/>
    <x v="608"/>
    <n v="900"/>
    <d v="2018-09-04T00:00:00"/>
  </r>
  <r>
    <x v="0"/>
    <x v="2"/>
    <x v="1"/>
    <m/>
    <m/>
    <s v="Idleb"/>
    <s v="SY07"/>
    <s v="Harim"/>
    <s v="SY0703"/>
    <s v="Salqin"/>
    <s v="SY070302"/>
    <m/>
    <m/>
    <x v="4"/>
    <x v="4"/>
    <x v="13"/>
    <x v="13"/>
    <x v="110"/>
    <x v="110"/>
    <x v="964"/>
    <x v="969"/>
    <n v="12"/>
    <d v="2018-09-07T00:00:00"/>
  </r>
  <r>
    <x v="0"/>
    <x v="2"/>
    <x v="1"/>
    <m/>
    <m/>
    <s v="Idleb"/>
    <s v="SY07"/>
    <s v="Idleb"/>
    <s v="SY0700"/>
    <s v="Idleb"/>
    <s v="SY070000"/>
    <m/>
    <m/>
    <x v="0"/>
    <x v="0"/>
    <x v="4"/>
    <x v="4"/>
    <x v="111"/>
    <x v="111"/>
    <x v="965"/>
    <x v="970"/>
    <n v="20"/>
    <d v="2018-09-26T00:00:00"/>
  </r>
  <r>
    <x v="0"/>
    <x v="2"/>
    <x v="1"/>
    <m/>
    <m/>
    <s v="Idleb"/>
    <s v="SY07"/>
    <s v="Idleb"/>
    <s v="SY0700"/>
    <s v="Idleb"/>
    <s v="SY070000"/>
    <m/>
    <m/>
    <x v="0"/>
    <x v="0"/>
    <x v="4"/>
    <x v="4"/>
    <x v="10"/>
    <x v="10"/>
    <x v="966"/>
    <x v="971"/>
    <n v="300"/>
    <d v="2018-09-27T00:00:00"/>
  </r>
  <r>
    <x v="0"/>
    <x v="2"/>
    <x v="1"/>
    <m/>
    <m/>
    <s v="Idleb"/>
    <s v="SY07"/>
    <s v="Idleb"/>
    <s v="SY0700"/>
    <s v="Idleb"/>
    <s v="SY070000"/>
    <m/>
    <m/>
    <x v="0"/>
    <x v="0"/>
    <x v="4"/>
    <x v="4"/>
    <x v="10"/>
    <x v="10"/>
    <x v="376"/>
    <x v="372"/>
    <n v="460"/>
    <d v="2018-09-25T00:00:00"/>
  </r>
  <r>
    <x v="0"/>
    <x v="2"/>
    <x v="1"/>
    <m/>
    <m/>
    <s v="Idleb"/>
    <s v="SY07"/>
    <s v="Idleb"/>
    <s v="SY0700"/>
    <s v="Idleb"/>
    <s v="SY070000"/>
    <m/>
    <m/>
    <x v="2"/>
    <x v="2"/>
    <x v="10"/>
    <x v="10"/>
    <x v="32"/>
    <x v="101"/>
    <x v="502"/>
    <x v="499"/>
    <n v="100"/>
    <d v="2018-09-17T00:00:00"/>
  </r>
  <r>
    <x v="0"/>
    <x v="2"/>
    <x v="1"/>
    <m/>
    <m/>
    <s v="Idleb"/>
    <s v="SY07"/>
    <s v="Idleb"/>
    <s v="SY0700"/>
    <s v="Idleb"/>
    <s v="SY070000"/>
    <m/>
    <m/>
    <x v="2"/>
    <x v="2"/>
    <x v="10"/>
    <x v="10"/>
    <x v="32"/>
    <x v="101"/>
    <x v="503"/>
    <x v="500"/>
    <n v="100"/>
    <d v="2018-09-15T00:00:00"/>
  </r>
  <r>
    <x v="0"/>
    <x v="2"/>
    <x v="1"/>
    <m/>
    <m/>
    <s v="Idleb"/>
    <s v="SY07"/>
    <s v="Idleb"/>
    <s v="SY0700"/>
    <s v="Idleb"/>
    <s v="SY070000"/>
    <m/>
    <m/>
    <x v="2"/>
    <x v="2"/>
    <x v="10"/>
    <x v="10"/>
    <x v="32"/>
    <x v="101"/>
    <x v="483"/>
    <x v="479"/>
    <n v="50"/>
    <d v="2018-09-11T00:00:00"/>
  </r>
  <r>
    <x v="0"/>
    <x v="2"/>
    <x v="1"/>
    <m/>
    <m/>
    <s v="Idleb"/>
    <s v="SY07"/>
    <s v="Idleb"/>
    <s v="SY0700"/>
    <s v="Idleb"/>
    <s v="SY070000"/>
    <m/>
    <m/>
    <x v="2"/>
    <x v="2"/>
    <x v="10"/>
    <x v="10"/>
    <x v="32"/>
    <x v="101"/>
    <x v="504"/>
    <x v="501"/>
    <n v="50"/>
    <d v="2018-09-13T00:00:00"/>
  </r>
  <r>
    <x v="0"/>
    <x v="2"/>
    <x v="1"/>
    <m/>
    <m/>
    <s v="Idleb"/>
    <s v="SY07"/>
    <s v="Idleb"/>
    <s v="SY0700"/>
    <s v="Idleb"/>
    <s v="SY070000"/>
    <m/>
    <m/>
    <x v="2"/>
    <x v="2"/>
    <x v="31"/>
    <x v="32"/>
    <x v="73"/>
    <x v="72"/>
    <x v="603"/>
    <x v="601"/>
    <n v="7"/>
    <d v="2018-09-07T00:00:00"/>
  </r>
  <r>
    <x v="0"/>
    <x v="2"/>
    <x v="1"/>
    <m/>
    <m/>
    <s v="Idleb"/>
    <s v="SY07"/>
    <s v="Idleb"/>
    <s v="SY0700"/>
    <s v="Idleb"/>
    <s v="SY070000"/>
    <m/>
    <m/>
    <x v="2"/>
    <x v="2"/>
    <x v="31"/>
    <x v="32"/>
    <x v="73"/>
    <x v="72"/>
    <x v="967"/>
    <x v="972"/>
    <n v="20"/>
    <d v="2018-09-08T00:00:00"/>
  </r>
  <r>
    <x v="0"/>
    <x v="2"/>
    <x v="1"/>
    <m/>
    <m/>
    <s v="Idleb"/>
    <s v="SY07"/>
    <s v="Idleb"/>
    <s v="SY0700"/>
    <s v="Idleb"/>
    <s v="SY070000"/>
    <m/>
    <m/>
    <x v="1"/>
    <x v="1"/>
    <x v="5"/>
    <x v="5"/>
    <x v="29"/>
    <x v="29"/>
    <x v="968"/>
    <x v="973"/>
    <n v="27"/>
    <d v="2018-09-20T00:00:00"/>
  </r>
  <r>
    <x v="0"/>
    <x v="2"/>
    <x v="1"/>
    <m/>
    <m/>
    <s v="Idleb"/>
    <s v="SY07"/>
    <s v="Idleb"/>
    <s v="SY0700"/>
    <s v="Maaret Tamsrin"/>
    <s v="SY070005"/>
    <m/>
    <m/>
    <x v="1"/>
    <x v="1"/>
    <x v="5"/>
    <x v="5"/>
    <x v="12"/>
    <x v="12"/>
    <x v="969"/>
    <x v="974"/>
    <n v="18"/>
    <d v="2018-09-25T00:00:00"/>
  </r>
  <r>
    <x v="0"/>
    <x v="2"/>
    <x v="1"/>
    <m/>
    <m/>
    <s v="Idleb"/>
    <s v="SY07"/>
    <s v="Idleb"/>
    <s v="SY0700"/>
    <s v="Saraqab"/>
    <s v="SY070003"/>
    <m/>
    <m/>
    <x v="4"/>
    <x v="4"/>
    <x v="13"/>
    <x v="13"/>
    <x v="110"/>
    <x v="110"/>
    <x v="970"/>
    <x v="975"/>
    <n v="30"/>
    <d v="2018-09-05T00:00:00"/>
  </r>
  <r>
    <x v="0"/>
    <x v="2"/>
    <x v="1"/>
    <m/>
    <m/>
    <s v="Idleb"/>
    <s v="SY07"/>
    <s v="Idleb"/>
    <s v="SY0700"/>
    <s v="Saraqab"/>
    <s v="SY070003"/>
    <m/>
    <m/>
    <x v="4"/>
    <x v="4"/>
    <x v="13"/>
    <x v="13"/>
    <x v="110"/>
    <x v="110"/>
    <x v="971"/>
    <x v="976"/>
    <n v="20"/>
    <d v="2018-09-02T00:00:00"/>
  </r>
  <r>
    <x v="0"/>
    <x v="2"/>
    <x v="1"/>
    <m/>
    <m/>
    <s v="Idleb"/>
    <s v="SY07"/>
    <s v="Idleb"/>
    <s v="SY0700"/>
    <s v="Saraqab"/>
    <s v="SY070003"/>
    <m/>
    <m/>
    <x v="1"/>
    <x v="1"/>
    <x v="7"/>
    <x v="7"/>
    <x v="121"/>
    <x v="122"/>
    <x v="972"/>
    <x v="977"/>
    <n v="49"/>
    <d v="2018-09-26T00:00:00"/>
  </r>
  <r>
    <x v="0"/>
    <x v="2"/>
    <x v="1"/>
    <m/>
    <m/>
    <s v="Idleb"/>
    <s v="SY07"/>
    <s v="Idleb"/>
    <s v="SY0700"/>
    <s v="Saraqab"/>
    <s v="SY070003"/>
    <m/>
    <m/>
    <x v="1"/>
    <x v="1"/>
    <x v="7"/>
    <x v="7"/>
    <x v="121"/>
    <x v="122"/>
    <x v="973"/>
    <x v="978"/>
    <n v="38"/>
    <d v="2018-09-26T00:00:00"/>
  </r>
  <r>
    <x v="0"/>
    <x v="2"/>
    <x v="1"/>
    <m/>
    <m/>
    <s v="Idleb"/>
    <s v="SY07"/>
    <s v="Idleb"/>
    <s v="SY0700"/>
    <s v="Sarmin"/>
    <s v="SY070006"/>
    <m/>
    <m/>
    <x v="4"/>
    <x v="4"/>
    <x v="13"/>
    <x v="13"/>
    <x v="110"/>
    <x v="110"/>
    <x v="974"/>
    <x v="979"/>
    <n v="18"/>
    <d v="2018-09-16T00:00:00"/>
  </r>
  <r>
    <x v="0"/>
    <x v="2"/>
    <x v="1"/>
    <m/>
    <m/>
    <s v="Idleb"/>
    <s v="SY07"/>
    <s v="Idleb"/>
    <s v="SY0700"/>
    <s v="Teftnaz"/>
    <s v="SY070004"/>
    <m/>
    <m/>
    <x v="4"/>
    <x v="4"/>
    <x v="13"/>
    <x v="13"/>
    <x v="110"/>
    <x v="110"/>
    <x v="975"/>
    <x v="980"/>
    <n v="12"/>
    <d v="2018-09-13T00:00:00"/>
  </r>
  <r>
    <x v="0"/>
    <x v="2"/>
    <x v="1"/>
    <m/>
    <m/>
    <s v="Idleb"/>
    <s v="SY07"/>
    <s v="Idleb"/>
    <s v="SY0700"/>
    <s v="Teftnaz"/>
    <s v="SY070004"/>
    <m/>
    <m/>
    <x v="4"/>
    <x v="4"/>
    <x v="13"/>
    <x v="13"/>
    <x v="110"/>
    <x v="110"/>
    <x v="530"/>
    <x v="527"/>
    <n v="12"/>
    <d v="2018-09-13T00:00:00"/>
  </r>
  <r>
    <x v="0"/>
    <x v="2"/>
    <x v="1"/>
    <m/>
    <m/>
    <s v="Idleb"/>
    <s v="SY07"/>
    <s v="Jisr-Ash-Shugur"/>
    <s v="SY0704"/>
    <s v="Badama"/>
    <s v="SY070401"/>
    <m/>
    <m/>
    <x v="1"/>
    <x v="1"/>
    <x v="9"/>
    <x v="9"/>
    <x v="31"/>
    <x v="31"/>
    <x v="976"/>
    <x v="981"/>
    <n v="285"/>
    <d v="2018-09-22T00:00:00"/>
  </r>
  <r>
    <x v="0"/>
    <x v="2"/>
    <x v="1"/>
    <m/>
    <m/>
    <s v="Idleb"/>
    <s v="SY07"/>
    <s v="Jisr-Ash-Shugur"/>
    <s v="SY0704"/>
    <s v="Jisr-Ash-Shugur"/>
    <s v="SY070400"/>
    <m/>
    <m/>
    <x v="0"/>
    <x v="0"/>
    <x v="2"/>
    <x v="2"/>
    <x v="6"/>
    <x v="6"/>
    <x v="17"/>
    <x v="17"/>
    <n v="20"/>
    <d v="2018-09-24T00:00:00"/>
  </r>
  <r>
    <x v="0"/>
    <x v="2"/>
    <x v="1"/>
    <m/>
    <m/>
    <s v="Lattakia"/>
    <s v="SY06"/>
    <s v="Lattakia"/>
    <s v="SY0600"/>
    <s v="Lattakia"/>
    <s v="SY060000"/>
    <m/>
    <m/>
    <x v="12"/>
    <x v="12"/>
    <x v="37"/>
    <x v="38"/>
    <x v="87"/>
    <x v="86"/>
    <x v="977"/>
    <x v="982"/>
    <n v="7"/>
    <d v="2018-09-15T00:00:00"/>
  </r>
  <r>
    <x v="0"/>
    <x v="2"/>
    <x v="1"/>
    <m/>
    <m/>
    <s v="Lattakia"/>
    <s v="SY06"/>
    <s v="Lattakia"/>
    <s v="SY0600"/>
    <s v="Lattakia"/>
    <s v="SY060000"/>
    <m/>
    <m/>
    <x v="1"/>
    <x v="1"/>
    <x v="5"/>
    <x v="5"/>
    <x v="34"/>
    <x v="34"/>
    <x v="292"/>
    <x v="291"/>
    <n v="90"/>
    <d v="2018-09-24T00:00:00"/>
  </r>
  <r>
    <x v="0"/>
    <x v="2"/>
    <x v="1"/>
    <m/>
    <m/>
    <s v="Lattakia"/>
    <s v="SY06"/>
    <m/>
    <m/>
    <m/>
    <m/>
    <m/>
    <m/>
    <x v="0"/>
    <x v="0"/>
    <x v="4"/>
    <x v="4"/>
    <x v="49"/>
    <x v="48"/>
    <x v="978"/>
    <x v="983"/>
    <n v="40"/>
    <d v="2018-09-21T00:00:00"/>
  </r>
  <r>
    <x v="0"/>
    <x v="2"/>
    <x v="1"/>
    <m/>
    <m/>
    <s v="Quneitra"/>
    <s v="SY14"/>
    <s v="Quneitra"/>
    <s v="SY1400"/>
    <s v="Al-Khashniyyeh"/>
    <s v="SY140002"/>
    <m/>
    <m/>
    <x v="16"/>
    <x v="16"/>
    <x v="52"/>
    <x v="53"/>
    <x v="181"/>
    <x v="182"/>
    <x v="979"/>
    <x v="984"/>
    <n v="5"/>
    <d v="2018-09-10T00:00:00"/>
  </r>
  <r>
    <x v="0"/>
    <x v="2"/>
    <x v="1"/>
    <m/>
    <m/>
    <s v="Quneitra"/>
    <s v="SY14"/>
    <s v="Quneitra"/>
    <s v="SY1400"/>
    <s v="Khan Arnaba"/>
    <s v="SY140001"/>
    <m/>
    <m/>
    <x v="16"/>
    <x v="16"/>
    <x v="52"/>
    <x v="53"/>
    <x v="182"/>
    <x v="183"/>
    <x v="980"/>
    <x v="985"/>
    <n v="450"/>
    <d v="2018-09-17T00:00:00"/>
  </r>
  <r>
    <x v="0"/>
    <x v="2"/>
    <x v="1"/>
    <m/>
    <m/>
    <s v="Quneitra"/>
    <s v="SY14"/>
    <s v="Quneitra"/>
    <s v="SY1400"/>
    <s v="Khan Arnaba"/>
    <s v="SY140001"/>
    <m/>
    <m/>
    <x v="16"/>
    <x v="16"/>
    <x v="52"/>
    <x v="53"/>
    <x v="183"/>
    <x v="184"/>
    <x v="981"/>
    <x v="986"/>
    <n v="554"/>
    <d v="2018-09-19T00:00:00"/>
  </r>
  <r>
    <x v="0"/>
    <x v="2"/>
    <x v="1"/>
    <m/>
    <m/>
    <s v="Quneitra"/>
    <s v="SY14"/>
    <s v="Quneitra"/>
    <s v="SY1400"/>
    <s v="Quneitra"/>
    <s v="SY140000"/>
    <m/>
    <m/>
    <x v="16"/>
    <x v="16"/>
    <x v="52"/>
    <x v="53"/>
    <x v="182"/>
    <x v="183"/>
    <x v="982"/>
    <x v="987"/>
    <n v="200"/>
    <d v="2018-09-17T00:00:00"/>
  </r>
  <r>
    <x v="0"/>
    <x v="2"/>
    <x v="1"/>
    <m/>
    <m/>
    <s v="Quneitra"/>
    <s v="SY14"/>
    <s v="Quneitra"/>
    <s v="SY1400"/>
    <s v="Quneitra"/>
    <s v="SY140000"/>
    <m/>
    <m/>
    <x v="16"/>
    <x v="16"/>
    <x v="52"/>
    <x v="53"/>
    <x v="182"/>
    <x v="183"/>
    <x v="983"/>
    <x v="988"/>
    <n v="1279"/>
    <d v="2018-09-19T00:00:00"/>
  </r>
  <r>
    <x v="0"/>
    <x v="2"/>
    <x v="1"/>
    <m/>
    <m/>
    <s v="Quneitra"/>
    <s v="SY14"/>
    <s v="Quneitra"/>
    <s v="SY1400"/>
    <s v="Quneitra"/>
    <s v="SY140000"/>
    <m/>
    <m/>
    <x v="16"/>
    <x v="16"/>
    <x v="52"/>
    <x v="53"/>
    <x v="183"/>
    <x v="184"/>
    <x v="984"/>
    <x v="989"/>
    <n v="300"/>
    <d v="2018-09-17T00:00:00"/>
  </r>
  <r>
    <x v="0"/>
    <x v="2"/>
    <x v="1"/>
    <m/>
    <m/>
    <s v="Rural Damascus"/>
    <s v="SY03"/>
    <s v="An Nabk"/>
    <s v="SY0306"/>
    <s v="Deir Attiyeh"/>
    <s v="SY030601"/>
    <m/>
    <m/>
    <x v="3"/>
    <x v="3"/>
    <x v="11"/>
    <x v="11"/>
    <x v="38"/>
    <x v="38"/>
    <x v="310"/>
    <x v="307"/>
    <n v="400"/>
    <d v="2018-09-15T00:00:00"/>
  </r>
  <r>
    <x v="0"/>
    <x v="2"/>
    <x v="1"/>
    <m/>
    <m/>
    <s v="Rural Damascus"/>
    <s v="SY03"/>
    <s v="At Tall"/>
    <s v="SY0304"/>
    <s v="At Tall"/>
    <s v="SY030400"/>
    <m/>
    <m/>
    <x v="14"/>
    <x v="14"/>
    <x v="40"/>
    <x v="41"/>
    <x v="89"/>
    <x v="88"/>
    <x v="454"/>
    <x v="450"/>
    <n v="52"/>
    <d v="2018-09-19T00:00:00"/>
  </r>
  <r>
    <x v="0"/>
    <x v="2"/>
    <x v="1"/>
    <m/>
    <m/>
    <s v="Rural Damascus"/>
    <s v="SY03"/>
    <s v="At Tall"/>
    <s v="SY0304"/>
    <s v="At Tall"/>
    <s v="SY030400"/>
    <m/>
    <m/>
    <x v="5"/>
    <x v="5"/>
    <x v="14"/>
    <x v="14"/>
    <x v="184"/>
    <x v="185"/>
    <x v="985"/>
    <x v="990"/>
    <n v="250"/>
    <d v="2018-09-21T00:00:00"/>
  </r>
  <r>
    <x v="0"/>
    <x v="2"/>
    <x v="1"/>
    <m/>
    <m/>
    <s v="Rural Damascus"/>
    <s v="SY03"/>
    <s v="At Tall"/>
    <s v="SY0304"/>
    <s v="At Tall"/>
    <s v="SY030400"/>
    <m/>
    <m/>
    <x v="5"/>
    <x v="5"/>
    <x v="14"/>
    <x v="14"/>
    <x v="184"/>
    <x v="185"/>
    <x v="986"/>
    <x v="991"/>
    <n v="100"/>
    <d v="2018-09-21T00:00:00"/>
  </r>
  <r>
    <x v="0"/>
    <x v="2"/>
    <x v="1"/>
    <m/>
    <m/>
    <s v="Rural Damascus"/>
    <s v="SY03"/>
    <s v="At Tall"/>
    <s v="SY0304"/>
    <s v="At Tall"/>
    <s v="SY030400"/>
    <m/>
    <m/>
    <x v="5"/>
    <x v="5"/>
    <x v="14"/>
    <x v="14"/>
    <x v="184"/>
    <x v="185"/>
    <x v="987"/>
    <x v="992"/>
    <n v="60"/>
    <d v="2018-09-21T00:00:00"/>
  </r>
  <r>
    <x v="0"/>
    <x v="2"/>
    <x v="1"/>
    <m/>
    <m/>
    <s v="Rural Damascus"/>
    <s v="SY03"/>
    <s v="At Tall"/>
    <s v="SY0304"/>
    <s v="At Tall"/>
    <s v="SY030400"/>
    <m/>
    <m/>
    <x v="5"/>
    <x v="5"/>
    <x v="41"/>
    <x v="42"/>
    <x v="92"/>
    <x v="91"/>
    <x v="988"/>
    <x v="993"/>
    <n v="50"/>
    <d v="2018-09-17T00:00:00"/>
  </r>
  <r>
    <x v="0"/>
    <x v="2"/>
    <x v="1"/>
    <m/>
    <m/>
    <s v="Rural Damascus"/>
    <s v="SY03"/>
    <s v="At Tall"/>
    <s v="SY0304"/>
    <s v="At Tall"/>
    <s v="SY030400"/>
    <m/>
    <m/>
    <x v="5"/>
    <x v="5"/>
    <x v="41"/>
    <x v="42"/>
    <x v="92"/>
    <x v="91"/>
    <x v="989"/>
    <x v="994"/>
    <n v="80"/>
    <d v="2018-09-18T00:00:00"/>
  </r>
  <r>
    <x v="0"/>
    <x v="2"/>
    <x v="1"/>
    <m/>
    <m/>
    <s v="Rural Damascus"/>
    <s v="SY03"/>
    <s v="At Tall"/>
    <s v="SY0304"/>
    <m/>
    <m/>
    <m/>
    <m/>
    <x v="14"/>
    <x v="14"/>
    <x v="40"/>
    <x v="41"/>
    <x v="89"/>
    <x v="88"/>
    <x v="454"/>
    <x v="450"/>
    <n v="44"/>
    <d v="2018-09-10T00:00:00"/>
  </r>
  <r>
    <x v="0"/>
    <x v="2"/>
    <x v="1"/>
    <m/>
    <m/>
    <s v="Rural Damascus"/>
    <s v="SY03"/>
    <s v="Az-Zabdani"/>
    <s v="SY0307"/>
    <s v="Az-Zabdani"/>
    <s v="SY030700"/>
    <m/>
    <m/>
    <x v="5"/>
    <x v="5"/>
    <x v="53"/>
    <x v="54"/>
    <x v="185"/>
    <x v="186"/>
    <x v="990"/>
    <x v="995"/>
    <n v="100"/>
    <d v="2018-09-02T00:00:00"/>
  </r>
  <r>
    <x v="0"/>
    <x v="2"/>
    <x v="1"/>
    <m/>
    <m/>
    <s v="Rural Damascus"/>
    <s v="SY03"/>
    <s v="Az-Zabdani"/>
    <s v="SY0307"/>
    <s v="Ein Elfijeh"/>
    <s v="SY030702"/>
    <m/>
    <m/>
    <x v="5"/>
    <x v="5"/>
    <x v="53"/>
    <x v="54"/>
    <x v="185"/>
    <x v="186"/>
    <x v="991"/>
    <x v="996"/>
    <n v="20"/>
    <d v="2018-09-01T00:00:00"/>
  </r>
  <r>
    <x v="0"/>
    <x v="2"/>
    <x v="1"/>
    <m/>
    <m/>
    <s v="Rural Damascus"/>
    <s v="SY03"/>
    <s v="Darayya"/>
    <s v="SY0309"/>
    <s v="Sahnaya"/>
    <s v="SY030901"/>
    <m/>
    <m/>
    <x v="14"/>
    <x v="14"/>
    <x v="40"/>
    <x v="41"/>
    <x v="89"/>
    <x v="88"/>
    <x v="454"/>
    <x v="450"/>
    <n v="15"/>
    <d v="2018-09-13T00:00:00"/>
  </r>
  <r>
    <x v="0"/>
    <x v="2"/>
    <x v="1"/>
    <m/>
    <m/>
    <s v="Rural Damascus"/>
    <s v="SY03"/>
    <s v="Duma"/>
    <s v="SY0302"/>
    <s v="Dhameer"/>
    <s v="SY030203"/>
    <m/>
    <m/>
    <x v="5"/>
    <x v="5"/>
    <x v="14"/>
    <x v="14"/>
    <x v="41"/>
    <x v="41"/>
    <x v="327"/>
    <x v="324"/>
    <n v="75"/>
    <d v="2018-09-07T00:00:00"/>
  </r>
  <r>
    <x v="0"/>
    <x v="2"/>
    <x v="1"/>
    <m/>
    <m/>
    <s v="Rural Damascus"/>
    <s v="SY03"/>
    <s v="Duma"/>
    <s v="SY0302"/>
    <s v="Dhameer"/>
    <s v="SY030203"/>
    <m/>
    <m/>
    <x v="5"/>
    <x v="5"/>
    <x v="14"/>
    <x v="14"/>
    <x v="41"/>
    <x v="41"/>
    <x v="330"/>
    <x v="327"/>
    <n v="200"/>
    <d v="2018-09-11T00:00:00"/>
  </r>
  <r>
    <x v="0"/>
    <x v="2"/>
    <x v="1"/>
    <m/>
    <m/>
    <s v="Rural Damascus"/>
    <s v="SY03"/>
    <s v="Duma"/>
    <s v="SY0302"/>
    <s v="Dhameer"/>
    <s v="SY030203"/>
    <m/>
    <m/>
    <x v="5"/>
    <x v="5"/>
    <x v="41"/>
    <x v="42"/>
    <x v="186"/>
    <x v="187"/>
    <x v="992"/>
    <x v="997"/>
    <n v="230"/>
    <d v="2018-09-21T00:00:00"/>
  </r>
  <r>
    <x v="0"/>
    <x v="2"/>
    <x v="1"/>
    <m/>
    <m/>
    <s v="Rural Damascus"/>
    <s v="SY03"/>
    <s v="Duma"/>
    <s v="SY0302"/>
    <s v="Dhameer"/>
    <s v="SY030203"/>
    <m/>
    <m/>
    <x v="5"/>
    <x v="5"/>
    <x v="41"/>
    <x v="42"/>
    <x v="186"/>
    <x v="187"/>
    <x v="993"/>
    <x v="998"/>
    <n v="70"/>
    <d v="2018-09-21T00:00:00"/>
  </r>
  <r>
    <x v="0"/>
    <x v="2"/>
    <x v="1"/>
    <m/>
    <m/>
    <s v="Rural Damascus"/>
    <s v="SY03"/>
    <s v="Duma"/>
    <s v="SY0302"/>
    <s v="Duma"/>
    <s v="SY030200"/>
    <m/>
    <m/>
    <x v="5"/>
    <x v="5"/>
    <x v="14"/>
    <x v="14"/>
    <x v="43"/>
    <x v="43"/>
    <x v="994"/>
    <x v="999"/>
    <n v="150"/>
    <d v="2018-09-19T00:00:00"/>
  </r>
  <r>
    <x v="0"/>
    <x v="2"/>
    <x v="1"/>
    <m/>
    <m/>
    <s v="Rural Damascus"/>
    <s v="SY03"/>
    <s v="Duma"/>
    <s v="SY0302"/>
    <s v="Duma"/>
    <s v="SY030200"/>
    <m/>
    <m/>
    <x v="5"/>
    <x v="5"/>
    <x v="14"/>
    <x v="14"/>
    <x v="43"/>
    <x v="43"/>
    <x v="995"/>
    <x v="1000"/>
    <n v="70"/>
    <d v="2018-09-19T00:00:00"/>
  </r>
  <r>
    <x v="0"/>
    <x v="2"/>
    <x v="1"/>
    <m/>
    <m/>
    <s v="Rural Damascus"/>
    <s v="SY03"/>
    <s v="Duma"/>
    <s v="SY0302"/>
    <s v="Duma"/>
    <s v="SY030200"/>
    <m/>
    <m/>
    <x v="5"/>
    <x v="5"/>
    <x v="14"/>
    <x v="14"/>
    <x v="43"/>
    <x v="43"/>
    <x v="323"/>
    <x v="320"/>
    <n v="50"/>
    <d v="2018-09-08T00:00:00"/>
  </r>
  <r>
    <x v="0"/>
    <x v="2"/>
    <x v="1"/>
    <m/>
    <m/>
    <s v="Rural Damascus"/>
    <s v="SY03"/>
    <s v="Duma"/>
    <s v="SY0302"/>
    <s v="Duma"/>
    <s v="SY030200"/>
    <m/>
    <m/>
    <x v="5"/>
    <x v="5"/>
    <x v="14"/>
    <x v="14"/>
    <x v="43"/>
    <x v="43"/>
    <x v="334"/>
    <x v="331"/>
    <n v="20"/>
    <d v="2018-09-19T00:00:00"/>
  </r>
  <r>
    <x v="0"/>
    <x v="2"/>
    <x v="1"/>
    <m/>
    <m/>
    <s v="Rural Damascus"/>
    <s v="SY03"/>
    <s v="Duma"/>
    <s v="SY0302"/>
    <s v="Duma"/>
    <s v="SY030200"/>
    <m/>
    <m/>
    <x v="5"/>
    <x v="5"/>
    <x v="14"/>
    <x v="14"/>
    <x v="43"/>
    <x v="43"/>
    <x v="996"/>
    <x v="1001"/>
    <n v="65"/>
    <d v="2018-09-08T00:00:00"/>
  </r>
  <r>
    <x v="0"/>
    <x v="2"/>
    <x v="1"/>
    <m/>
    <m/>
    <s v="Rural Damascus"/>
    <s v="SY03"/>
    <s v="Duma"/>
    <s v="SY0302"/>
    <s v="Duma"/>
    <s v="SY030200"/>
    <m/>
    <m/>
    <x v="5"/>
    <x v="5"/>
    <x v="14"/>
    <x v="14"/>
    <x v="43"/>
    <x v="43"/>
    <x v="997"/>
    <x v="1002"/>
    <n v="100"/>
    <d v="2018-09-08T00:00:00"/>
  </r>
  <r>
    <x v="0"/>
    <x v="2"/>
    <x v="1"/>
    <m/>
    <m/>
    <s v="Rural Damascus"/>
    <s v="SY03"/>
    <s v="Duma"/>
    <s v="SY0302"/>
    <s v="Duma"/>
    <s v="SY030200"/>
    <m/>
    <m/>
    <x v="5"/>
    <x v="5"/>
    <x v="14"/>
    <x v="14"/>
    <x v="43"/>
    <x v="43"/>
    <x v="998"/>
    <x v="1003"/>
    <n v="40"/>
    <d v="2018-09-08T00:00:00"/>
  </r>
  <r>
    <x v="0"/>
    <x v="2"/>
    <x v="1"/>
    <m/>
    <m/>
    <s v="Rural Damascus"/>
    <s v="SY03"/>
    <s v="Duma"/>
    <s v="SY0302"/>
    <s v="Duma"/>
    <s v="SY030200"/>
    <m/>
    <m/>
    <x v="5"/>
    <x v="5"/>
    <x v="14"/>
    <x v="14"/>
    <x v="41"/>
    <x v="41"/>
    <x v="315"/>
    <x v="312"/>
    <n v="175"/>
    <d v="2018-09-14T00:00:00"/>
  </r>
  <r>
    <x v="0"/>
    <x v="2"/>
    <x v="1"/>
    <m/>
    <m/>
    <s v="Rural Damascus"/>
    <s v="SY03"/>
    <s v="Duma"/>
    <s v="SY0302"/>
    <s v="Ghizlaniyyeh"/>
    <s v="SY030205"/>
    <m/>
    <m/>
    <x v="5"/>
    <x v="5"/>
    <x v="14"/>
    <x v="14"/>
    <x v="42"/>
    <x v="42"/>
    <x v="320"/>
    <x v="317"/>
    <n v="150"/>
    <d v="2018-09-16T00:00:00"/>
  </r>
  <r>
    <x v="0"/>
    <x v="2"/>
    <x v="1"/>
    <m/>
    <m/>
    <s v="Rural Damascus"/>
    <s v="SY03"/>
    <s v="Duma"/>
    <s v="SY0302"/>
    <s v="Ghizlaniyyeh"/>
    <s v="SY030205"/>
    <m/>
    <m/>
    <x v="5"/>
    <x v="5"/>
    <x v="41"/>
    <x v="42"/>
    <x v="187"/>
    <x v="188"/>
    <x v="999"/>
    <x v="1004"/>
    <n v="570"/>
    <d v="2018-09-21T00:00:00"/>
  </r>
  <r>
    <x v="0"/>
    <x v="2"/>
    <x v="1"/>
    <m/>
    <m/>
    <s v="Rural Damascus"/>
    <s v="SY03"/>
    <s v="Duma"/>
    <s v="SY0302"/>
    <s v="Sabe Byar"/>
    <s v="SY030202"/>
    <m/>
    <m/>
    <x v="5"/>
    <x v="5"/>
    <x v="14"/>
    <x v="14"/>
    <x v="188"/>
    <x v="189"/>
    <x v="1000"/>
    <x v="1005"/>
    <n v="600"/>
    <d v="2018-09-25T00:00:00"/>
  </r>
  <r>
    <x v="0"/>
    <x v="2"/>
    <x v="1"/>
    <m/>
    <m/>
    <s v="Rural Damascus"/>
    <s v="SY03"/>
    <s v="Qatana"/>
    <s v="SY0308"/>
    <s v="Qatana"/>
    <s v="SY030800"/>
    <m/>
    <m/>
    <x v="5"/>
    <x v="5"/>
    <x v="54"/>
    <x v="55"/>
    <x v="189"/>
    <x v="190"/>
    <x v="1001"/>
    <x v="1006"/>
    <n v="237"/>
    <d v="2018-09-23T00:00:00"/>
  </r>
  <r>
    <x v="0"/>
    <x v="2"/>
    <x v="1"/>
    <m/>
    <m/>
    <s v="Rural Damascus"/>
    <s v="SY03"/>
    <s v="Rural Damascus"/>
    <s v="SY0301"/>
    <s v="Babella"/>
    <s v="SY030102"/>
    <m/>
    <m/>
    <x v="5"/>
    <x v="5"/>
    <x v="41"/>
    <x v="42"/>
    <x v="92"/>
    <x v="91"/>
    <x v="1002"/>
    <x v="1007"/>
    <n v="970"/>
    <d v="2018-09-23T00:00:00"/>
  </r>
  <r>
    <x v="0"/>
    <x v="2"/>
    <x v="1"/>
    <m/>
    <m/>
    <s v="Rural Damascus"/>
    <s v="SY03"/>
    <s v="Rural Damascus"/>
    <s v="SY0301"/>
    <s v="Jaramana"/>
    <s v="SY030103"/>
    <m/>
    <m/>
    <x v="5"/>
    <x v="5"/>
    <x v="41"/>
    <x v="42"/>
    <x v="92"/>
    <x v="91"/>
    <x v="1003"/>
    <x v="1008"/>
    <n v="25"/>
    <d v="2018-09-12T00:00:00"/>
  </r>
  <r>
    <x v="0"/>
    <x v="2"/>
    <x v="1"/>
    <m/>
    <m/>
    <s v="Rural Damascus"/>
    <s v="SY03"/>
    <s v="Rural Damascus"/>
    <s v="SY0301"/>
    <s v="Jaramana"/>
    <s v="SY030103"/>
    <m/>
    <m/>
    <x v="5"/>
    <x v="5"/>
    <x v="41"/>
    <x v="42"/>
    <x v="92"/>
    <x v="91"/>
    <x v="1004"/>
    <x v="1009"/>
    <n v="385"/>
    <d v="2018-09-24T00:00:00"/>
  </r>
  <r>
    <x v="0"/>
    <x v="2"/>
    <x v="1"/>
    <m/>
    <m/>
    <s v="Rural Damascus"/>
    <s v="SY03"/>
    <s v="Rural Damascus"/>
    <s v="SY0301"/>
    <s v="Kafr Batna"/>
    <s v="SY030105"/>
    <m/>
    <m/>
    <x v="14"/>
    <x v="14"/>
    <x v="40"/>
    <x v="41"/>
    <x v="89"/>
    <x v="88"/>
    <x v="454"/>
    <x v="450"/>
    <n v="64"/>
    <d v="2018-09-19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14"/>
    <x v="14"/>
    <x v="41"/>
    <x v="41"/>
    <x v="1005"/>
    <x v="1010"/>
    <n v="100"/>
    <d v="2018-09-10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14"/>
    <x v="14"/>
    <x v="41"/>
    <x v="41"/>
    <x v="321"/>
    <x v="318"/>
    <n v="250"/>
    <d v="2018-09-03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14"/>
    <x v="14"/>
    <x v="41"/>
    <x v="41"/>
    <x v="319"/>
    <x v="316"/>
    <n v="250"/>
    <d v="2018-09-05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14"/>
    <x v="14"/>
    <x v="41"/>
    <x v="41"/>
    <x v="335"/>
    <x v="332"/>
    <n v="200"/>
    <d v="2018-09-17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14"/>
    <x v="14"/>
    <x v="41"/>
    <x v="41"/>
    <x v="331"/>
    <x v="328"/>
    <n v="300"/>
    <d v="2018-09-02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14"/>
    <x v="14"/>
    <x v="41"/>
    <x v="41"/>
    <x v="332"/>
    <x v="329"/>
    <n v="50"/>
    <d v="2018-09-09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14"/>
    <x v="14"/>
    <x v="41"/>
    <x v="41"/>
    <x v="328"/>
    <x v="325"/>
    <n v="125"/>
    <d v="2018-09-01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41"/>
    <x v="42"/>
    <x v="187"/>
    <x v="188"/>
    <x v="1006"/>
    <x v="1011"/>
    <n v="70"/>
    <d v="2018-09-08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41"/>
    <x v="42"/>
    <x v="187"/>
    <x v="188"/>
    <x v="1007"/>
    <x v="1012"/>
    <n v="60"/>
    <d v="2018-09-08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41"/>
    <x v="42"/>
    <x v="187"/>
    <x v="188"/>
    <x v="1008"/>
    <x v="1013"/>
    <n v="400"/>
    <d v="2018-09-21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41"/>
    <x v="42"/>
    <x v="187"/>
    <x v="188"/>
    <x v="1009"/>
    <x v="1014"/>
    <n v="300"/>
    <d v="2018-09-21T00:00:00"/>
  </r>
  <r>
    <x v="0"/>
    <x v="2"/>
    <x v="1"/>
    <m/>
    <m/>
    <s v="Rural Damascus"/>
    <s v="SY03"/>
    <s v="Rural Damascus"/>
    <s v="SY0301"/>
    <s v="Kafr Batna"/>
    <s v="SY030105"/>
    <m/>
    <m/>
    <x v="5"/>
    <x v="5"/>
    <x v="41"/>
    <x v="42"/>
    <x v="187"/>
    <x v="188"/>
    <x v="1010"/>
    <x v="1015"/>
    <n v="85"/>
    <d v="2018-09-08T00:00:00"/>
  </r>
  <r>
    <x v="0"/>
    <x v="2"/>
    <x v="1"/>
    <m/>
    <m/>
    <s v="Rural Damascus"/>
    <s v="SY03"/>
    <s v="Rural Damascus"/>
    <s v="SY0301"/>
    <s v="Kisweh"/>
    <s v="SY030101"/>
    <m/>
    <m/>
    <x v="14"/>
    <x v="14"/>
    <x v="40"/>
    <x v="41"/>
    <x v="89"/>
    <x v="88"/>
    <x v="454"/>
    <x v="450"/>
    <n v="28"/>
    <d v="2018-09-10T00:00:00"/>
  </r>
  <r>
    <x v="0"/>
    <x v="2"/>
    <x v="1"/>
    <m/>
    <m/>
    <s v="Rural Damascus"/>
    <s v="SY03"/>
    <s v="Rural Damascus"/>
    <s v="SY0301"/>
    <s v="Qudsiya"/>
    <s v="SY030107"/>
    <m/>
    <m/>
    <x v="5"/>
    <x v="5"/>
    <x v="14"/>
    <x v="14"/>
    <x v="43"/>
    <x v="43"/>
    <x v="833"/>
    <x v="1016"/>
    <n v="20"/>
    <d v="2018-09-19T00:00:00"/>
  </r>
  <r>
    <x v="0"/>
    <x v="2"/>
    <x v="1"/>
    <m/>
    <m/>
    <s v="Rural Damascus"/>
    <s v="SY03"/>
    <s v="Rural Damascus"/>
    <s v="SY0301"/>
    <s v="Qudsiya"/>
    <s v="SY030107"/>
    <m/>
    <m/>
    <x v="5"/>
    <x v="5"/>
    <x v="14"/>
    <x v="14"/>
    <x v="43"/>
    <x v="43"/>
    <x v="324"/>
    <x v="321"/>
    <n v="30"/>
    <d v="2018-09-19T00:00:00"/>
  </r>
  <r>
    <x v="0"/>
    <x v="2"/>
    <x v="1"/>
    <m/>
    <m/>
    <s v="Rural Damascus"/>
    <s v="SY03"/>
    <s v="Rural Damascus"/>
    <s v="SY0301"/>
    <s v="Qudsiya"/>
    <s v="SY030107"/>
    <m/>
    <m/>
    <x v="5"/>
    <x v="5"/>
    <x v="14"/>
    <x v="14"/>
    <x v="43"/>
    <x v="43"/>
    <x v="325"/>
    <x v="322"/>
    <n v="20"/>
    <d v="2018-09-19T00:00:00"/>
  </r>
  <r>
    <x v="0"/>
    <x v="2"/>
    <x v="1"/>
    <m/>
    <m/>
    <s v="Tartous"/>
    <s v="SY10"/>
    <s v="Safita"/>
    <s v="SY1003"/>
    <s v="Safita"/>
    <s v="SY100300"/>
    <m/>
    <m/>
    <x v="3"/>
    <x v="3"/>
    <x v="50"/>
    <x v="51"/>
    <x v="190"/>
    <x v="191"/>
    <x v="1011"/>
    <x v="1017"/>
    <n v="150"/>
    <d v="2018-09-18T00:00:00"/>
  </r>
  <r>
    <x v="0"/>
    <x v="2"/>
    <x v="1"/>
    <m/>
    <m/>
    <s v="Tartous"/>
    <s v="SY10"/>
    <s v="Tartous"/>
    <s v="SY1000"/>
    <s v="Tartous"/>
    <s v="SY100000"/>
    <m/>
    <m/>
    <x v="9"/>
    <x v="9"/>
    <x v="32"/>
    <x v="33"/>
    <x v="75"/>
    <x v="74"/>
    <x v="1012"/>
    <x v="1018"/>
    <n v="15"/>
    <d v="2018-09-04T00:00:00"/>
  </r>
  <r>
    <x v="0"/>
    <x v="2"/>
    <x v="1"/>
    <m/>
    <m/>
    <s v="Tartous"/>
    <s v="SY10"/>
    <s v="Tartous"/>
    <s v="SY1000"/>
    <s v="Tartous"/>
    <s v="SY100000"/>
    <m/>
    <m/>
    <x v="12"/>
    <x v="12"/>
    <x v="36"/>
    <x v="37"/>
    <x v="83"/>
    <x v="82"/>
    <x v="1013"/>
    <x v="1019"/>
    <n v="10"/>
    <d v="2018-09-17T00:00:00"/>
  </r>
  <r>
    <x v="0"/>
    <x v="2"/>
    <x v="1"/>
    <m/>
    <m/>
    <m/>
    <m/>
    <m/>
    <m/>
    <m/>
    <m/>
    <m/>
    <m/>
    <x v="0"/>
    <x v="0"/>
    <x v="19"/>
    <x v="19"/>
    <x v="51"/>
    <x v="50"/>
    <x v="1014"/>
    <x v="1020"/>
    <n v="5"/>
    <d v="2018-09-18T00:00:00"/>
  </r>
  <r>
    <x v="0"/>
    <x v="2"/>
    <x v="1"/>
    <m/>
    <m/>
    <m/>
    <m/>
    <m/>
    <m/>
    <m/>
    <m/>
    <m/>
    <m/>
    <x v="0"/>
    <x v="0"/>
    <x v="19"/>
    <x v="19"/>
    <x v="51"/>
    <x v="50"/>
    <x v="1015"/>
    <x v="1021"/>
    <n v="5"/>
    <d v="2018-09-15T00:00:00"/>
  </r>
  <r>
    <x v="0"/>
    <x v="2"/>
    <x v="1"/>
    <m/>
    <m/>
    <m/>
    <m/>
    <m/>
    <m/>
    <m/>
    <m/>
    <m/>
    <m/>
    <x v="0"/>
    <x v="0"/>
    <x v="19"/>
    <x v="19"/>
    <x v="151"/>
    <x v="152"/>
    <x v="1016"/>
    <x v="1022"/>
    <n v="6"/>
    <d v="2018-09-11T00:00:00"/>
  </r>
  <r>
    <x v="0"/>
    <x v="2"/>
    <x v="1"/>
    <m/>
    <m/>
    <m/>
    <m/>
    <m/>
    <m/>
    <m/>
    <m/>
    <m/>
    <m/>
    <x v="0"/>
    <x v="0"/>
    <x v="19"/>
    <x v="19"/>
    <x v="151"/>
    <x v="152"/>
    <x v="1017"/>
    <x v="1023"/>
    <n v="6"/>
    <d v="2018-09-24T00:00:00"/>
  </r>
  <r>
    <x v="0"/>
    <x v="2"/>
    <x v="1"/>
    <m/>
    <m/>
    <m/>
    <m/>
    <m/>
    <m/>
    <m/>
    <m/>
    <m/>
    <m/>
    <x v="0"/>
    <x v="0"/>
    <x v="19"/>
    <x v="19"/>
    <x v="151"/>
    <x v="152"/>
    <x v="1018"/>
    <x v="1024"/>
    <n v="7"/>
    <d v="2018-09-24T00:00:00"/>
  </r>
  <r>
    <x v="0"/>
    <x v="2"/>
    <x v="1"/>
    <m/>
    <m/>
    <m/>
    <m/>
    <m/>
    <m/>
    <m/>
    <m/>
    <m/>
    <m/>
    <x v="0"/>
    <x v="0"/>
    <x v="19"/>
    <x v="19"/>
    <x v="151"/>
    <x v="152"/>
    <x v="1019"/>
    <x v="1025"/>
    <n v="6"/>
    <d v="2018-09-05T00:00:00"/>
  </r>
  <r>
    <x v="0"/>
    <x v="2"/>
    <x v="1"/>
    <m/>
    <m/>
    <m/>
    <m/>
    <m/>
    <m/>
    <m/>
    <m/>
    <m/>
    <m/>
    <x v="0"/>
    <x v="0"/>
    <x v="19"/>
    <x v="19"/>
    <x v="151"/>
    <x v="152"/>
    <x v="1020"/>
    <x v="1026"/>
    <n v="5"/>
    <d v="2018-09-16T00:00:00"/>
  </r>
  <r>
    <x v="0"/>
    <x v="2"/>
    <x v="1"/>
    <m/>
    <m/>
    <m/>
    <m/>
    <m/>
    <m/>
    <m/>
    <m/>
    <m/>
    <m/>
    <x v="0"/>
    <x v="0"/>
    <x v="19"/>
    <x v="19"/>
    <x v="152"/>
    <x v="153"/>
    <x v="1021"/>
    <x v="1027"/>
    <n v="5"/>
    <d v="2018-09-09T00:00:00"/>
  </r>
  <r>
    <x v="0"/>
    <x v="2"/>
    <x v="1"/>
    <m/>
    <m/>
    <m/>
    <m/>
    <m/>
    <m/>
    <m/>
    <m/>
    <m/>
    <m/>
    <x v="0"/>
    <x v="0"/>
    <x v="19"/>
    <x v="19"/>
    <x v="152"/>
    <x v="153"/>
    <x v="1022"/>
    <x v="1028"/>
    <n v="7"/>
    <d v="2018-09-05T00:00:00"/>
  </r>
  <r>
    <x v="0"/>
    <x v="2"/>
    <x v="1"/>
    <m/>
    <m/>
    <m/>
    <m/>
    <m/>
    <m/>
    <m/>
    <m/>
    <m/>
    <m/>
    <x v="0"/>
    <x v="0"/>
    <x v="19"/>
    <x v="19"/>
    <x v="152"/>
    <x v="153"/>
    <x v="1023"/>
    <x v="1029"/>
    <n v="9"/>
    <d v="2018-09-16T00:00:00"/>
  </r>
  <r>
    <x v="0"/>
    <x v="2"/>
    <x v="1"/>
    <m/>
    <m/>
    <m/>
    <m/>
    <m/>
    <m/>
    <m/>
    <m/>
    <m/>
    <m/>
    <x v="0"/>
    <x v="0"/>
    <x v="19"/>
    <x v="19"/>
    <x v="152"/>
    <x v="153"/>
    <x v="1024"/>
    <x v="1030"/>
    <n v="5"/>
    <d v="2018-09-02T00:00:00"/>
  </r>
  <r>
    <x v="0"/>
    <x v="2"/>
    <x v="1"/>
    <m/>
    <m/>
    <m/>
    <m/>
    <m/>
    <m/>
    <m/>
    <m/>
    <m/>
    <m/>
    <x v="0"/>
    <x v="0"/>
    <x v="19"/>
    <x v="19"/>
    <x v="152"/>
    <x v="153"/>
    <x v="1025"/>
    <x v="1031"/>
    <n v="8"/>
    <d v="2018-09-04T00:00:00"/>
  </r>
  <r>
    <x v="0"/>
    <x v="2"/>
    <x v="1"/>
    <m/>
    <m/>
    <m/>
    <m/>
    <m/>
    <m/>
    <m/>
    <m/>
    <m/>
    <m/>
    <x v="0"/>
    <x v="0"/>
    <x v="19"/>
    <x v="19"/>
    <x v="152"/>
    <x v="153"/>
    <x v="1026"/>
    <x v="1032"/>
    <n v="11"/>
    <d v="2018-09-22T00:00:00"/>
  </r>
  <r>
    <x v="0"/>
    <x v="2"/>
    <x v="1"/>
    <m/>
    <m/>
    <m/>
    <m/>
    <m/>
    <m/>
    <m/>
    <m/>
    <m/>
    <m/>
    <x v="0"/>
    <x v="0"/>
    <x v="19"/>
    <x v="19"/>
    <x v="152"/>
    <x v="153"/>
    <x v="1027"/>
    <x v="1033"/>
    <n v="15"/>
    <d v="2018-09-10T00:00:00"/>
  </r>
  <r>
    <x v="0"/>
    <x v="2"/>
    <x v="1"/>
    <m/>
    <m/>
    <m/>
    <m/>
    <m/>
    <m/>
    <m/>
    <m/>
    <m/>
    <m/>
    <x v="0"/>
    <x v="0"/>
    <x v="19"/>
    <x v="19"/>
    <x v="152"/>
    <x v="153"/>
    <x v="1028"/>
    <x v="1034"/>
    <n v="11"/>
    <d v="2018-09-16T00:00:00"/>
  </r>
  <r>
    <x v="0"/>
    <x v="2"/>
    <x v="1"/>
    <m/>
    <m/>
    <m/>
    <m/>
    <m/>
    <m/>
    <m/>
    <m/>
    <m/>
    <m/>
    <x v="0"/>
    <x v="0"/>
    <x v="19"/>
    <x v="19"/>
    <x v="152"/>
    <x v="153"/>
    <x v="1029"/>
    <x v="1035"/>
    <n v="6"/>
    <d v="2018-09-04T00:00:00"/>
  </r>
  <r>
    <x v="0"/>
    <x v="2"/>
    <x v="1"/>
    <m/>
    <m/>
    <m/>
    <m/>
    <m/>
    <m/>
    <m/>
    <m/>
    <m/>
    <m/>
    <x v="0"/>
    <x v="0"/>
    <x v="19"/>
    <x v="19"/>
    <x v="152"/>
    <x v="153"/>
    <x v="1030"/>
    <x v="1036"/>
    <n v="5"/>
    <d v="2018-09-06T00:00:00"/>
  </r>
  <r>
    <x v="0"/>
    <x v="2"/>
    <x v="1"/>
    <m/>
    <m/>
    <m/>
    <m/>
    <m/>
    <m/>
    <m/>
    <m/>
    <m/>
    <m/>
    <x v="0"/>
    <x v="0"/>
    <x v="19"/>
    <x v="19"/>
    <x v="152"/>
    <x v="153"/>
    <x v="1031"/>
    <x v="1037"/>
    <n v="9"/>
    <d v="2018-09-08T00:00:00"/>
  </r>
  <r>
    <x v="0"/>
    <x v="2"/>
    <x v="1"/>
    <m/>
    <m/>
    <m/>
    <m/>
    <m/>
    <m/>
    <m/>
    <m/>
    <m/>
    <m/>
    <x v="0"/>
    <x v="0"/>
    <x v="0"/>
    <x v="0"/>
    <x v="4"/>
    <x v="4"/>
    <x v="601"/>
    <x v="599"/>
    <n v="25"/>
    <d v="2018-09-28T00:00:00"/>
  </r>
  <r>
    <x v="0"/>
    <x v="2"/>
    <x v="1"/>
    <m/>
    <m/>
    <m/>
    <m/>
    <m/>
    <m/>
    <m/>
    <m/>
    <m/>
    <m/>
    <x v="0"/>
    <x v="0"/>
    <x v="0"/>
    <x v="0"/>
    <x v="4"/>
    <x v="4"/>
    <x v="220"/>
    <x v="220"/>
    <n v="20"/>
    <d v="2018-09-25T00:00:00"/>
  </r>
  <r>
    <x v="0"/>
    <x v="2"/>
    <x v="1"/>
    <m/>
    <m/>
    <m/>
    <m/>
    <m/>
    <m/>
    <m/>
    <m/>
    <m/>
    <m/>
    <x v="0"/>
    <x v="0"/>
    <x v="0"/>
    <x v="0"/>
    <x v="4"/>
    <x v="4"/>
    <x v="1032"/>
    <x v="1038"/>
    <n v="5"/>
    <d v="2018-09-25T00:00:00"/>
  </r>
  <r>
    <x v="0"/>
    <x v="2"/>
    <x v="1"/>
    <m/>
    <m/>
    <m/>
    <m/>
    <m/>
    <m/>
    <m/>
    <m/>
    <m/>
    <m/>
    <x v="0"/>
    <x v="0"/>
    <x v="0"/>
    <x v="0"/>
    <x v="4"/>
    <x v="4"/>
    <x v="32"/>
    <x v="32"/>
    <n v="5"/>
    <d v="2018-09-25T00:00:00"/>
  </r>
  <r>
    <x v="0"/>
    <x v="2"/>
    <x v="1"/>
    <m/>
    <m/>
    <m/>
    <m/>
    <m/>
    <m/>
    <m/>
    <m/>
    <m/>
    <m/>
    <x v="0"/>
    <x v="0"/>
    <x v="0"/>
    <x v="0"/>
    <x v="4"/>
    <x v="4"/>
    <x v="1033"/>
    <x v="1039"/>
    <n v="25"/>
    <d v="2018-09-25T00:00:00"/>
  </r>
  <r>
    <x v="0"/>
    <x v="2"/>
    <x v="1"/>
    <m/>
    <m/>
    <m/>
    <m/>
    <m/>
    <m/>
    <m/>
    <m/>
    <m/>
    <m/>
    <x v="0"/>
    <x v="0"/>
    <x v="1"/>
    <x v="1"/>
    <x v="5"/>
    <x v="5"/>
    <x v="1034"/>
    <x v="1040"/>
    <n v="18"/>
    <d v="2018-09-09T00:00:00"/>
  </r>
  <r>
    <x v="0"/>
    <x v="2"/>
    <x v="1"/>
    <m/>
    <m/>
    <m/>
    <m/>
    <m/>
    <m/>
    <m/>
    <m/>
    <m/>
    <m/>
    <x v="0"/>
    <x v="0"/>
    <x v="1"/>
    <x v="1"/>
    <x v="5"/>
    <x v="5"/>
    <x v="1035"/>
    <x v="1041"/>
    <n v="28"/>
    <d v="2018-09-19T00:00:00"/>
  </r>
  <r>
    <x v="0"/>
    <x v="2"/>
    <x v="1"/>
    <m/>
    <m/>
    <m/>
    <m/>
    <m/>
    <m/>
    <m/>
    <m/>
    <m/>
    <m/>
    <x v="0"/>
    <x v="0"/>
    <x v="1"/>
    <x v="1"/>
    <x v="5"/>
    <x v="5"/>
    <x v="15"/>
    <x v="15"/>
    <n v="15"/>
    <d v="2018-09-09T00:00:00"/>
  </r>
  <r>
    <x v="0"/>
    <x v="2"/>
    <x v="1"/>
    <m/>
    <m/>
    <m/>
    <m/>
    <m/>
    <m/>
    <m/>
    <m/>
    <m/>
    <m/>
    <x v="0"/>
    <x v="0"/>
    <x v="1"/>
    <x v="1"/>
    <x v="2"/>
    <x v="2"/>
    <x v="33"/>
    <x v="33"/>
    <n v="15"/>
    <d v="2018-09-27T00:00:00"/>
  </r>
  <r>
    <x v="0"/>
    <x v="2"/>
    <x v="1"/>
    <m/>
    <m/>
    <m/>
    <m/>
    <m/>
    <m/>
    <m/>
    <m/>
    <m/>
    <m/>
    <x v="0"/>
    <x v="0"/>
    <x v="4"/>
    <x v="4"/>
    <x v="8"/>
    <x v="8"/>
    <x v="1036"/>
    <x v="1042"/>
    <n v="40"/>
    <d v="2018-09-24T00:00:00"/>
  </r>
  <r>
    <x v="0"/>
    <x v="2"/>
    <x v="1"/>
    <m/>
    <m/>
    <m/>
    <m/>
    <m/>
    <m/>
    <m/>
    <m/>
    <m/>
    <m/>
    <x v="0"/>
    <x v="0"/>
    <x v="4"/>
    <x v="4"/>
    <x v="10"/>
    <x v="10"/>
    <x v="221"/>
    <x v="221"/>
    <n v="230"/>
    <d v="2018-09-29T00:00:00"/>
  </r>
  <r>
    <x v="0"/>
    <x v="2"/>
    <x v="1"/>
    <m/>
    <m/>
    <m/>
    <m/>
    <m/>
    <m/>
    <m/>
    <m/>
    <m/>
    <m/>
    <x v="0"/>
    <x v="0"/>
    <x v="45"/>
    <x v="46"/>
    <x v="150"/>
    <x v="151"/>
    <x v="1037"/>
    <x v="1043"/>
    <n v="465"/>
    <d v="2018-09-19T00:00:00"/>
  </r>
  <r>
    <x v="0"/>
    <x v="2"/>
    <x v="1"/>
    <m/>
    <m/>
    <m/>
    <m/>
    <m/>
    <m/>
    <m/>
    <m/>
    <m/>
    <m/>
    <x v="9"/>
    <x v="9"/>
    <x v="32"/>
    <x v="33"/>
    <x v="74"/>
    <x v="73"/>
    <x v="381"/>
    <x v="377"/>
    <n v="216"/>
    <d v="2018-09-19T00:00:00"/>
  </r>
  <r>
    <x v="0"/>
    <x v="2"/>
    <x v="1"/>
    <m/>
    <m/>
    <m/>
    <m/>
    <m/>
    <m/>
    <m/>
    <m/>
    <m/>
    <m/>
    <x v="9"/>
    <x v="9"/>
    <x v="32"/>
    <x v="33"/>
    <x v="153"/>
    <x v="154"/>
    <x v="1038"/>
    <x v="1044"/>
    <n v="5"/>
    <d v="2018-09-17T00:00:00"/>
  </r>
  <r>
    <x v="0"/>
    <x v="2"/>
    <x v="1"/>
    <m/>
    <m/>
    <m/>
    <m/>
    <m/>
    <m/>
    <m/>
    <m/>
    <m/>
    <m/>
    <x v="9"/>
    <x v="9"/>
    <x v="32"/>
    <x v="33"/>
    <x v="100"/>
    <x v="99"/>
    <x v="469"/>
    <x v="465"/>
    <n v="8"/>
    <d v="2018-09-25T00:00:00"/>
  </r>
  <r>
    <x v="0"/>
    <x v="2"/>
    <x v="1"/>
    <m/>
    <m/>
    <m/>
    <m/>
    <m/>
    <m/>
    <m/>
    <m/>
    <m/>
    <m/>
    <x v="9"/>
    <x v="9"/>
    <x v="32"/>
    <x v="33"/>
    <x v="154"/>
    <x v="155"/>
    <x v="1039"/>
    <x v="1045"/>
    <n v="19"/>
    <d v="2018-09-19T00:00:00"/>
  </r>
  <r>
    <x v="0"/>
    <x v="2"/>
    <x v="1"/>
    <m/>
    <m/>
    <m/>
    <m/>
    <m/>
    <m/>
    <m/>
    <m/>
    <m/>
    <m/>
    <x v="9"/>
    <x v="9"/>
    <x v="32"/>
    <x v="33"/>
    <x v="154"/>
    <x v="155"/>
    <x v="1040"/>
    <x v="1046"/>
    <n v="11"/>
    <d v="2018-09-18T00:00:00"/>
  </r>
  <r>
    <x v="0"/>
    <x v="2"/>
    <x v="1"/>
    <m/>
    <m/>
    <m/>
    <m/>
    <m/>
    <m/>
    <m/>
    <m/>
    <m/>
    <m/>
    <x v="9"/>
    <x v="9"/>
    <x v="32"/>
    <x v="33"/>
    <x v="154"/>
    <x v="155"/>
    <x v="1041"/>
    <x v="1047"/>
    <n v="13"/>
    <d v="2018-09-17T00:00:00"/>
  </r>
  <r>
    <x v="0"/>
    <x v="2"/>
    <x v="1"/>
    <m/>
    <m/>
    <m/>
    <m/>
    <m/>
    <m/>
    <m/>
    <m/>
    <m/>
    <m/>
    <x v="9"/>
    <x v="9"/>
    <x v="32"/>
    <x v="33"/>
    <x v="154"/>
    <x v="155"/>
    <x v="1042"/>
    <x v="1048"/>
    <n v="15"/>
    <d v="2018-09-13T00:00:00"/>
  </r>
  <r>
    <x v="0"/>
    <x v="2"/>
    <x v="1"/>
    <m/>
    <m/>
    <m/>
    <m/>
    <m/>
    <m/>
    <m/>
    <m/>
    <m/>
    <m/>
    <x v="9"/>
    <x v="9"/>
    <x v="32"/>
    <x v="33"/>
    <x v="154"/>
    <x v="155"/>
    <x v="1043"/>
    <x v="1049"/>
    <n v="23"/>
    <d v="2018-09-19T00:00:00"/>
  </r>
  <r>
    <x v="0"/>
    <x v="2"/>
    <x v="1"/>
    <m/>
    <m/>
    <m/>
    <m/>
    <m/>
    <m/>
    <m/>
    <m/>
    <m/>
    <m/>
    <x v="9"/>
    <x v="9"/>
    <x v="32"/>
    <x v="33"/>
    <x v="75"/>
    <x v="74"/>
    <x v="383"/>
    <x v="379"/>
    <n v="25"/>
    <d v="2018-09-20T00:00:00"/>
  </r>
  <r>
    <x v="0"/>
    <x v="2"/>
    <x v="1"/>
    <m/>
    <m/>
    <m/>
    <m/>
    <m/>
    <m/>
    <m/>
    <m/>
    <m/>
    <m/>
    <x v="9"/>
    <x v="9"/>
    <x v="35"/>
    <x v="36"/>
    <x v="79"/>
    <x v="78"/>
    <x v="1044"/>
    <x v="1050"/>
    <n v="11"/>
    <d v="2018-09-16T00:00:00"/>
  </r>
  <r>
    <x v="0"/>
    <x v="2"/>
    <x v="1"/>
    <m/>
    <m/>
    <m/>
    <m/>
    <m/>
    <m/>
    <m/>
    <m/>
    <m/>
    <m/>
    <x v="9"/>
    <x v="9"/>
    <x v="35"/>
    <x v="36"/>
    <x v="79"/>
    <x v="78"/>
    <x v="394"/>
    <x v="390"/>
    <n v="90"/>
    <d v="2018-09-16T00:00:00"/>
  </r>
  <r>
    <x v="0"/>
    <x v="2"/>
    <x v="1"/>
    <m/>
    <m/>
    <m/>
    <m/>
    <m/>
    <m/>
    <m/>
    <m/>
    <m/>
    <m/>
    <x v="9"/>
    <x v="9"/>
    <x v="35"/>
    <x v="36"/>
    <x v="79"/>
    <x v="78"/>
    <x v="685"/>
    <x v="1051"/>
    <n v="5"/>
    <d v="2018-09-01T00:00:00"/>
  </r>
  <r>
    <x v="0"/>
    <x v="2"/>
    <x v="1"/>
    <m/>
    <m/>
    <m/>
    <m/>
    <m/>
    <m/>
    <m/>
    <m/>
    <m/>
    <m/>
    <x v="9"/>
    <x v="9"/>
    <x v="35"/>
    <x v="36"/>
    <x v="79"/>
    <x v="78"/>
    <x v="1045"/>
    <x v="1052"/>
    <n v="7"/>
    <d v="2018-09-06T00:00:00"/>
  </r>
  <r>
    <x v="0"/>
    <x v="2"/>
    <x v="1"/>
    <m/>
    <m/>
    <m/>
    <m/>
    <m/>
    <m/>
    <m/>
    <m/>
    <m/>
    <m/>
    <x v="9"/>
    <x v="9"/>
    <x v="35"/>
    <x v="36"/>
    <x v="79"/>
    <x v="78"/>
    <x v="1046"/>
    <x v="1053"/>
    <n v="8"/>
    <d v="2018-09-15T00:00:00"/>
  </r>
  <r>
    <x v="0"/>
    <x v="2"/>
    <x v="1"/>
    <m/>
    <m/>
    <m/>
    <m/>
    <m/>
    <m/>
    <m/>
    <m/>
    <m/>
    <m/>
    <x v="9"/>
    <x v="9"/>
    <x v="35"/>
    <x v="36"/>
    <x v="79"/>
    <x v="78"/>
    <x v="1047"/>
    <x v="1054"/>
    <n v="5"/>
    <d v="2018-09-10T00:00:00"/>
  </r>
  <r>
    <x v="0"/>
    <x v="2"/>
    <x v="1"/>
    <m/>
    <m/>
    <m/>
    <m/>
    <m/>
    <m/>
    <m/>
    <m/>
    <m/>
    <m/>
    <x v="9"/>
    <x v="9"/>
    <x v="35"/>
    <x v="36"/>
    <x v="79"/>
    <x v="78"/>
    <x v="1048"/>
    <x v="1055"/>
    <n v="5"/>
    <d v="2018-09-09T00:00:00"/>
  </r>
  <r>
    <x v="0"/>
    <x v="2"/>
    <x v="1"/>
    <m/>
    <m/>
    <m/>
    <m/>
    <m/>
    <m/>
    <m/>
    <m/>
    <m/>
    <m/>
    <x v="9"/>
    <x v="9"/>
    <x v="35"/>
    <x v="36"/>
    <x v="79"/>
    <x v="78"/>
    <x v="1049"/>
    <x v="1056"/>
    <n v="12"/>
    <d v="2018-09-13T00:00:00"/>
  </r>
  <r>
    <x v="0"/>
    <x v="2"/>
    <x v="1"/>
    <m/>
    <m/>
    <m/>
    <m/>
    <m/>
    <m/>
    <m/>
    <m/>
    <m/>
    <m/>
    <x v="9"/>
    <x v="9"/>
    <x v="35"/>
    <x v="36"/>
    <x v="79"/>
    <x v="78"/>
    <x v="75"/>
    <x v="1057"/>
    <n v="7"/>
    <d v="2018-09-02T00:00:00"/>
  </r>
  <r>
    <x v="0"/>
    <x v="2"/>
    <x v="1"/>
    <m/>
    <m/>
    <m/>
    <m/>
    <m/>
    <m/>
    <m/>
    <m/>
    <m/>
    <m/>
    <x v="9"/>
    <x v="9"/>
    <x v="35"/>
    <x v="36"/>
    <x v="79"/>
    <x v="78"/>
    <x v="1050"/>
    <x v="1058"/>
    <n v="5"/>
    <d v="2018-09-15T00:00:00"/>
  </r>
  <r>
    <x v="0"/>
    <x v="2"/>
    <x v="1"/>
    <m/>
    <m/>
    <m/>
    <m/>
    <m/>
    <m/>
    <m/>
    <m/>
    <m/>
    <m/>
    <x v="9"/>
    <x v="9"/>
    <x v="35"/>
    <x v="36"/>
    <x v="79"/>
    <x v="78"/>
    <x v="1051"/>
    <x v="1059"/>
    <n v="5"/>
    <d v="2018-09-12T00:00:00"/>
  </r>
  <r>
    <x v="0"/>
    <x v="2"/>
    <x v="1"/>
    <m/>
    <m/>
    <m/>
    <m/>
    <m/>
    <m/>
    <m/>
    <m/>
    <m/>
    <m/>
    <x v="9"/>
    <x v="9"/>
    <x v="35"/>
    <x v="36"/>
    <x v="79"/>
    <x v="78"/>
    <x v="1052"/>
    <x v="1060"/>
    <n v="5"/>
    <d v="2018-09-16T00:00:00"/>
  </r>
  <r>
    <x v="0"/>
    <x v="2"/>
    <x v="1"/>
    <m/>
    <m/>
    <m/>
    <m/>
    <m/>
    <m/>
    <m/>
    <m/>
    <m/>
    <m/>
    <x v="9"/>
    <x v="9"/>
    <x v="35"/>
    <x v="36"/>
    <x v="79"/>
    <x v="78"/>
    <x v="1053"/>
    <x v="1061"/>
    <n v="5"/>
    <d v="2018-09-01T00:00:00"/>
  </r>
  <r>
    <x v="0"/>
    <x v="2"/>
    <x v="1"/>
    <m/>
    <m/>
    <m/>
    <m/>
    <m/>
    <m/>
    <m/>
    <m/>
    <m/>
    <m/>
    <x v="9"/>
    <x v="9"/>
    <x v="35"/>
    <x v="36"/>
    <x v="79"/>
    <x v="78"/>
    <x v="1054"/>
    <x v="1062"/>
    <n v="9"/>
    <d v="2018-09-13T00:00:00"/>
  </r>
  <r>
    <x v="0"/>
    <x v="2"/>
    <x v="1"/>
    <m/>
    <m/>
    <m/>
    <m/>
    <m/>
    <m/>
    <m/>
    <m/>
    <m/>
    <m/>
    <x v="9"/>
    <x v="9"/>
    <x v="35"/>
    <x v="36"/>
    <x v="79"/>
    <x v="78"/>
    <x v="666"/>
    <x v="1063"/>
    <n v="7"/>
    <d v="2018-09-09T00:00:00"/>
  </r>
  <r>
    <x v="0"/>
    <x v="2"/>
    <x v="1"/>
    <m/>
    <m/>
    <m/>
    <m/>
    <m/>
    <m/>
    <m/>
    <m/>
    <m/>
    <m/>
    <x v="9"/>
    <x v="9"/>
    <x v="35"/>
    <x v="36"/>
    <x v="79"/>
    <x v="78"/>
    <x v="1055"/>
    <x v="1064"/>
    <n v="8"/>
    <d v="2018-09-14T00:00:00"/>
  </r>
  <r>
    <x v="0"/>
    <x v="2"/>
    <x v="1"/>
    <m/>
    <m/>
    <m/>
    <m/>
    <m/>
    <m/>
    <m/>
    <m/>
    <m/>
    <m/>
    <x v="9"/>
    <x v="9"/>
    <x v="35"/>
    <x v="36"/>
    <x v="79"/>
    <x v="78"/>
    <x v="1056"/>
    <x v="1065"/>
    <n v="8"/>
    <d v="2018-09-01T00:00:00"/>
  </r>
  <r>
    <x v="0"/>
    <x v="2"/>
    <x v="1"/>
    <m/>
    <m/>
    <m/>
    <m/>
    <m/>
    <m/>
    <m/>
    <m/>
    <m/>
    <m/>
    <x v="9"/>
    <x v="9"/>
    <x v="35"/>
    <x v="36"/>
    <x v="79"/>
    <x v="78"/>
    <x v="511"/>
    <x v="508"/>
    <n v="90"/>
    <d v="2018-09-08T00:00:00"/>
  </r>
  <r>
    <x v="0"/>
    <x v="2"/>
    <x v="1"/>
    <m/>
    <m/>
    <m/>
    <m/>
    <m/>
    <m/>
    <m/>
    <m/>
    <m/>
    <m/>
    <x v="9"/>
    <x v="9"/>
    <x v="35"/>
    <x v="36"/>
    <x v="79"/>
    <x v="78"/>
    <x v="1057"/>
    <x v="1066"/>
    <n v="8"/>
    <d v="2018-09-07T00:00:00"/>
  </r>
  <r>
    <x v="0"/>
    <x v="2"/>
    <x v="1"/>
    <m/>
    <m/>
    <m/>
    <m/>
    <m/>
    <m/>
    <m/>
    <m/>
    <m/>
    <m/>
    <x v="9"/>
    <x v="9"/>
    <x v="35"/>
    <x v="36"/>
    <x v="79"/>
    <x v="78"/>
    <x v="1058"/>
    <x v="1067"/>
    <n v="9"/>
    <d v="2018-09-15T00:00:00"/>
  </r>
  <r>
    <x v="0"/>
    <x v="2"/>
    <x v="1"/>
    <m/>
    <m/>
    <m/>
    <m/>
    <m/>
    <m/>
    <m/>
    <m/>
    <m/>
    <m/>
    <x v="9"/>
    <x v="9"/>
    <x v="35"/>
    <x v="36"/>
    <x v="79"/>
    <x v="78"/>
    <x v="1059"/>
    <x v="1068"/>
    <n v="5"/>
    <d v="2018-09-15T00:00:00"/>
  </r>
  <r>
    <x v="0"/>
    <x v="2"/>
    <x v="1"/>
    <m/>
    <m/>
    <m/>
    <m/>
    <m/>
    <m/>
    <m/>
    <m/>
    <m/>
    <m/>
    <x v="9"/>
    <x v="9"/>
    <x v="35"/>
    <x v="36"/>
    <x v="79"/>
    <x v="78"/>
    <x v="1060"/>
    <x v="1069"/>
    <n v="14"/>
    <d v="2018-09-13T00:00:00"/>
  </r>
  <r>
    <x v="0"/>
    <x v="2"/>
    <x v="1"/>
    <m/>
    <m/>
    <m/>
    <m/>
    <m/>
    <m/>
    <m/>
    <m/>
    <m/>
    <m/>
    <x v="9"/>
    <x v="9"/>
    <x v="35"/>
    <x v="36"/>
    <x v="79"/>
    <x v="78"/>
    <x v="1061"/>
    <x v="1070"/>
    <n v="6"/>
    <d v="2018-09-01T00:00:00"/>
  </r>
  <r>
    <x v="0"/>
    <x v="2"/>
    <x v="1"/>
    <m/>
    <m/>
    <m/>
    <m/>
    <m/>
    <m/>
    <m/>
    <m/>
    <m/>
    <m/>
    <x v="9"/>
    <x v="9"/>
    <x v="35"/>
    <x v="36"/>
    <x v="79"/>
    <x v="78"/>
    <x v="1062"/>
    <x v="1071"/>
    <n v="13"/>
    <d v="2018-09-11T00:00:00"/>
  </r>
  <r>
    <x v="0"/>
    <x v="2"/>
    <x v="1"/>
    <m/>
    <m/>
    <m/>
    <m/>
    <m/>
    <m/>
    <m/>
    <m/>
    <m/>
    <m/>
    <x v="9"/>
    <x v="9"/>
    <x v="35"/>
    <x v="36"/>
    <x v="79"/>
    <x v="78"/>
    <x v="1063"/>
    <x v="1072"/>
    <n v="11"/>
    <d v="2018-09-03T00:00:00"/>
  </r>
  <r>
    <x v="0"/>
    <x v="2"/>
    <x v="1"/>
    <m/>
    <m/>
    <m/>
    <m/>
    <m/>
    <m/>
    <m/>
    <m/>
    <m/>
    <m/>
    <x v="9"/>
    <x v="9"/>
    <x v="35"/>
    <x v="36"/>
    <x v="79"/>
    <x v="78"/>
    <x v="1064"/>
    <x v="1073"/>
    <n v="5"/>
    <d v="2018-09-02T00:00:00"/>
  </r>
  <r>
    <x v="0"/>
    <x v="2"/>
    <x v="1"/>
    <m/>
    <m/>
    <m/>
    <m/>
    <m/>
    <m/>
    <m/>
    <m/>
    <m/>
    <m/>
    <x v="9"/>
    <x v="9"/>
    <x v="35"/>
    <x v="36"/>
    <x v="79"/>
    <x v="78"/>
    <x v="1065"/>
    <x v="1074"/>
    <n v="5"/>
    <d v="2018-09-11T00:00:00"/>
  </r>
  <r>
    <x v="0"/>
    <x v="2"/>
    <x v="1"/>
    <m/>
    <m/>
    <m/>
    <m/>
    <m/>
    <m/>
    <m/>
    <m/>
    <m/>
    <m/>
    <x v="9"/>
    <x v="9"/>
    <x v="35"/>
    <x v="36"/>
    <x v="79"/>
    <x v="78"/>
    <x v="1066"/>
    <x v="1075"/>
    <n v="11"/>
    <d v="2018-09-09T00:00:00"/>
  </r>
  <r>
    <x v="0"/>
    <x v="2"/>
    <x v="1"/>
    <m/>
    <m/>
    <m/>
    <m/>
    <m/>
    <m/>
    <m/>
    <m/>
    <m/>
    <m/>
    <x v="9"/>
    <x v="9"/>
    <x v="35"/>
    <x v="36"/>
    <x v="79"/>
    <x v="78"/>
    <x v="1067"/>
    <x v="1076"/>
    <n v="13"/>
    <d v="2018-09-09T00:00:00"/>
  </r>
  <r>
    <x v="0"/>
    <x v="2"/>
    <x v="1"/>
    <m/>
    <m/>
    <m/>
    <m/>
    <m/>
    <m/>
    <m/>
    <m/>
    <m/>
    <m/>
    <x v="9"/>
    <x v="9"/>
    <x v="35"/>
    <x v="36"/>
    <x v="79"/>
    <x v="78"/>
    <x v="1068"/>
    <x v="1077"/>
    <n v="11"/>
    <d v="2018-09-10T00:00:00"/>
  </r>
  <r>
    <x v="0"/>
    <x v="2"/>
    <x v="1"/>
    <m/>
    <m/>
    <m/>
    <m/>
    <m/>
    <m/>
    <m/>
    <m/>
    <m/>
    <m/>
    <x v="9"/>
    <x v="9"/>
    <x v="35"/>
    <x v="36"/>
    <x v="79"/>
    <x v="78"/>
    <x v="1069"/>
    <x v="1078"/>
    <n v="9"/>
    <d v="2018-09-01T00:00:00"/>
  </r>
  <r>
    <x v="0"/>
    <x v="2"/>
    <x v="1"/>
    <m/>
    <m/>
    <m/>
    <m/>
    <m/>
    <m/>
    <m/>
    <m/>
    <m/>
    <m/>
    <x v="9"/>
    <x v="9"/>
    <x v="35"/>
    <x v="36"/>
    <x v="79"/>
    <x v="78"/>
    <x v="1070"/>
    <x v="1079"/>
    <n v="5"/>
    <d v="2018-09-14T00:00:00"/>
  </r>
  <r>
    <x v="0"/>
    <x v="2"/>
    <x v="1"/>
    <m/>
    <m/>
    <m/>
    <m/>
    <m/>
    <m/>
    <m/>
    <m/>
    <m/>
    <m/>
    <x v="9"/>
    <x v="9"/>
    <x v="35"/>
    <x v="36"/>
    <x v="82"/>
    <x v="81"/>
    <x v="710"/>
    <x v="1080"/>
    <n v="5"/>
    <d v="2018-09-07T00:00:00"/>
  </r>
  <r>
    <x v="0"/>
    <x v="2"/>
    <x v="1"/>
    <m/>
    <m/>
    <m/>
    <m/>
    <m/>
    <m/>
    <m/>
    <m/>
    <m/>
    <m/>
    <x v="9"/>
    <x v="9"/>
    <x v="35"/>
    <x v="36"/>
    <x v="82"/>
    <x v="81"/>
    <x v="1071"/>
    <x v="1081"/>
    <n v="5"/>
    <d v="2018-09-05T00:00:00"/>
  </r>
  <r>
    <x v="0"/>
    <x v="2"/>
    <x v="1"/>
    <m/>
    <m/>
    <m/>
    <m/>
    <m/>
    <m/>
    <m/>
    <m/>
    <m/>
    <m/>
    <x v="9"/>
    <x v="9"/>
    <x v="35"/>
    <x v="36"/>
    <x v="82"/>
    <x v="81"/>
    <x v="1072"/>
    <x v="1082"/>
    <n v="9"/>
    <d v="2018-09-07T00:00:00"/>
  </r>
  <r>
    <x v="0"/>
    <x v="2"/>
    <x v="1"/>
    <m/>
    <m/>
    <m/>
    <m/>
    <m/>
    <m/>
    <m/>
    <m/>
    <m/>
    <m/>
    <x v="9"/>
    <x v="9"/>
    <x v="35"/>
    <x v="36"/>
    <x v="82"/>
    <x v="81"/>
    <x v="1073"/>
    <x v="1083"/>
    <n v="5"/>
    <d v="2018-09-02T00:00:00"/>
  </r>
  <r>
    <x v="0"/>
    <x v="2"/>
    <x v="1"/>
    <m/>
    <m/>
    <m/>
    <m/>
    <m/>
    <m/>
    <m/>
    <m/>
    <m/>
    <m/>
    <x v="9"/>
    <x v="9"/>
    <x v="33"/>
    <x v="34"/>
    <x v="76"/>
    <x v="75"/>
    <x v="471"/>
    <x v="467"/>
    <n v="16"/>
    <d v="2018-09-18T00:00:00"/>
  </r>
  <r>
    <x v="0"/>
    <x v="2"/>
    <x v="1"/>
    <m/>
    <m/>
    <m/>
    <m/>
    <m/>
    <m/>
    <m/>
    <m/>
    <m/>
    <m/>
    <x v="9"/>
    <x v="9"/>
    <x v="33"/>
    <x v="34"/>
    <x v="76"/>
    <x v="75"/>
    <x v="472"/>
    <x v="468"/>
    <n v="5"/>
    <d v="2018-09-12T00:00:00"/>
  </r>
  <r>
    <x v="0"/>
    <x v="2"/>
    <x v="1"/>
    <m/>
    <m/>
    <m/>
    <m/>
    <m/>
    <m/>
    <m/>
    <m/>
    <m/>
    <m/>
    <x v="9"/>
    <x v="9"/>
    <x v="33"/>
    <x v="34"/>
    <x v="191"/>
    <x v="192"/>
    <x v="1074"/>
    <x v="1084"/>
    <n v="5"/>
    <d v="2018-09-05T00:00:00"/>
  </r>
  <r>
    <x v="0"/>
    <x v="2"/>
    <x v="1"/>
    <m/>
    <m/>
    <m/>
    <m/>
    <m/>
    <m/>
    <m/>
    <m/>
    <m/>
    <m/>
    <x v="9"/>
    <x v="9"/>
    <x v="33"/>
    <x v="34"/>
    <x v="191"/>
    <x v="192"/>
    <x v="920"/>
    <x v="1085"/>
    <n v="15"/>
    <d v="2018-09-13T00:00:00"/>
  </r>
  <r>
    <x v="0"/>
    <x v="2"/>
    <x v="1"/>
    <m/>
    <m/>
    <m/>
    <m/>
    <m/>
    <m/>
    <m/>
    <m/>
    <m/>
    <m/>
    <x v="9"/>
    <x v="9"/>
    <x v="33"/>
    <x v="34"/>
    <x v="191"/>
    <x v="192"/>
    <x v="1075"/>
    <x v="1086"/>
    <n v="5"/>
    <d v="2018-09-01T00:00:00"/>
  </r>
  <r>
    <x v="0"/>
    <x v="2"/>
    <x v="1"/>
    <m/>
    <m/>
    <m/>
    <m/>
    <m/>
    <m/>
    <m/>
    <m/>
    <m/>
    <m/>
    <x v="9"/>
    <x v="9"/>
    <x v="33"/>
    <x v="34"/>
    <x v="80"/>
    <x v="79"/>
    <x v="395"/>
    <x v="391"/>
    <n v="110"/>
    <d v="2018-09-25T00:00:00"/>
  </r>
  <r>
    <x v="0"/>
    <x v="2"/>
    <x v="1"/>
    <m/>
    <m/>
    <m/>
    <m/>
    <m/>
    <m/>
    <m/>
    <m/>
    <m/>
    <m/>
    <x v="9"/>
    <x v="9"/>
    <x v="33"/>
    <x v="34"/>
    <x v="192"/>
    <x v="193"/>
    <x v="1076"/>
    <x v="1087"/>
    <n v="10"/>
    <d v="2018-09-01T00:00:00"/>
  </r>
  <r>
    <x v="0"/>
    <x v="2"/>
    <x v="1"/>
    <m/>
    <m/>
    <m/>
    <m/>
    <m/>
    <m/>
    <m/>
    <m/>
    <m/>
    <m/>
    <x v="9"/>
    <x v="9"/>
    <x v="33"/>
    <x v="34"/>
    <x v="192"/>
    <x v="193"/>
    <x v="1077"/>
    <x v="1088"/>
    <n v="20"/>
    <d v="2018-09-03T00:00:00"/>
  </r>
  <r>
    <x v="0"/>
    <x v="2"/>
    <x v="1"/>
    <m/>
    <m/>
    <m/>
    <m/>
    <m/>
    <m/>
    <m/>
    <m/>
    <m/>
    <m/>
    <x v="9"/>
    <x v="9"/>
    <x v="33"/>
    <x v="34"/>
    <x v="192"/>
    <x v="193"/>
    <x v="1078"/>
    <x v="1089"/>
    <n v="25"/>
    <d v="2018-09-02T00:00:00"/>
  </r>
  <r>
    <x v="0"/>
    <x v="2"/>
    <x v="1"/>
    <m/>
    <m/>
    <m/>
    <m/>
    <m/>
    <m/>
    <m/>
    <m/>
    <m/>
    <m/>
    <x v="9"/>
    <x v="9"/>
    <x v="33"/>
    <x v="34"/>
    <x v="192"/>
    <x v="193"/>
    <x v="1079"/>
    <x v="1090"/>
    <n v="15"/>
    <d v="2018-09-03T00:00:00"/>
  </r>
  <r>
    <x v="0"/>
    <x v="2"/>
    <x v="1"/>
    <m/>
    <m/>
    <m/>
    <m/>
    <m/>
    <m/>
    <m/>
    <m/>
    <m/>
    <m/>
    <x v="9"/>
    <x v="9"/>
    <x v="33"/>
    <x v="34"/>
    <x v="192"/>
    <x v="193"/>
    <x v="1080"/>
    <x v="1091"/>
    <n v="8"/>
    <d v="2018-09-07T00:00:00"/>
  </r>
  <r>
    <x v="0"/>
    <x v="2"/>
    <x v="1"/>
    <m/>
    <m/>
    <m/>
    <m/>
    <m/>
    <m/>
    <m/>
    <m/>
    <m/>
    <m/>
    <x v="9"/>
    <x v="9"/>
    <x v="33"/>
    <x v="34"/>
    <x v="192"/>
    <x v="193"/>
    <x v="1081"/>
    <x v="1092"/>
    <n v="8"/>
    <d v="2018-09-15T00:00:00"/>
  </r>
  <r>
    <x v="0"/>
    <x v="2"/>
    <x v="1"/>
    <m/>
    <m/>
    <m/>
    <m/>
    <m/>
    <m/>
    <m/>
    <m/>
    <m/>
    <m/>
    <x v="9"/>
    <x v="9"/>
    <x v="20"/>
    <x v="20"/>
    <x v="77"/>
    <x v="76"/>
    <x v="404"/>
    <x v="400"/>
    <n v="15"/>
    <d v="2018-09-05T00:00:00"/>
  </r>
  <r>
    <x v="0"/>
    <x v="2"/>
    <x v="1"/>
    <m/>
    <m/>
    <m/>
    <m/>
    <m/>
    <m/>
    <m/>
    <m/>
    <m/>
    <m/>
    <x v="9"/>
    <x v="9"/>
    <x v="20"/>
    <x v="20"/>
    <x v="77"/>
    <x v="76"/>
    <x v="387"/>
    <x v="383"/>
    <n v="25"/>
    <d v="2018-09-15T00:00:00"/>
  </r>
  <r>
    <x v="0"/>
    <x v="2"/>
    <x v="1"/>
    <m/>
    <m/>
    <m/>
    <m/>
    <m/>
    <m/>
    <m/>
    <m/>
    <m/>
    <m/>
    <x v="9"/>
    <x v="9"/>
    <x v="20"/>
    <x v="20"/>
    <x v="77"/>
    <x v="76"/>
    <x v="1082"/>
    <x v="1093"/>
    <n v="7"/>
    <d v="2018-09-01T00:00:00"/>
  </r>
  <r>
    <x v="0"/>
    <x v="2"/>
    <x v="1"/>
    <m/>
    <m/>
    <m/>
    <m/>
    <m/>
    <m/>
    <m/>
    <m/>
    <m/>
    <m/>
    <x v="9"/>
    <x v="9"/>
    <x v="20"/>
    <x v="20"/>
    <x v="77"/>
    <x v="76"/>
    <x v="1083"/>
    <x v="1094"/>
    <n v="8"/>
    <d v="2018-09-04T00:00:00"/>
  </r>
  <r>
    <x v="0"/>
    <x v="2"/>
    <x v="1"/>
    <m/>
    <m/>
    <m/>
    <m/>
    <m/>
    <m/>
    <m/>
    <m/>
    <m/>
    <m/>
    <x v="9"/>
    <x v="9"/>
    <x v="20"/>
    <x v="20"/>
    <x v="77"/>
    <x v="76"/>
    <x v="391"/>
    <x v="387"/>
    <n v="43"/>
    <d v="2018-09-25T00:00:00"/>
  </r>
  <r>
    <x v="0"/>
    <x v="2"/>
    <x v="1"/>
    <m/>
    <m/>
    <m/>
    <m/>
    <m/>
    <m/>
    <m/>
    <m/>
    <m/>
    <m/>
    <x v="9"/>
    <x v="9"/>
    <x v="20"/>
    <x v="20"/>
    <x v="77"/>
    <x v="76"/>
    <x v="1084"/>
    <x v="1095"/>
    <n v="8"/>
    <d v="2018-09-03T00:00:00"/>
  </r>
  <r>
    <x v="0"/>
    <x v="2"/>
    <x v="1"/>
    <m/>
    <m/>
    <m/>
    <m/>
    <m/>
    <m/>
    <m/>
    <m/>
    <m/>
    <m/>
    <x v="12"/>
    <x v="12"/>
    <x v="36"/>
    <x v="37"/>
    <x v="83"/>
    <x v="82"/>
    <x v="1085"/>
    <x v="1096"/>
    <n v="30"/>
    <d v="2018-09-22T00:00:00"/>
  </r>
  <r>
    <x v="0"/>
    <x v="2"/>
    <x v="1"/>
    <m/>
    <m/>
    <m/>
    <m/>
    <m/>
    <m/>
    <m/>
    <m/>
    <m/>
    <m/>
    <x v="12"/>
    <x v="12"/>
    <x v="36"/>
    <x v="37"/>
    <x v="83"/>
    <x v="82"/>
    <x v="1086"/>
    <x v="1097"/>
    <n v="30"/>
    <d v="2018-09-19T00:00:00"/>
  </r>
  <r>
    <x v="0"/>
    <x v="2"/>
    <x v="1"/>
    <m/>
    <m/>
    <m/>
    <m/>
    <m/>
    <m/>
    <m/>
    <m/>
    <m/>
    <m/>
    <x v="12"/>
    <x v="12"/>
    <x v="36"/>
    <x v="37"/>
    <x v="83"/>
    <x v="82"/>
    <x v="1087"/>
    <x v="1098"/>
    <n v="20"/>
    <d v="2018-09-22T00:00:00"/>
  </r>
  <r>
    <x v="0"/>
    <x v="2"/>
    <x v="1"/>
    <m/>
    <m/>
    <m/>
    <m/>
    <m/>
    <m/>
    <m/>
    <m/>
    <m/>
    <m/>
    <x v="12"/>
    <x v="12"/>
    <x v="36"/>
    <x v="37"/>
    <x v="83"/>
    <x v="82"/>
    <x v="1088"/>
    <x v="1099"/>
    <n v="40"/>
    <d v="2018-09-20T00:00:00"/>
  </r>
  <r>
    <x v="0"/>
    <x v="2"/>
    <x v="1"/>
    <m/>
    <m/>
    <m/>
    <m/>
    <m/>
    <m/>
    <m/>
    <m/>
    <m/>
    <m/>
    <x v="12"/>
    <x v="12"/>
    <x v="36"/>
    <x v="37"/>
    <x v="83"/>
    <x v="82"/>
    <x v="1089"/>
    <x v="1100"/>
    <n v="25"/>
    <d v="2018-09-20T00:00:00"/>
  </r>
  <r>
    <x v="0"/>
    <x v="2"/>
    <x v="1"/>
    <m/>
    <m/>
    <m/>
    <m/>
    <m/>
    <m/>
    <m/>
    <m/>
    <m/>
    <m/>
    <x v="12"/>
    <x v="12"/>
    <x v="38"/>
    <x v="39"/>
    <x v="107"/>
    <x v="107"/>
    <x v="1090"/>
    <x v="1101"/>
    <n v="13"/>
    <d v="2018-09-20T00:00:00"/>
  </r>
  <r>
    <x v="0"/>
    <x v="2"/>
    <x v="1"/>
    <m/>
    <m/>
    <m/>
    <m/>
    <m/>
    <m/>
    <m/>
    <m/>
    <m/>
    <m/>
    <x v="12"/>
    <x v="12"/>
    <x v="38"/>
    <x v="39"/>
    <x v="107"/>
    <x v="107"/>
    <x v="1091"/>
    <x v="1102"/>
    <n v="10"/>
    <d v="2018-09-20T00:00:00"/>
  </r>
  <r>
    <x v="0"/>
    <x v="2"/>
    <x v="1"/>
    <m/>
    <m/>
    <m/>
    <m/>
    <m/>
    <m/>
    <m/>
    <m/>
    <m/>
    <m/>
    <x v="12"/>
    <x v="12"/>
    <x v="38"/>
    <x v="39"/>
    <x v="86"/>
    <x v="85"/>
    <x v="419"/>
    <x v="415"/>
    <n v="10"/>
    <d v="2018-09-20T00:00:00"/>
  </r>
  <r>
    <x v="0"/>
    <x v="2"/>
    <x v="1"/>
    <m/>
    <m/>
    <m/>
    <m/>
    <m/>
    <m/>
    <m/>
    <m/>
    <m/>
    <m/>
    <x v="12"/>
    <x v="12"/>
    <x v="37"/>
    <x v="38"/>
    <x v="84"/>
    <x v="83"/>
    <x v="1092"/>
    <x v="1103"/>
    <n v="15"/>
    <d v="2018-09-16T00:00:00"/>
  </r>
  <r>
    <x v="0"/>
    <x v="2"/>
    <x v="1"/>
    <m/>
    <m/>
    <m/>
    <m/>
    <m/>
    <m/>
    <m/>
    <m/>
    <m/>
    <m/>
    <x v="12"/>
    <x v="12"/>
    <x v="37"/>
    <x v="38"/>
    <x v="84"/>
    <x v="83"/>
    <x v="1093"/>
    <x v="1104"/>
    <n v="10"/>
    <d v="2018-09-15T00:00:00"/>
  </r>
  <r>
    <x v="0"/>
    <x v="2"/>
    <x v="1"/>
    <m/>
    <m/>
    <m/>
    <m/>
    <m/>
    <m/>
    <m/>
    <m/>
    <m/>
    <m/>
    <x v="12"/>
    <x v="12"/>
    <x v="37"/>
    <x v="38"/>
    <x v="84"/>
    <x v="83"/>
    <x v="789"/>
    <x v="1105"/>
    <n v="5"/>
    <d v="2018-09-19T00:00:00"/>
  </r>
  <r>
    <x v="0"/>
    <x v="2"/>
    <x v="1"/>
    <m/>
    <m/>
    <m/>
    <m/>
    <m/>
    <m/>
    <m/>
    <m/>
    <m/>
    <m/>
    <x v="12"/>
    <x v="12"/>
    <x v="37"/>
    <x v="38"/>
    <x v="84"/>
    <x v="83"/>
    <x v="1094"/>
    <x v="1106"/>
    <n v="22"/>
    <d v="2018-09-15T00:00:00"/>
  </r>
  <r>
    <x v="0"/>
    <x v="2"/>
    <x v="1"/>
    <m/>
    <m/>
    <m/>
    <m/>
    <m/>
    <m/>
    <m/>
    <m/>
    <m/>
    <m/>
    <x v="12"/>
    <x v="12"/>
    <x v="37"/>
    <x v="38"/>
    <x v="84"/>
    <x v="83"/>
    <x v="480"/>
    <x v="476"/>
    <n v="55"/>
    <d v="2018-09-23T00:00:00"/>
  </r>
  <r>
    <x v="0"/>
    <x v="2"/>
    <x v="1"/>
    <m/>
    <m/>
    <m/>
    <m/>
    <m/>
    <m/>
    <m/>
    <m/>
    <m/>
    <m/>
    <x v="12"/>
    <x v="12"/>
    <x v="37"/>
    <x v="38"/>
    <x v="84"/>
    <x v="83"/>
    <x v="1095"/>
    <x v="1107"/>
    <n v="5"/>
    <d v="2018-09-19T00:00:00"/>
  </r>
  <r>
    <x v="0"/>
    <x v="2"/>
    <x v="1"/>
    <m/>
    <m/>
    <m/>
    <m/>
    <m/>
    <m/>
    <m/>
    <m/>
    <m/>
    <m/>
    <x v="12"/>
    <x v="12"/>
    <x v="37"/>
    <x v="38"/>
    <x v="84"/>
    <x v="83"/>
    <x v="1096"/>
    <x v="1108"/>
    <n v="10"/>
    <d v="2018-09-02T00:00:00"/>
  </r>
  <r>
    <x v="0"/>
    <x v="2"/>
    <x v="1"/>
    <m/>
    <m/>
    <m/>
    <m/>
    <m/>
    <m/>
    <m/>
    <m/>
    <m/>
    <m/>
    <x v="12"/>
    <x v="12"/>
    <x v="37"/>
    <x v="38"/>
    <x v="84"/>
    <x v="83"/>
    <x v="1097"/>
    <x v="1109"/>
    <n v="15"/>
    <d v="2018-09-15T00:00:00"/>
  </r>
  <r>
    <x v="0"/>
    <x v="2"/>
    <x v="1"/>
    <m/>
    <m/>
    <m/>
    <m/>
    <m/>
    <m/>
    <m/>
    <m/>
    <m/>
    <m/>
    <x v="12"/>
    <x v="12"/>
    <x v="37"/>
    <x v="38"/>
    <x v="84"/>
    <x v="83"/>
    <x v="1098"/>
    <x v="1110"/>
    <n v="5"/>
    <d v="2018-09-17T00:00:00"/>
  </r>
  <r>
    <x v="0"/>
    <x v="2"/>
    <x v="1"/>
    <m/>
    <m/>
    <m/>
    <m/>
    <m/>
    <m/>
    <m/>
    <m/>
    <m/>
    <m/>
    <x v="12"/>
    <x v="12"/>
    <x v="37"/>
    <x v="38"/>
    <x v="84"/>
    <x v="83"/>
    <x v="1099"/>
    <x v="1111"/>
    <n v="10"/>
    <d v="2018-09-15T00:00:00"/>
  </r>
  <r>
    <x v="0"/>
    <x v="2"/>
    <x v="1"/>
    <m/>
    <m/>
    <m/>
    <m/>
    <m/>
    <m/>
    <m/>
    <m/>
    <m/>
    <m/>
    <x v="12"/>
    <x v="12"/>
    <x v="37"/>
    <x v="38"/>
    <x v="84"/>
    <x v="83"/>
    <x v="914"/>
    <x v="1112"/>
    <n v="10"/>
    <d v="2018-09-15T00:00:00"/>
  </r>
  <r>
    <x v="0"/>
    <x v="2"/>
    <x v="1"/>
    <m/>
    <m/>
    <m/>
    <m/>
    <m/>
    <m/>
    <m/>
    <m/>
    <m/>
    <m/>
    <x v="12"/>
    <x v="12"/>
    <x v="37"/>
    <x v="38"/>
    <x v="84"/>
    <x v="83"/>
    <x v="1100"/>
    <x v="1113"/>
    <n v="10"/>
    <d v="2018-09-13T00:00:00"/>
  </r>
  <r>
    <x v="0"/>
    <x v="2"/>
    <x v="1"/>
    <m/>
    <m/>
    <m/>
    <m/>
    <m/>
    <m/>
    <m/>
    <m/>
    <m/>
    <m/>
    <x v="12"/>
    <x v="12"/>
    <x v="37"/>
    <x v="38"/>
    <x v="84"/>
    <x v="83"/>
    <x v="1101"/>
    <x v="1114"/>
    <n v="10"/>
    <d v="2018-09-17T00:00:00"/>
  </r>
  <r>
    <x v="0"/>
    <x v="2"/>
    <x v="1"/>
    <m/>
    <m/>
    <m/>
    <m/>
    <m/>
    <m/>
    <m/>
    <m/>
    <m/>
    <m/>
    <x v="12"/>
    <x v="12"/>
    <x v="37"/>
    <x v="38"/>
    <x v="84"/>
    <x v="83"/>
    <x v="1062"/>
    <x v="1115"/>
    <n v="10"/>
    <d v="2018-09-15T00:00:00"/>
  </r>
  <r>
    <x v="0"/>
    <x v="2"/>
    <x v="1"/>
    <m/>
    <m/>
    <m/>
    <m/>
    <m/>
    <m/>
    <m/>
    <m/>
    <m/>
    <m/>
    <x v="12"/>
    <x v="12"/>
    <x v="37"/>
    <x v="38"/>
    <x v="84"/>
    <x v="83"/>
    <x v="1102"/>
    <x v="1116"/>
    <n v="25"/>
    <d v="2018-09-02T00:00:00"/>
  </r>
  <r>
    <x v="0"/>
    <x v="2"/>
    <x v="1"/>
    <m/>
    <m/>
    <m/>
    <m/>
    <m/>
    <m/>
    <m/>
    <m/>
    <m/>
    <m/>
    <x v="12"/>
    <x v="12"/>
    <x v="37"/>
    <x v="38"/>
    <x v="84"/>
    <x v="83"/>
    <x v="1103"/>
    <x v="1117"/>
    <n v="15"/>
    <d v="2018-09-02T00:00:00"/>
  </r>
  <r>
    <x v="0"/>
    <x v="2"/>
    <x v="1"/>
    <m/>
    <m/>
    <m/>
    <m/>
    <m/>
    <m/>
    <m/>
    <m/>
    <m/>
    <m/>
    <x v="12"/>
    <x v="12"/>
    <x v="37"/>
    <x v="38"/>
    <x v="85"/>
    <x v="84"/>
    <x v="1104"/>
    <x v="1118"/>
    <n v="10"/>
    <d v="2018-09-13T00:00:00"/>
  </r>
  <r>
    <x v="0"/>
    <x v="2"/>
    <x v="1"/>
    <m/>
    <m/>
    <m/>
    <m/>
    <m/>
    <m/>
    <m/>
    <m/>
    <m/>
    <m/>
    <x v="12"/>
    <x v="12"/>
    <x v="37"/>
    <x v="38"/>
    <x v="85"/>
    <x v="84"/>
    <x v="1105"/>
    <x v="1119"/>
    <n v="20"/>
    <d v="2018-09-21T00:00:00"/>
  </r>
  <r>
    <x v="0"/>
    <x v="2"/>
    <x v="1"/>
    <m/>
    <m/>
    <m/>
    <m/>
    <m/>
    <m/>
    <m/>
    <m/>
    <m/>
    <m/>
    <x v="12"/>
    <x v="12"/>
    <x v="37"/>
    <x v="38"/>
    <x v="85"/>
    <x v="84"/>
    <x v="1106"/>
    <x v="1120"/>
    <n v="5"/>
    <d v="2018-09-13T00:00:00"/>
  </r>
  <r>
    <x v="0"/>
    <x v="2"/>
    <x v="1"/>
    <m/>
    <m/>
    <m/>
    <m/>
    <m/>
    <m/>
    <m/>
    <m/>
    <m/>
    <m/>
    <x v="12"/>
    <x v="12"/>
    <x v="37"/>
    <x v="38"/>
    <x v="85"/>
    <x v="84"/>
    <x v="1107"/>
    <x v="1121"/>
    <n v="5"/>
    <d v="2018-09-18T00:00:00"/>
  </r>
  <r>
    <x v="0"/>
    <x v="2"/>
    <x v="1"/>
    <m/>
    <m/>
    <m/>
    <m/>
    <m/>
    <m/>
    <m/>
    <m/>
    <m/>
    <m/>
    <x v="12"/>
    <x v="12"/>
    <x v="37"/>
    <x v="38"/>
    <x v="85"/>
    <x v="84"/>
    <x v="1108"/>
    <x v="1122"/>
    <n v="5"/>
    <d v="2018-09-16T00:00:00"/>
  </r>
  <r>
    <x v="0"/>
    <x v="2"/>
    <x v="1"/>
    <m/>
    <m/>
    <m/>
    <m/>
    <m/>
    <m/>
    <m/>
    <m/>
    <m/>
    <m/>
    <x v="12"/>
    <x v="12"/>
    <x v="37"/>
    <x v="38"/>
    <x v="85"/>
    <x v="84"/>
    <x v="1109"/>
    <x v="1123"/>
    <n v="5"/>
    <d v="2018-09-17T00:00:00"/>
  </r>
  <r>
    <x v="0"/>
    <x v="2"/>
    <x v="1"/>
    <m/>
    <m/>
    <m/>
    <m/>
    <m/>
    <m/>
    <m/>
    <m/>
    <m/>
    <m/>
    <x v="12"/>
    <x v="12"/>
    <x v="37"/>
    <x v="38"/>
    <x v="85"/>
    <x v="84"/>
    <x v="1110"/>
    <x v="1124"/>
    <n v="10"/>
    <d v="2018-09-18T00:00:00"/>
  </r>
  <r>
    <x v="0"/>
    <x v="2"/>
    <x v="1"/>
    <m/>
    <m/>
    <m/>
    <m/>
    <m/>
    <m/>
    <m/>
    <m/>
    <m/>
    <m/>
    <x v="12"/>
    <x v="12"/>
    <x v="37"/>
    <x v="38"/>
    <x v="85"/>
    <x v="84"/>
    <x v="1111"/>
    <x v="1125"/>
    <n v="10"/>
    <d v="2018-09-19T00:00:00"/>
  </r>
  <r>
    <x v="0"/>
    <x v="2"/>
    <x v="1"/>
    <m/>
    <m/>
    <m/>
    <m/>
    <m/>
    <m/>
    <m/>
    <m/>
    <m/>
    <m/>
    <x v="12"/>
    <x v="12"/>
    <x v="37"/>
    <x v="38"/>
    <x v="85"/>
    <x v="84"/>
    <x v="1112"/>
    <x v="1126"/>
    <n v="15"/>
    <d v="2018-09-14T00:00:00"/>
  </r>
  <r>
    <x v="0"/>
    <x v="2"/>
    <x v="1"/>
    <m/>
    <m/>
    <m/>
    <m/>
    <m/>
    <m/>
    <m/>
    <m/>
    <m/>
    <m/>
    <x v="12"/>
    <x v="12"/>
    <x v="37"/>
    <x v="38"/>
    <x v="85"/>
    <x v="84"/>
    <x v="1113"/>
    <x v="1127"/>
    <n v="20"/>
    <d v="2018-09-20T00:00:00"/>
  </r>
  <r>
    <x v="0"/>
    <x v="2"/>
    <x v="1"/>
    <m/>
    <m/>
    <m/>
    <m/>
    <m/>
    <m/>
    <m/>
    <m/>
    <m/>
    <m/>
    <x v="12"/>
    <x v="12"/>
    <x v="37"/>
    <x v="38"/>
    <x v="85"/>
    <x v="84"/>
    <x v="1114"/>
    <x v="1128"/>
    <n v="25"/>
    <d v="2018-09-21T00:00:00"/>
  </r>
  <r>
    <x v="0"/>
    <x v="2"/>
    <x v="1"/>
    <m/>
    <m/>
    <m/>
    <m/>
    <m/>
    <m/>
    <m/>
    <m/>
    <m/>
    <m/>
    <x v="14"/>
    <x v="14"/>
    <x v="40"/>
    <x v="41"/>
    <x v="89"/>
    <x v="88"/>
    <x v="454"/>
    <x v="450"/>
    <n v="60"/>
    <d v="2018-09-13T00:00:00"/>
  </r>
  <r>
    <x v="0"/>
    <x v="2"/>
    <x v="1"/>
    <m/>
    <m/>
    <m/>
    <m/>
    <m/>
    <m/>
    <m/>
    <m/>
    <m/>
    <m/>
    <x v="2"/>
    <x v="2"/>
    <x v="34"/>
    <x v="35"/>
    <x v="78"/>
    <x v="77"/>
    <x v="1115"/>
    <x v="1129"/>
    <n v="7"/>
    <d v="2018-09-08T00:00:00"/>
  </r>
  <r>
    <x v="0"/>
    <x v="2"/>
    <x v="1"/>
    <m/>
    <m/>
    <m/>
    <m/>
    <m/>
    <m/>
    <m/>
    <m/>
    <m/>
    <m/>
    <x v="2"/>
    <x v="2"/>
    <x v="34"/>
    <x v="35"/>
    <x v="78"/>
    <x v="77"/>
    <x v="1116"/>
    <x v="1130"/>
    <n v="30"/>
    <d v="2018-09-10T00:00:00"/>
  </r>
  <r>
    <x v="0"/>
    <x v="2"/>
    <x v="1"/>
    <m/>
    <m/>
    <m/>
    <m/>
    <m/>
    <m/>
    <m/>
    <m/>
    <m/>
    <m/>
    <x v="2"/>
    <x v="2"/>
    <x v="34"/>
    <x v="35"/>
    <x v="78"/>
    <x v="77"/>
    <x v="1117"/>
    <x v="1131"/>
    <n v="5"/>
    <d v="2018-09-07T00:00:00"/>
  </r>
  <r>
    <x v="0"/>
    <x v="2"/>
    <x v="1"/>
    <m/>
    <m/>
    <m/>
    <m/>
    <m/>
    <m/>
    <m/>
    <m/>
    <m/>
    <m/>
    <x v="2"/>
    <x v="2"/>
    <x v="31"/>
    <x v="32"/>
    <x v="73"/>
    <x v="72"/>
    <x v="380"/>
    <x v="376"/>
    <n v="5"/>
    <d v="2018-09-05T00:00:00"/>
  </r>
  <r>
    <x v="0"/>
    <x v="2"/>
    <x v="1"/>
    <m/>
    <m/>
    <m/>
    <m/>
    <m/>
    <m/>
    <m/>
    <m/>
    <m/>
    <m/>
    <x v="2"/>
    <x v="2"/>
    <x v="31"/>
    <x v="32"/>
    <x v="156"/>
    <x v="157"/>
    <x v="1118"/>
    <x v="1132"/>
    <n v="15"/>
    <d v="2018-09-11T00:00:00"/>
  </r>
  <r>
    <x v="0"/>
    <x v="2"/>
    <x v="1"/>
    <m/>
    <m/>
    <m/>
    <m/>
    <m/>
    <m/>
    <m/>
    <m/>
    <m/>
    <m/>
    <x v="2"/>
    <x v="2"/>
    <x v="31"/>
    <x v="32"/>
    <x v="156"/>
    <x v="157"/>
    <x v="1119"/>
    <x v="1133"/>
    <n v="9"/>
    <d v="2018-09-13T00:00:00"/>
  </r>
  <r>
    <x v="0"/>
    <x v="2"/>
    <x v="1"/>
    <m/>
    <m/>
    <m/>
    <m/>
    <m/>
    <m/>
    <m/>
    <m/>
    <m/>
    <m/>
    <x v="2"/>
    <x v="2"/>
    <x v="31"/>
    <x v="32"/>
    <x v="156"/>
    <x v="157"/>
    <x v="1120"/>
    <x v="1134"/>
    <n v="10"/>
    <d v="2018-09-12T00:00:00"/>
  </r>
  <r>
    <x v="0"/>
    <x v="2"/>
    <x v="1"/>
    <m/>
    <m/>
    <m/>
    <m/>
    <m/>
    <m/>
    <m/>
    <m/>
    <m/>
    <m/>
    <x v="2"/>
    <x v="2"/>
    <x v="31"/>
    <x v="32"/>
    <x v="156"/>
    <x v="157"/>
    <x v="1121"/>
    <x v="1135"/>
    <n v="9"/>
    <d v="2018-09-06T00:00:00"/>
  </r>
  <r>
    <x v="0"/>
    <x v="2"/>
    <x v="1"/>
    <m/>
    <m/>
    <m/>
    <m/>
    <m/>
    <m/>
    <m/>
    <m/>
    <m/>
    <m/>
    <x v="2"/>
    <x v="2"/>
    <x v="31"/>
    <x v="32"/>
    <x v="105"/>
    <x v="105"/>
    <x v="1122"/>
    <x v="1136"/>
    <n v="10"/>
    <d v="2018-09-09T00:00:00"/>
  </r>
  <r>
    <x v="0"/>
    <x v="2"/>
    <x v="1"/>
    <m/>
    <m/>
    <m/>
    <m/>
    <m/>
    <m/>
    <m/>
    <m/>
    <m/>
    <m/>
    <x v="2"/>
    <x v="2"/>
    <x v="31"/>
    <x v="32"/>
    <x v="105"/>
    <x v="105"/>
    <x v="1123"/>
    <x v="1137"/>
    <n v="10"/>
    <d v="2018-09-20T00:00:00"/>
  </r>
  <r>
    <x v="0"/>
    <x v="2"/>
    <x v="1"/>
    <m/>
    <m/>
    <m/>
    <m/>
    <m/>
    <m/>
    <m/>
    <m/>
    <m/>
    <m/>
    <x v="2"/>
    <x v="2"/>
    <x v="31"/>
    <x v="32"/>
    <x v="105"/>
    <x v="105"/>
    <x v="1124"/>
    <x v="1138"/>
    <n v="10"/>
    <d v="2018-09-05T00:00:00"/>
  </r>
  <r>
    <x v="0"/>
    <x v="2"/>
    <x v="1"/>
    <m/>
    <m/>
    <m/>
    <m/>
    <m/>
    <m/>
    <m/>
    <m/>
    <m/>
    <m/>
    <x v="2"/>
    <x v="2"/>
    <x v="31"/>
    <x v="32"/>
    <x v="105"/>
    <x v="105"/>
    <x v="1125"/>
    <x v="1139"/>
    <n v="15"/>
    <d v="2018-09-03T00:00:00"/>
  </r>
  <r>
    <x v="0"/>
    <x v="2"/>
    <x v="1"/>
    <m/>
    <m/>
    <m/>
    <m/>
    <m/>
    <m/>
    <m/>
    <m/>
    <m/>
    <m/>
    <x v="2"/>
    <x v="2"/>
    <x v="31"/>
    <x v="32"/>
    <x v="105"/>
    <x v="105"/>
    <x v="1126"/>
    <x v="1140"/>
    <n v="12"/>
    <d v="2018-09-04T00:00:00"/>
  </r>
  <r>
    <x v="0"/>
    <x v="2"/>
    <x v="1"/>
    <m/>
    <m/>
    <m/>
    <m/>
    <m/>
    <m/>
    <m/>
    <m/>
    <m/>
    <m/>
    <x v="4"/>
    <x v="4"/>
    <x v="13"/>
    <x v="13"/>
    <x v="39"/>
    <x v="39"/>
    <x v="311"/>
    <x v="308"/>
    <n v="35"/>
    <d v="2018-09-01T00:00:00"/>
  </r>
  <r>
    <x v="0"/>
    <x v="2"/>
    <x v="1"/>
    <m/>
    <m/>
    <m/>
    <m/>
    <m/>
    <m/>
    <m/>
    <m/>
    <m/>
    <m/>
    <x v="4"/>
    <x v="4"/>
    <x v="13"/>
    <x v="13"/>
    <x v="39"/>
    <x v="39"/>
    <x v="1127"/>
    <x v="1141"/>
    <n v="20"/>
    <d v="2018-09-05T00:00:00"/>
  </r>
  <r>
    <x v="0"/>
    <x v="2"/>
    <x v="1"/>
    <m/>
    <m/>
    <m/>
    <m/>
    <m/>
    <m/>
    <m/>
    <m/>
    <m/>
    <m/>
    <x v="4"/>
    <x v="4"/>
    <x v="13"/>
    <x v="13"/>
    <x v="39"/>
    <x v="39"/>
    <x v="1128"/>
    <x v="310"/>
    <n v="42"/>
    <d v="2018-09-03T00:00:00"/>
  </r>
  <r>
    <x v="0"/>
    <x v="2"/>
    <x v="1"/>
    <m/>
    <m/>
    <m/>
    <m/>
    <m/>
    <m/>
    <m/>
    <m/>
    <m/>
    <m/>
    <x v="3"/>
    <x v="3"/>
    <x v="21"/>
    <x v="21"/>
    <x v="54"/>
    <x v="53"/>
    <x v="521"/>
    <x v="518"/>
    <n v="12"/>
    <d v="2018-09-07T00:00:00"/>
  </r>
  <r>
    <x v="0"/>
    <x v="2"/>
    <x v="1"/>
    <m/>
    <m/>
    <m/>
    <m/>
    <m/>
    <m/>
    <m/>
    <m/>
    <m/>
    <m/>
    <x v="3"/>
    <x v="3"/>
    <x v="21"/>
    <x v="21"/>
    <x v="54"/>
    <x v="53"/>
    <x v="1129"/>
    <x v="1142"/>
    <n v="9"/>
    <d v="2018-09-25T00:00:00"/>
  </r>
  <r>
    <x v="0"/>
    <x v="2"/>
    <x v="1"/>
    <m/>
    <m/>
    <m/>
    <m/>
    <m/>
    <m/>
    <m/>
    <m/>
    <m/>
    <m/>
    <x v="3"/>
    <x v="3"/>
    <x v="21"/>
    <x v="21"/>
    <x v="54"/>
    <x v="53"/>
    <x v="1130"/>
    <x v="1143"/>
    <n v="12"/>
    <d v="2018-09-22T00:00:00"/>
  </r>
  <r>
    <x v="0"/>
    <x v="2"/>
    <x v="1"/>
    <m/>
    <m/>
    <m/>
    <m/>
    <m/>
    <m/>
    <m/>
    <m/>
    <m/>
    <m/>
    <x v="3"/>
    <x v="3"/>
    <x v="21"/>
    <x v="21"/>
    <x v="54"/>
    <x v="53"/>
    <x v="1131"/>
    <x v="1144"/>
    <n v="60"/>
    <d v="2018-09-19T00:00:00"/>
  </r>
  <r>
    <x v="0"/>
    <x v="2"/>
    <x v="1"/>
    <m/>
    <m/>
    <m/>
    <m/>
    <m/>
    <m/>
    <m/>
    <m/>
    <m/>
    <m/>
    <x v="3"/>
    <x v="3"/>
    <x v="21"/>
    <x v="21"/>
    <x v="54"/>
    <x v="53"/>
    <x v="1132"/>
    <x v="1145"/>
    <n v="17"/>
    <d v="2018-09-12T00:00:00"/>
  </r>
  <r>
    <x v="0"/>
    <x v="2"/>
    <x v="1"/>
    <m/>
    <m/>
    <m/>
    <m/>
    <m/>
    <m/>
    <m/>
    <m/>
    <m/>
    <m/>
    <x v="3"/>
    <x v="3"/>
    <x v="21"/>
    <x v="21"/>
    <x v="54"/>
    <x v="53"/>
    <x v="1133"/>
    <x v="1146"/>
    <n v="13"/>
    <d v="2018-09-15T00:00:00"/>
  </r>
  <r>
    <x v="0"/>
    <x v="2"/>
    <x v="1"/>
    <m/>
    <m/>
    <m/>
    <m/>
    <m/>
    <m/>
    <m/>
    <m/>
    <m/>
    <m/>
    <x v="3"/>
    <x v="3"/>
    <x v="21"/>
    <x v="21"/>
    <x v="54"/>
    <x v="53"/>
    <x v="516"/>
    <x v="513"/>
    <n v="17"/>
    <d v="2018-09-01T00:00:00"/>
  </r>
  <r>
    <x v="0"/>
    <x v="2"/>
    <x v="1"/>
    <m/>
    <m/>
    <m/>
    <m/>
    <m/>
    <m/>
    <m/>
    <m/>
    <m/>
    <m/>
    <x v="3"/>
    <x v="3"/>
    <x v="21"/>
    <x v="21"/>
    <x v="54"/>
    <x v="53"/>
    <x v="1134"/>
    <x v="1147"/>
    <n v="65"/>
    <d v="2018-09-22T00:00:00"/>
  </r>
  <r>
    <x v="0"/>
    <x v="2"/>
    <x v="1"/>
    <m/>
    <m/>
    <m/>
    <m/>
    <m/>
    <m/>
    <m/>
    <m/>
    <m/>
    <m/>
    <x v="3"/>
    <x v="3"/>
    <x v="21"/>
    <x v="21"/>
    <x v="54"/>
    <x v="53"/>
    <x v="1135"/>
    <x v="1148"/>
    <n v="13"/>
    <d v="2018-09-13T00:00:00"/>
  </r>
  <r>
    <x v="0"/>
    <x v="2"/>
    <x v="1"/>
    <m/>
    <m/>
    <m/>
    <m/>
    <m/>
    <m/>
    <m/>
    <m/>
    <m/>
    <m/>
    <x v="3"/>
    <x v="3"/>
    <x v="12"/>
    <x v="12"/>
    <x v="37"/>
    <x v="37"/>
    <x v="1136"/>
    <x v="1149"/>
    <n v="15"/>
    <d v="2018-09-03T00:00:00"/>
  </r>
  <r>
    <x v="0"/>
    <x v="2"/>
    <x v="1"/>
    <m/>
    <m/>
    <m/>
    <m/>
    <m/>
    <m/>
    <m/>
    <m/>
    <m/>
    <m/>
    <x v="3"/>
    <x v="3"/>
    <x v="12"/>
    <x v="12"/>
    <x v="37"/>
    <x v="37"/>
    <x v="1137"/>
    <x v="1150"/>
    <n v="21"/>
    <d v="2018-09-08T00:00:00"/>
  </r>
  <r>
    <x v="0"/>
    <x v="2"/>
    <x v="1"/>
    <m/>
    <m/>
    <m/>
    <m/>
    <m/>
    <m/>
    <m/>
    <m/>
    <m/>
    <m/>
    <x v="3"/>
    <x v="3"/>
    <x v="12"/>
    <x v="12"/>
    <x v="37"/>
    <x v="37"/>
    <x v="1138"/>
    <x v="1151"/>
    <n v="22"/>
    <d v="2018-09-14T00:00:00"/>
  </r>
  <r>
    <x v="0"/>
    <x v="2"/>
    <x v="1"/>
    <m/>
    <m/>
    <m/>
    <m/>
    <m/>
    <m/>
    <m/>
    <m/>
    <m/>
    <m/>
    <x v="3"/>
    <x v="3"/>
    <x v="12"/>
    <x v="12"/>
    <x v="37"/>
    <x v="37"/>
    <x v="1139"/>
    <x v="1152"/>
    <n v="14"/>
    <d v="2018-09-01T00:00:00"/>
  </r>
  <r>
    <x v="0"/>
    <x v="2"/>
    <x v="1"/>
    <m/>
    <m/>
    <m/>
    <m/>
    <m/>
    <m/>
    <m/>
    <m/>
    <m/>
    <m/>
    <x v="3"/>
    <x v="3"/>
    <x v="12"/>
    <x v="12"/>
    <x v="36"/>
    <x v="36"/>
    <x v="1140"/>
    <x v="1153"/>
    <n v="28"/>
    <d v="2018-09-20T00:00:00"/>
  </r>
  <r>
    <x v="0"/>
    <x v="2"/>
    <x v="1"/>
    <m/>
    <m/>
    <m/>
    <m/>
    <m/>
    <m/>
    <m/>
    <m/>
    <m/>
    <m/>
    <x v="3"/>
    <x v="3"/>
    <x v="12"/>
    <x v="12"/>
    <x v="36"/>
    <x v="36"/>
    <x v="304"/>
    <x v="302"/>
    <n v="21"/>
    <d v="2018-09-09T00:00:00"/>
  </r>
  <r>
    <x v="0"/>
    <x v="2"/>
    <x v="1"/>
    <m/>
    <m/>
    <m/>
    <m/>
    <m/>
    <m/>
    <m/>
    <m/>
    <m/>
    <m/>
    <x v="3"/>
    <x v="3"/>
    <x v="12"/>
    <x v="12"/>
    <x v="36"/>
    <x v="36"/>
    <x v="1141"/>
    <x v="1154"/>
    <n v="38"/>
    <d v="2018-09-07T00:00:00"/>
  </r>
  <r>
    <x v="0"/>
    <x v="2"/>
    <x v="1"/>
    <m/>
    <m/>
    <m/>
    <m/>
    <m/>
    <m/>
    <m/>
    <m/>
    <m/>
    <m/>
    <x v="3"/>
    <x v="3"/>
    <x v="12"/>
    <x v="12"/>
    <x v="36"/>
    <x v="36"/>
    <x v="1142"/>
    <x v="1155"/>
    <n v="42"/>
    <d v="2018-09-16T00:00:00"/>
  </r>
  <r>
    <x v="0"/>
    <x v="2"/>
    <x v="1"/>
    <m/>
    <m/>
    <m/>
    <m/>
    <m/>
    <m/>
    <m/>
    <m/>
    <m/>
    <m/>
    <x v="3"/>
    <x v="3"/>
    <x v="12"/>
    <x v="12"/>
    <x v="36"/>
    <x v="36"/>
    <x v="1143"/>
    <x v="1156"/>
    <n v="38"/>
    <d v="2018-09-17T00:00:00"/>
  </r>
  <r>
    <x v="0"/>
    <x v="2"/>
    <x v="1"/>
    <m/>
    <m/>
    <m/>
    <m/>
    <m/>
    <m/>
    <m/>
    <m/>
    <m/>
    <m/>
    <x v="3"/>
    <x v="3"/>
    <x v="12"/>
    <x v="12"/>
    <x v="36"/>
    <x v="36"/>
    <x v="1144"/>
    <x v="1157"/>
    <n v="17"/>
    <d v="2018-09-02T00:00:00"/>
  </r>
  <r>
    <x v="0"/>
    <x v="2"/>
    <x v="1"/>
    <m/>
    <m/>
    <m/>
    <m/>
    <m/>
    <m/>
    <m/>
    <m/>
    <m/>
    <m/>
    <x v="3"/>
    <x v="3"/>
    <x v="12"/>
    <x v="12"/>
    <x v="36"/>
    <x v="36"/>
    <x v="1145"/>
    <x v="1158"/>
    <n v="30"/>
    <d v="2018-09-06T00:00:00"/>
  </r>
  <r>
    <x v="0"/>
    <x v="2"/>
    <x v="1"/>
    <m/>
    <m/>
    <m/>
    <m/>
    <m/>
    <m/>
    <m/>
    <m/>
    <m/>
    <m/>
    <x v="3"/>
    <x v="3"/>
    <x v="12"/>
    <x v="12"/>
    <x v="36"/>
    <x v="36"/>
    <x v="1146"/>
    <x v="1159"/>
    <n v="54"/>
    <d v="2018-09-22T00:00:00"/>
  </r>
  <r>
    <x v="0"/>
    <x v="2"/>
    <x v="1"/>
    <m/>
    <m/>
    <m/>
    <m/>
    <m/>
    <m/>
    <m/>
    <m/>
    <m/>
    <m/>
    <x v="3"/>
    <x v="3"/>
    <x v="11"/>
    <x v="11"/>
    <x v="193"/>
    <x v="194"/>
    <x v="1147"/>
    <x v="1160"/>
    <n v="35"/>
    <d v="2018-09-07T00:00:00"/>
  </r>
  <r>
    <x v="0"/>
    <x v="2"/>
    <x v="1"/>
    <m/>
    <m/>
    <m/>
    <m/>
    <m/>
    <m/>
    <m/>
    <m/>
    <m/>
    <m/>
    <x v="3"/>
    <x v="3"/>
    <x v="11"/>
    <x v="11"/>
    <x v="112"/>
    <x v="113"/>
    <x v="1148"/>
    <x v="1161"/>
    <n v="36"/>
    <d v="2018-09-19T00:00:00"/>
  </r>
  <r>
    <x v="0"/>
    <x v="2"/>
    <x v="1"/>
    <m/>
    <m/>
    <m/>
    <m/>
    <m/>
    <m/>
    <m/>
    <m/>
    <m/>
    <m/>
    <x v="3"/>
    <x v="3"/>
    <x v="11"/>
    <x v="11"/>
    <x v="112"/>
    <x v="113"/>
    <x v="1149"/>
    <x v="1162"/>
    <n v="72"/>
    <d v="2018-09-14T00:00:00"/>
  </r>
  <r>
    <x v="0"/>
    <x v="2"/>
    <x v="1"/>
    <m/>
    <m/>
    <m/>
    <m/>
    <m/>
    <m/>
    <m/>
    <m/>
    <m/>
    <m/>
    <x v="3"/>
    <x v="3"/>
    <x v="11"/>
    <x v="11"/>
    <x v="112"/>
    <x v="113"/>
    <x v="546"/>
    <x v="543"/>
    <n v="64"/>
    <d v="2018-09-08T00:00:00"/>
  </r>
  <r>
    <x v="0"/>
    <x v="2"/>
    <x v="1"/>
    <m/>
    <m/>
    <m/>
    <m/>
    <m/>
    <m/>
    <m/>
    <m/>
    <m/>
    <m/>
    <x v="3"/>
    <x v="3"/>
    <x v="11"/>
    <x v="11"/>
    <x v="112"/>
    <x v="113"/>
    <x v="1150"/>
    <x v="1163"/>
    <n v="22"/>
    <d v="2018-09-02T00:00:00"/>
  </r>
  <r>
    <x v="0"/>
    <x v="2"/>
    <x v="1"/>
    <m/>
    <m/>
    <m/>
    <m/>
    <m/>
    <m/>
    <m/>
    <m/>
    <m/>
    <m/>
    <x v="3"/>
    <x v="3"/>
    <x v="11"/>
    <x v="11"/>
    <x v="112"/>
    <x v="113"/>
    <x v="1151"/>
    <x v="1164"/>
    <n v="44"/>
    <d v="2018-09-12T00:00:00"/>
  </r>
  <r>
    <x v="0"/>
    <x v="2"/>
    <x v="1"/>
    <m/>
    <m/>
    <m/>
    <m/>
    <m/>
    <m/>
    <m/>
    <m/>
    <m/>
    <m/>
    <x v="3"/>
    <x v="3"/>
    <x v="11"/>
    <x v="11"/>
    <x v="35"/>
    <x v="35"/>
    <x v="302"/>
    <x v="301"/>
    <n v="115"/>
    <d v="2018-09-01T00:00:00"/>
  </r>
  <r>
    <x v="0"/>
    <x v="2"/>
    <x v="1"/>
    <m/>
    <m/>
    <m/>
    <m/>
    <m/>
    <m/>
    <m/>
    <m/>
    <m/>
    <m/>
    <x v="3"/>
    <x v="3"/>
    <x v="11"/>
    <x v="11"/>
    <x v="35"/>
    <x v="35"/>
    <x v="303"/>
    <x v="1165"/>
    <n v="20"/>
    <d v="2018-09-05T00:00:00"/>
  </r>
  <r>
    <x v="0"/>
    <x v="2"/>
    <x v="1"/>
    <m/>
    <m/>
    <m/>
    <m/>
    <m/>
    <m/>
    <m/>
    <m/>
    <m/>
    <m/>
    <x v="3"/>
    <x v="3"/>
    <x v="11"/>
    <x v="11"/>
    <x v="35"/>
    <x v="35"/>
    <x v="307"/>
    <x v="304"/>
    <n v="75"/>
    <d v="2018-09-02T00:00:00"/>
  </r>
  <r>
    <x v="0"/>
    <x v="2"/>
    <x v="1"/>
    <m/>
    <m/>
    <m/>
    <m/>
    <m/>
    <m/>
    <m/>
    <m/>
    <m/>
    <m/>
    <x v="3"/>
    <x v="3"/>
    <x v="11"/>
    <x v="11"/>
    <x v="35"/>
    <x v="35"/>
    <x v="1152"/>
    <x v="1166"/>
    <n v="25"/>
    <d v="2018-09-04T00:00:00"/>
  </r>
  <r>
    <x v="0"/>
    <x v="2"/>
    <x v="1"/>
    <m/>
    <m/>
    <m/>
    <m/>
    <m/>
    <m/>
    <m/>
    <m/>
    <m/>
    <m/>
    <x v="1"/>
    <x v="1"/>
    <x v="7"/>
    <x v="7"/>
    <x v="24"/>
    <x v="24"/>
    <x v="175"/>
    <x v="175"/>
    <n v="15"/>
    <d v="2018-09-24T00:00:00"/>
  </r>
  <r>
    <x v="0"/>
    <x v="2"/>
    <x v="1"/>
    <m/>
    <m/>
    <m/>
    <m/>
    <m/>
    <m/>
    <m/>
    <m/>
    <m/>
    <m/>
    <x v="1"/>
    <x v="1"/>
    <x v="8"/>
    <x v="8"/>
    <x v="18"/>
    <x v="18"/>
    <x v="271"/>
    <x v="270"/>
    <n v="5"/>
    <d v="2018-09-07T00:00:00"/>
  </r>
  <r>
    <x v="0"/>
    <x v="2"/>
    <x v="1"/>
    <m/>
    <m/>
    <m/>
    <m/>
    <m/>
    <m/>
    <m/>
    <m/>
    <m/>
    <m/>
    <x v="1"/>
    <x v="1"/>
    <x v="5"/>
    <x v="5"/>
    <x v="50"/>
    <x v="49"/>
    <x v="342"/>
    <x v="338"/>
    <n v="6"/>
    <d v="2018-09-06T00:00:00"/>
  </r>
  <r>
    <x v="0"/>
    <x v="2"/>
    <x v="1"/>
    <m/>
    <m/>
    <m/>
    <m/>
    <m/>
    <m/>
    <m/>
    <m/>
    <m/>
    <m/>
    <x v="5"/>
    <x v="5"/>
    <x v="55"/>
    <x v="56"/>
    <x v="194"/>
    <x v="195"/>
    <x v="1153"/>
    <x v="1167"/>
    <n v="100"/>
    <d v="2018-09-17T00:00:00"/>
  </r>
  <r>
    <x v="0"/>
    <x v="2"/>
    <x v="1"/>
    <m/>
    <m/>
    <m/>
    <m/>
    <m/>
    <m/>
    <m/>
    <m/>
    <m/>
    <m/>
    <x v="5"/>
    <x v="5"/>
    <x v="55"/>
    <x v="56"/>
    <x v="194"/>
    <x v="195"/>
    <x v="1154"/>
    <x v="1168"/>
    <n v="300"/>
    <d v="2018-09-11T00:00:00"/>
  </r>
  <r>
    <x v="0"/>
    <x v="2"/>
    <x v="1"/>
    <m/>
    <m/>
    <m/>
    <m/>
    <m/>
    <m/>
    <m/>
    <m/>
    <m/>
    <m/>
    <x v="5"/>
    <x v="5"/>
    <x v="55"/>
    <x v="56"/>
    <x v="194"/>
    <x v="195"/>
    <x v="474"/>
    <x v="1169"/>
    <n v="20"/>
    <d v="2018-09-10T00:00:00"/>
  </r>
  <r>
    <x v="0"/>
    <x v="2"/>
    <x v="1"/>
    <m/>
    <m/>
    <m/>
    <m/>
    <m/>
    <m/>
    <m/>
    <m/>
    <m/>
    <m/>
    <x v="5"/>
    <x v="5"/>
    <x v="55"/>
    <x v="56"/>
    <x v="195"/>
    <x v="196"/>
    <x v="1155"/>
    <x v="1170"/>
    <n v="10"/>
    <d v="2018-09-09T00:00:00"/>
  </r>
  <r>
    <x v="0"/>
    <x v="2"/>
    <x v="1"/>
    <m/>
    <m/>
    <m/>
    <m/>
    <m/>
    <m/>
    <m/>
    <m/>
    <m/>
    <m/>
    <x v="5"/>
    <x v="5"/>
    <x v="55"/>
    <x v="56"/>
    <x v="195"/>
    <x v="196"/>
    <x v="1156"/>
    <x v="1171"/>
    <n v="10"/>
    <d v="2018-09-09T00:00:00"/>
  </r>
  <r>
    <x v="0"/>
    <x v="2"/>
    <x v="1"/>
    <m/>
    <m/>
    <m/>
    <m/>
    <m/>
    <m/>
    <m/>
    <m/>
    <m/>
    <m/>
    <x v="5"/>
    <x v="5"/>
    <x v="53"/>
    <x v="54"/>
    <x v="196"/>
    <x v="197"/>
    <x v="1157"/>
    <x v="1172"/>
    <n v="10"/>
    <d v="2018-09-05T00:00:00"/>
  </r>
  <r>
    <x v="0"/>
    <x v="2"/>
    <x v="1"/>
    <m/>
    <m/>
    <m/>
    <m/>
    <m/>
    <m/>
    <m/>
    <m/>
    <m/>
    <m/>
    <x v="5"/>
    <x v="5"/>
    <x v="54"/>
    <x v="55"/>
    <x v="197"/>
    <x v="198"/>
    <x v="1158"/>
    <x v="1173"/>
    <n v="325"/>
    <d v="2018-09-19T00:00:00"/>
  </r>
  <r>
    <x v="0"/>
    <x v="2"/>
    <x v="1"/>
    <m/>
    <m/>
    <m/>
    <m/>
    <m/>
    <m/>
    <m/>
    <m/>
    <m/>
    <m/>
    <x v="5"/>
    <x v="5"/>
    <x v="54"/>
    <x v="55"/>
    <x v="197"/>
    <x v="198"/>
    <x v="1159"/>
    <x v="1174"/>
    <n v="355"/>
    <d v="2018-09-19T00:00:00"/>
  </r>
  <r>
    <x v="0"/>
    <x v="2"/>
    <x v="1"/>
    <m/>
    <m/>
    <m/>
    <m/>
    <m/>
    <m/>
    <m/>
    <m/>
    <m/>
    <m/>
    <x v="5"/>
    <x v="5"/>
    <x v="56"/>
    <x v="57"/>
    <x v="198"/>
    <x v="199"/>
    <x v="1160"/>
    <x v="1175"/>
    <n v="50"/>
    <d v="2018-09-2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29B3C-CE37-4DB2-8330-EC3FE331A853}" name="PivotTable3" cacheId="2" dataPosition="0" applyNumberFormats="0" applyBorderFormats="0" applyFontFormats="0" applyPatternFormats="0" applyAlignmentFormats="0" applyWidthHeightFormats="1" dataCaption="Values" updatedVersion="6" minRefreshableVersion="3" rowGrandTotals="0" itemPrintTitles="1" createdVersion="6" indent="0" compact="0" compactData="0" multipleFieldFilters="0">
  <location ref="A4:J6" firstHeaderRow="1" firstDataRow="3" firstDataCol="8" rowPageCount="2" colPageCount="1"/>
  <pivotFields count="23">
    <pivotField axis="axisPage" compact="0" outline="0" multipleItemSelectionAllowed="1" showAll="0" defaultSubtotal="0">
      <items count="6">
        <item h="1" m="1" x="5"/>
        <item h="1" m="1" x="4"/>
        <item h="1" m="1" x="3"/>
        <item m="1" x="2"/>
        <item h="1" m="1"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defaultSubtotal="0">
      <items count="9">
        <item x="0"/>
        <item m="1" x="8"/>
        <item m="1" x="6"/>
        <item m="1" x="5"/>
        <item h="1" m="1" x="7"/>
        <item m="1" x="4"/>
        <item x="2"/>
        <item h="1" m="1" x="3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5">
        <item x="0"/>
        <item x="9"/>
        <item x="15"/>
        <item x="4"/>
        <item x="1"/>
        <item x="16"/>
        <item x="5"/>
        <item x="13"/>
        <item x="10"/>
        <item x="11"/>
        <item x="7"/>
        <item x="2"/>
        <item m="1" x="30"/>
        <item m="1" x="29"/>
        <item m="1" x="20"/>
        <item m="1" x="18"/>
        <item m="1" x="33"/>
        <item m="1" x="23"/>
        <item m="1" x="19"/>
        <item m="1" x="22"/>
        <item m="1" x="24"/>
        <item m="1" x="27"/>
        <item m="1" x="21"/>
        <item m="1" x="25"/>
        <item m="1" x="32"/>
        <item m="1" x="34"/>
        <item m="1" x="17"/>
        <item m="1" x="31"/>
        <item m="1" x="28"/>
        <item m="1" x="26"/>
        <item x="12"/>
        <item x="3"/>
        <item x="14"/>
        <item x="6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8">
        <item x="0"/>
        <item x="5"/>
        <item x="4"/>
        <item x="1"/>
        <item x="9"/>
        <item x="15"/>
        <item x="16"/>
        <item x="13"/>
        <item x="10"/>
        <item x="11"/>
        <item m="1" x="47"/>
        <item x="2"/>
        <item x="6"/>
        <item m="1" x="19"/>
        <item m="1" x="57"/>
        <item m="1" x="33"/>
        <item m="1" x="31"/>
        <item m="1" x="56"/>
        <item m="1" x="66"/>
        <item m="1" x="20"/>
        <item m="1" x="37"/>
        <item m="1" x="32"/>
        <item m="1" x="67"/>
        <item x="7"/>
        <item m="1" x="28"/>
        <item m="1" x="49"/>
        <item m="1" x="40"/>
        <item m="1" x="23"/>
        <item m="1" x="51"/>
        <item m="1" x="45"/>
        <item m="1" x="44"/>
        <item m="1" x="30"/>
        <item m="1" x="41"/>
        <item m="1" x="46"/>
        <item m="1" x="39"/>
        <item m="1" x="38"/>
        <item m="1" x="35"/>
        <item m="1" x="24"/>
        <item m="1" x="48"/>
        <item m="1" x="50"/>
        <item m="1" x="65"/>
        <item m="1" x="43"/>
        <item m="1" x="64"/>
        <item m="1" x="21"/>
        <item m="1" x="62"/>
        <item m="1" x="55"/>
        <item m="1" x="54"/>
        <item m="1" x="59"/>
        <item m="1" x="22"/>
        <item m="1" x="27"/>
        <item m="1" x="29"/>
        <item m="1" x="18"/>
        <item m="1" x="53"/>
        <item m="1" x="61"/>
        <item m="1" x="25"/>
        <item m="1" x="52"/>
        <item m="1" x="60"/>
        <item m="1" x="36"/>
        <item m="1" x="34"/>
        <item m="1" x="42"/>
        <item m="1" x="63"/>
        <item m="1" x="58"/>
        <item x="12"/>
        <item x="3"/>
        <item x="14"/>
        <item m="1" x="26"/>
        <item x="8"/>
        <item m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5">
        <item x="3"/>
        <item x="2"/>
        <item m="1" x="73"/>
        <item x="7"/>
        <item x="32"/>
        <item x="8"/>
        <item x="47"/>
        <item x="51"/>
        <item x="0"/>
        <item x="49"/>
        <item x="6"/>
        <item x="5"/>
        <item x="48"/>
        <item x="1"/>
        <item m="1" x="114"/>
        <item x="9"/>
        <item x="45"/>
        <item x="52"/>
        <item m="1" x="58"/>
        <item x="39"/>
        <item x="25"/>
        <item x="42"/>
        <item m="1" x="122"/>
        <item x="31"/>
        <item m="1" x="119"/>
        <item m="1" x="57"/>
        <item m="1" x="62"/>
        <item m="1" x="123"/>
        <item m="1" x="77"/>
        <item m="1" x="87"/>
        <item m="1" x="101"/>
        <item m="1" x="69"/>
        <item m="1" x="131"/>
        <item m="1" x="70"/>
        <item m="1" x="107"/>
        <item m="1" x="115"/>
        <item m="1" x="120"/>
        <item m="1" x="132"/>
        <item m="1" x="63"/>
        <item m="1" x="64"/>
        <item m="1" x="61"/>
        <item m="1" x="65"/>
        <item m="1" x="74"/>
        <item m="1" x="111"/>
        <item m="1" x="94"/>
        <item m="1" x="121"/>
        <item m="1" x="116"/>
        <item m="1" x="129"/>
        <item m="1" x="127"/>
        <item m="1" x="103"/>
        <item m="1" x="126"/>
        <item m="1" x="86"/>
        <item m="1" x="112"/>
        <item m="1" x="67"/>
        <item m="1" x="71"/>
        <item m="1" x="130"/>
        <item m="1" x="128"/>
        <item m="1" x="134"/>
        <item m="1" x="117"/>
        <item m="1" x="59"/>
        <item m="1" x="75"/>
        <item m="1" x="78"/>
        <item m="1" x="72"/>
        <item m="1" x="66"/>
        <item m="1" x="60"/>
        <item m="1" x="89"/>
        <item m="1" x="99"/>
        <item m="1" x="104"/>
        <item m="1" x="125"/>
        <item m="1" x="90"/>
        <item m="1" x="110"/>
        <item m="1" x="106"/>
        <item m="1" x="82"/>
        <item m="1" x="98"/>
        <item m="1" x="88"/>
        <item m="1" x="79"/>
        <item m="1" x="113"/>
        <item m="1" x="84"/>
        <item m="1" x="92"/>
        <item m="1" x="102"/>
        <item m="1" x="109"/>
        <item m="1" x="105"/>
        <item m="1" x="100"/>
        <item m="1" x="118"/>
        <item x="35"/>
        <item x="19"/>
        <item x="4"/>
        <item x="38"/>
        <item x="37"/>
        <item x="10"/>
        <item x="21"/>
        <item x="36"/>
        <item x="26"/>
        <item x="27"/>
        <item x="28"/>
        <item x="29"/>
        <item m="1" x="91"/>
        <item x="22"/>
        <item x="23"/>
        <item x="24"/>
        <item x="20"/>
        <item x="33"/>
        <item x="40"/>
        <item x="41"/>
        <item m="1" x="68"/>
        <item x="53"/>
        <item x="11"/>
        <item x="14"/>
        <item m="1" x="83"/>
        <item x="55"/>
        <item x="56"/>
        <item x="46"/>
        <item x="54"/>
        <item m="1" x="93"/>
        <item m="1" x="96"/>
        <item m="1" x="133"/>
        <item m="1" x="124"/>
        <item m="1" x="76"/>
        <item m="1" x="81"/>
        <item x="34"/>
        <item x="30"/>
        <item x="13"/>
        <item x="43"/>
        <item x="44"/>
        <item m="1" x="95"/>
        <item x="12"/>
        <item x="50"/>
        <item m="1" x="85"/>
        <item m="1" x="80"/>
        <item m="1" x="97"/>
        <item m="1" x="108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34">
        <item x="4"/>
        <item x="2"/>
        <item x="3"/>
        <item x="0"/>
        <item x="46"/>
        <item x="1"/>
        <item x="52"/>
        <item x="5"/>
        <item x="7"/>
        <item x="6"/>
        <item x="9"/>
        <item x="8"/>
        <item x="33"/>
        <item x="50"/>
        <item x="48"/>
        <item x="49"/>
        <item x="53"/>
        <item m="1" x="130"/>
        <item x="16"/>
        <item x="40"/>
        <item x="25"/>
        <item x="43"/>
        <item m="1" x="117"/>
        <item m="1" x="203"/>
        <item m="1" x="144"/>
        <item m="1" x="154"/>
        <item m="1" x="115"/>
        <item m="1" x="150"/>
        <item x="32"/>
        <item m="1" x="58"/>
        <item m="1" x="63"/>
        <item m="1" x="69"/>
        <item m="1" x="113"/>
        <item m="1" x="120"/>
        <item m="1" x="190"/>
        <item m="1" x="225"/>
        <item m="1" x="129"/>
        <item m="1" x="209"/>
        <item x="17"/>
        <item m="1" x="70"/>
        <item m="1" x="192"/>
        <item m="1" x="64"/>
        <item m="1" x="100"/>
        <item m="1" x="133"/>
        <item m="1" x="227"/>
        <item m="1" x="188"/>
        <item m="1" x="146"/>
        <item m="1" x="65"/>
        <item m="1" x="80"/>
        <item m="1" x="212"/>
        <item m="1" x="112"/>
        <item m="1" x="157"/>
        <item m="1" x="97"/>
        <item m="1" x="158"/>
        <item m="1" x="91"/>
        <item m="1" x="163"/>
        <item m="1" x="175"/>
        <item m="1" x="71"/>
        <item m="1" x="232"/>
        <item m="1" x="128"/>
        <item m="1" x="229"/>
        <item m="1" x="78"/>
        <item m="1" x="224"/>
        <item m="1" x="99"/>
        <item m="1" x="96"/>
        <item m="1" x="143"/>
        <item m="1" x="126"/>
        <item m="1" x="79"/>
        <item m="1" x="200"/>
        <item m="1" x="151"/>
        <item m="1" x="152"/>
        <item m="1" x="140"/>
        <item m="1" x="138"/>
        <item m="1" x="194"/>
        <item m="1" x="72"/>
        <item m="1" x="75"/>
        <item m="1" x="178"/>
        <item m="1" x="155"/>
        <item m="1" x="172"/>
        <item m="1" x="208"/>
        <item m="1" x="162"/>
        <item m="1" x="181"/>
        <item m="1" x="121"/>
        <item m="1" x="228"/>
        <item m="1" x="198"/>
        <item m="1" x="230"/>
        <item m="1" x="73"/>
        <item m="1" x="136"/>
        <item m="1" x="98"/>
        <item m="1" x="145"/>
        <item m="1" x="179"/>
        <item m="1" x="103"/>
        <item m="1" x="213"/>
        <item m="1" x="160"/>
        <item m="1" x="220"/>
        <item m="1" x="168"/>
        <item m="1" x="210"/>
        <item m="1" x="180"/>
        <item m="1" x="182"/>
        <item m="1" x="125"/>
        <item m="1" x="118"/>
        <item m="1" x="59"/>
        <item m="1" x="116"/>
        <item m="1" x="177"/>
        <item m="1" x="102"/>
        <item m="1" x="206"/>
        <item m="1" x="106"/>
        <item m="1" x="139"/>
        <item m="1" x="226"/>
        <item m="1" x="184"/>
        <item m="1" x="77"/>
        <item m="1" x="217"/>
        <item m="1" x="123"/>
        <item m="1" x="89"/>
        <item m="1" x="201"/>
        <item m="1" x="153"/>
        <item m="1" x="66"/>
        <item m="1" x="202"/>
        <item m="1" x="85"/>
        <item m="1" x="187"/>
        <item m="1" x="221"/>
        <item m="1" x="215"/>
        <item m="1" x="174"/>
        <item m="1" x="86"/>
        <item m="1" x="137"/>
        <item m="1" x="231"/>
        <item m="1" x="107"/>
        <item m="1" x="114"/>
        <item m="1" x="61"/>
        <item m="1" x="124"/>
        <item m="1" x="132"/>
        <item m="1" x="183"/>
        <item m="1" x="149"/>
        <item m="1" x="84"/>
        <item m="1" x="207"/>
        <item m="1" x="170"/>
        <item m="1" x="90"/>
        <item m="1" x="110"/>
        <item m="1" x="197"/>
        <item m="1" x="191"/>
        <item m="1" x="82"/>
        <item m="1" x="223"/>
        <item m="1" x="159"/>
        <item m="1" x="74"/>
        <item m="1" x="195"/>
        <item m="1" x="83"/>
        <item m="1" x="189"/>
        <item m="1" x="147"/>
        <item m="1" x="81"/>
        <item m="1" x="104"/>
        <item m="1" x="111"/>
        <item m="1" x="214"/>
        <item m="1" x="122"/>
        <item m="1" x="169"/>
        <item m="1" x="173"/>
        <item m="1" x="148"/>
        <item m="1" x="87"/>
        <item m="1" x="186"/>
        <item m="1" x="62"/>
        <item m="1" x="193"/>
        <item m="1" x="165"/>
        <item m="1" x="196"/>
        <item m="1" x="60"/>
        <item m="1" x="119"/>
        <item m="1" x="135"/>
        <item m="1" x="67"/>
        <item m="1" x="101"/>
        <item m="1" x="134"/>
        <item m="1" x="94"/>
        <item m="1" x="222"/>
        <item m="1" x="205"/>
        <item m="1" x="131"/>
        <item m="1" x="142"/>
        <item m="1" x="176"/>
        <item m="1" x="108"/>
        <item m="1" x="216"/>
        <item m="1" x="68"/>
        <item m="1" x="204"/>
        <item m="1" x="219"/>
        <item m="1" x="92"/>
        <item m="1" x="233"/>
        <item m="1" x="88"/>
        <item m="1" x="105"/>
        <item m="1" x="199"/>
        <item m="1" x="218"/>
        <item m="1" x="93"/>
        <item m="1" x="171"/>
        <item x="36"/>
        <item x="19"/>
        <item x="39"/>
        <item x="38"/>
        <item x="10"/>
        <item x="21"/>
        <item x="37"/>
        <item x="26"/>
        <item x="27"/>
        <item x="29"/>
        <item x="30"/>
        <item x="28"/>
        <item x="22"/>
        <item x="23"/>
        <item x="24"/>
        <item x="20"/>
        <item x="34"/>
        <item x="41"/>
        <item x="42"/>
        <item m="1" x="156"/>
        <item x="54"/>
        <item x="11"/>
        <item x="14"/>
        <item m="1" x="166"/>
        <item x="56"/>
        <item x="57"/>
        <item x="47"/>
        <item x="55"/>
        <item m="1" x="161"/>
        <item m="1" x="109"/>
        <item m="1" x="127"/>
        <item m="1" x="185"/>
        <item m="1" x="167"/>
        <item m="1" x="95"/>
        <item m="1" x="141"/>
        <item m="1" x="76"/>
        <item m="1" x="211"/>
        <item x="18"/>
        <item x="35"/>
        <item x="31"/>
        <item x="13"/>
        <item x="44"/>
        <item x="45"/>
        <item x="12"/>
        <item x="51"/>
        <item m="1" x="16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70">
        <item x="12"/>
        <item x="4"/>
        <item x="6"/>
        <item x="74"/>
        <item x="153"/>
        <item x="16"/>
        <item x="30"/>
        <item x="163"/>
        <item x="8"/>
        <item x="0"/>
        <item x="92"/>
        <item x="31"/>
        <item m="1" x="356"/>
        <item x="17"/>
        <item x="168"/>
        <item x="23"/>
        <item x="43"/>
        <item x="18"/>
        <item m="1" x="447"/>
        <item x="5"/>
        <item x="19"/>
        <item x="26"/>
        <item x="100"/>
        <item m="1" x="362"/>
        <item x="34"/>
        <item x="7"/>
        <item x="21"/>
        <item x="2"/>
        <item x="28"/>
        <item m="1" x="455"/>
        <item x="15"/>
        <item x="122"/>
        <item x="27"/>
        <item x="137"/>
        <item x="14"/>
        <item x="24"/>
        <item x="180"/>
        <item m="1" x="448"/>
        <item x="150"/>
        <item x="22"/>
        <item x="41"/>
        <item m="1" x="464"/>
        <item x="20"/>
        <item x="183"/>
        <item x="11"/>
        <item x="121"/>
        <item x="9"/>
        <item x="1"/>
        <item m="1" x="291"/>
        <item x="29"/>
        <item x="10"/>
        <item m="1" x="345"/>
        <item m="1" x="341"/>
        <item x="13"/>
        <item x="33"/>
        <item m="1" x="445"/>
        <item m="1" x="302"/>
        <item x="167"/>
        <item m="1" x="435"/>
        <item x="170"/>
        <item m="1" x="439"/>
        <item x="166"/>
        <item x="181"/>
        <item x="60"/>
        <item x="93"/>
        <item x="120"/>
        <item x="50"/>
        <item m="1" x="351"/>
        <item m="1" x="327"/>
        <item m="1" x="366"/>
        <item m="1" x="317"/>
        <item m="1" x="376"/>
        <item m="1" x="337"/>
        <item x="73"/>
        <item m="1" x="273"/>
        <item m="1" x="241"/>
        <item m="1" x="226"/>
        <item m="1" x="315"/>
        <item m="1" x="394"/>
        <item m="1" x="431"/>
        <item m="1" x="289"/>
        <item m="1" x="389"/>
        <item m="1" x="355"/>
        <item m="1" x="374"/>
        <item m="1" x="381"/>
        <item m="1" x="401"/>
        <item m="1" x="385"/>
        <item m="1" x="372"/>
        <item m="1" x="336"/>
        <item m="1" x="311"/>
        <item m="1" x="452"/>
        <item m="1" x="454"/>
        <item m="1" x="227"/>
        <item m="1" x="418"/>
        <item m="1" x="287"/>
        <item m="1" x="347"/>
        <item m="1" x="258"/>
        <item m="1" x="414"/>
        <item m="1" x="446"/>
        <item m="1" x="451"/>
        <item m="1" x="288"/>
        <item m="1" x="391"/>
        <item m="1" x="348"/>
        <item m="1" x="270"/>
        <item m="1" x="453"/>
        <item m="1" x="257"/>
        <item m="1" x="319"/>
        <item m="1" x="428"/>
        <item m="1" x="331"/>
        <item m="1" x="205"/>
        <item m="1" x="218"/>
        <item m="1" x="256"/>
        <item m="1" x="206"/>
        <item m="1" x="260"/>
        <item m="1" x="208"/>
        <item m="1" x="286"/>
        <item m="1" x="299"/>
        <item m="1" x="383"/>
        <item m="1" x="282"/>
        <item m="1" x="300"/>
        <item m="1" x="251"/>
        <item m="1" x="408"/>
        <item m="1" x="305"/>
        <item m="1" x="329"/>
        <item m="1" x="283"/>
        <item m="1" x="402"/>
        <item m="1" x="235"/>
        <item m="1" x="370"/>
        <item m="1" x="405"/>
        <item m="1" x="426"/>
        <item m="1" x="207"/>
        <item m="1" x="392"/>
        <item m="1" x="424"/>
        <item m="1" x="202"/>
        <item m="1" x="242"/>
        <item m="1" x="279"/>
        <item m="1" x="275"/>
        <item m="1" x="233"/>
        <item m="1" x="284"/>
        <item m="1" x="377"/>
        <item m="1" x="199"/>
        <item m="1" x="468"/>
        <item m="1" x="232"/>
        <item m="1" x="458"/>
        <item m="1" x="239"/>
        <item m="1" x="262"/>
        <item m="1" x="328"/>
        <item m="1" x="204"/>
        <item m="1" x="220"/>
        <item m="1" x="252"/>
        <item m="1" x="240"/>
        <item m="1" x="295"/>
        <item m="1" x="215"/>
        <item m="1" x="421"/>
        <item m="1" x="264"/>
        <item m="1" x="263"/>
        <item m="1" x="209"/>
        <item m="1" x="378"/>
        <item m="1" x="393"/>
        <item m="1" x="342"/>
        <item m="1" x="200"/>
        <item m="1" x="276"/>
        <item m="1" x="321"/>
        <item m="1" x="255"/>
        <item m="1" x="411"/>
        <item m="1" x="304"/>
        <item m="1" x="324"/>
        <item m="1" x="380"/>
        <item m="1" x="357"/>
        <item m="1" x="379"/>
        <item m="1" x="412"/>
        <item m="1" x="248"/>
        <item m="1" x="438"/>
        <item m="1" x="277"/>
        <item m="1" x="459"/>
        <item m="1" x="225"/>
        <item m="1" x="359"/>
        <item m="1" x="413"/>
        <item m="1" x="388"/>
        <item m="1" x="364"/>
        <item m="1" x="436"/>
        <item m="1" x="229"/>
        <item m="1" x="354"/>
        <item m="1" x="214"/>
        <item m="1" x="420"/>
        <item m="1" x="434"/>
        <item m="1" x="290"/>
        <item m="1" x="332"/>
        <item m="1" x="234"/>
        <item m="1" x="285"/>
        <item m="1" x="224"/>
        <item m="1" x="358"/>
        <item m="1" x="247"/>
        <item m="1" x="437"/>
        <item m="1" x="259"/>
        <item m="1" x="306"/>
        <item m="1" x="314"/>
        <item m="1" x="400"/>
        <item m="1" x="422"/>
        <item m="1" x="444"/>
        <item m="1" x="266"/>
        <item m="1" x="416"/>
        <item m="1" x="265"/>
        <item m="1" x="216"/>
        <item m="1" x="361"/>
        <item m="1" x="384"/>
        <item m="1" x="330"/>
        <item m="1" x="340"/>
        <item m="1" x="333"/>
        <item m="1" x="469"/>
        <item m="1" x="296"/>
        <item m="1" x="343"/>
        <item m="1" x="398"/>
        <item m="1" x="462"/>
        <item m="1" x="219"/>
        <item m="1" x="467"/>
        <item m="1" x="237"/>
        <item m="1" x="212"/>
        <item m="1" x="254"/>
        <item m="1" x="409"/>
        <item m="1" x="221"/>
        <item m="1" x="298"/>
        <item m="1" x="407"/>
        <item m="1" x="406"/>
        <item m="1" x="352"/>
        <item m="1" x="387"/>
        <item m="1" x="368"/>
        <item m="1" x="228"/>
        <item m="1" x="274"/>
        <item m="1" x="433"/>
        <item m="1" x="318"/>
        <item m="1" x="339"/>
        <item m="1" x="360"/>
        <item m="1" x="367"/>
        <item m="1" x="307"/>
        <item m="1" x="231"/>
        <item m="1" x="230"/>
        <item m="1" x="466"/>
        <item m="1" x="410"/>
        <item m="1" x="442"/>
        <item m="1" x="313"/>
        <item m="1" x="419"/>
        <item m="1" x="450"/>
        <item m="1" x="203"/>
        <item m="1" x="365"/>
        <item m="1" x="310"/>
        <item m="1" x="322"/>
        <item m="1" x="371"/>
        <item m="1" x="404"/>
        <item m="1" x="429"/>
        <item m="1" x="460"/>
        <item m="1" x="449"/>
        <item m="1" x="432"/>
        <item m="1" x="297"/>
        <item m="1" x="396"/>
        <item m="1" x="294"/>
        <item m="1" x="309"/>
        <item m="1" x="441"/>
        <item m="1" x="346"/>
        <item m="1" x="425"/>
        <item m="1" x="308"/>
        <item m="1" x="397"/>
        <item m="1" x="338"/>
        <item m="1" x="427"/>
        <item m="1" x="316"/>
        <item m="1" x="463"/>
        <item m="1" x="243"/>
        <item m="1" x="363"/>
        <item m="1" x="211"/>
        <item m="1" x="335"/>
        <item m="1" x="443"/>
        <item m="1" x="399"/>
        <item x="79"/>
        <item x="82"/>
        <item x="51"/>
        <item x="152"/>
        <item x="49"/>
        <item x="86"/>
        <item x="85"/>
        <item x="146"/>
        <item x="75"/>
        <item x="151"/>
        <item x="32"/>
        <item x="104"/>
        <item x="3"/>
        <item x="25"/>
        <item x="54"/>
        <item x="83"/>
        <item x="53"/>
        <item x="156"/>
        <item x="71"/>
        <item x="62"/>
        <item x="94"/>
        <item x="65"/>
        <item x="67"/>
        <item x="138"/>
        <item x="68"/>
        <item x="69"/>
        <item x="70"/>
        <item m="1" x="323"/>
        <item x="113"/>
        <item x="56"/>
        <item x="129"/>
        <item x="125"/>
        <item x="114"/>
        <item x="59"/>
        <item x="91"/>
        <item x="58"/>
        <item x="126"/>
        <item x="123"/>
        <item x="119"/>
        <item x="154"/>
        <item x="52"/>
        <item x="76"/>
        <item x="80"/>
        <item x="77"/>
        <item m="1" x="373"/>
        <item x="192"/>
        <item x="102"/>
        <item x="87"/>
        <item x="89"/>
        <item x="131"/>
        <item x="133"/>
        <item x="99"/>
        <item x="55"/>
        <item x="128"/>
        <item x="90"/>
        <item x="108"/>
        <item x="61"/>
        <item x="57"/>
        <item x="130"/>
        <item x="127"/>
        <item x="136"/>
        <item x="171"/>
        <item m="1" x="244"/>
        <item m="1" x="382"/>
        <item x="165"/>
        <item m="1" x="246"/>
        <item x="172"/>
        <item x="103"/>
        <item x="105"/>
        <item x="101"/>
        <item x="81"/>
        <item x="135"/>
        <item x="111"/>
        <item x="139"/>
        <item x="140"/>
        <item m="1" x="386"/>
        <item x="124"/>
        <item x="95"/>
        <item x="84"/>
        <item x="112"/>
        <item x="116"/>
        <item x="117"/>
        <item x="182"/>
        <item x="107"/>
        <item m="1" x="293"/>
        <item x="194"/>
        <item m="1" x="417"/>
        <item m="1" x="312"/>
        <item x="198"/>
        <item x="184"/>
        <item x="193"/>
        <item x="98"/>
        <item x="195"/>
        <item x="186"/>
        <item x="159"/>
        <item m="1" x="267"/>
        <item x="109"/>
        <item x="64"/>
        <item x="118"/>
        <item m="1" x="403"/>
        <item x="115"/>
        <item x="63"/>
        <item x="188"/>
        <item x="44"/>
        <item m="1" x="395"/>
        <item m="1" x="213"/>
        <item m="1" x="223"/>
        <item m="1" x="369"/>
        <item m="1" x="457"/>
        <item m="1" x="461"/>
        <item m="1" x="261"/>
        <item m="1" x="238"/>
        <item m="1" x="201"/>
        <item m="1" x="353"/>
        <item m="1" x="303"/>
        <item x="78"/>
        <item x="72"/>
        <item x="141"/>
        <item x="110"/>
        <item x="173"/>
        <item x="39"/>
        <item x="40"/>
        <item x="161"/>
        <item m="1" x="423"/>
        <item x="142"/>
        <item x="155"/>
        <item x="162"/>
        <item x="176"/>
        <item m="1" x="456"/>
        <item m="1" x="320"/>
        <item x="197"/>
        <item x="106"/>
        <item m="1" x="253"/>
        <item x="97"/>
        <item x="160"/>
        <item m="1" x="250"/>
        <item x="169"/>
        <item x="96"/>
        <item x="66"/>
        <item x="37"/>
        <item x="132"/>
        <item x="134"/>
        <item m="1" x="349"/>
        <item x="191"/>
        <item x="35"/>
        <item m="1" x="465"/>
        <item x="145"/>
        <item x="148"/>
        <item x="149"/>
        <item x="157"/>
        <item m="1" x="271"/>
        <item x="158"/>
        <item m="1" x="430"/>
        <item x="179"/>
        <item x="174"/>
        <item x="36"/>
        <item m="1" x="269"/>
        <item m="1" x="268"/>
        <item x="42"/>
        <item x="190"/>
        <item m="1" x="249"/>
        <item m="1" x="292"/>
        <item m="1" x="325"/>
        <item x="88"/>
        <item m="1" x="350"/>
        <item m="1" x="222"/>
        <item m="1" x="217"/>
        <item m="1" x="272"/>
        <item m="1" x="415"/>
        <item m="1" x="236"/>
        <item m="1" x="245"/>
        <item m="1" x="278"/>
        <item m="1" x="344"/>
        <item m="1" x="280"/>
        <item m="1" x="440"/>
        <item m="1" x="334"/>
        <item x="144"/>
        <item x="143"/>
        <item m="1" x="281"/>
        <item x="147"/>
        <item m="1" x="210"/>
        <item x="164"/>
        <item m="1" x="375"/>
        <item x="175"/>
        <item m="1" x="326"/>
        <item m="1" x="301"/>
        <item x="38"/>
        <item x="185"/>
        <item m="1" x="390"/>
        <item x="187"/>
        <item x="45"/>
        <item x="46"/>
        <item x="47"/>
        <item x="48"/>
        <item x="177"/>
        <item x="178"/>
        <item x="189"/>
        <item x="1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936">
        <item x="8"/>
        <item x="10"/>
        <item x="6"/>
        <item x="7"/>
        <item x="0"/>
        <item x="4"/>
        <item m="1" x="444"/>
        <item x="1"/>
        <item x="151"/>
        <item x="2"/>
        <item x="5"/>
        <item x="138"/>
        <item x="91"/>
        <item x="43"/>
        <item x="41"/>
        <item x="181"/>
        <item x="34"/>
        <item x="12"/>
        <item x="9"/>
        <item x="29"/>
        <item x="14"/>
        <item x="24"/>
        <item x="27"/>
        <item x="122"/>
        <item x="15"/>
        <item m="1" x="612"/>
        <item x="26"/>
        <item x="19"/>
        <item x="17"/>
        <item x="11"/>
        <item x="123"/>
        <item x="20"/>
        <item x="30"/>
        <item x="28"/>
        <item x="31"/>
        <item x="23"/>
        <item x="21"/>
        <item x="16"/>
        <item x="18"/>
        <item x="22"/>
        <item x="73"/>
        <item x="154"/>
        <item x="99"/>
        <item x="169"/>
        <item m="1" x="380"/>
        <item m="1" x="603"/>
        <item x="164"/>
        <item m="1" x="760"/>
        <item m="1" x="797"/>
        <item x="184"/>
        <item m="1" x="368"/>
        <item m="1" x="500"/>
        <item m="1" x="401"/>
        <item x="13"/>
        <item x="32"/>
        <item m="1" x="354"/>
        <item m="1" x="703"/>
        <item x="168"/>
        <item m="1" x="642"/>
        <item x="171"/>
        <item x="167"/>
        <item x="182"/>
        <item x="59"/>
        <item x="92"/>
        <item x="121"/>
        <item x="33"/>
        <item x="49"/>
        <item m="1" x="853"/>
        <item m="1" x="866"/>
        <item m="1" x="440"/>
        <item m="1" x="929"/>
        <item m="1" x="317"/>
        <item m="1" x="439"/>
        <item m="1" x="478"/>
        <item x="72"/>
        <item m="1" x="484"/>
        <item x="3"/>
        <item m="1" x="228"/>
        <item m="1" x="759"/>
        <item m="1" x="468"/>
        <item m="1" x="694"/>
        <item m="1" x="223"/>
        <item m="1" x="799"/>
        <item m="1" x="404"/>
        <item m="1" x="689"/>
        <item m="1" x="406"/>
        <item m="1" x="652"/>
        <item m="1" x="882"/>
        <item m="1" x="517"/>
        <item m="1" x="684"/>
        <item m="1" x="302"/>
        <item m="1" x="470"/>
        <item m="1" x="595"/>
        <item m="1" x="364"/>
        <item m="1" x="203"/>
        <item m="1" x="922"/>
        <item m="1" x="453"/>
        <item m="1" x="790"/>
        <item m="1" x="892"/>
        <item m="1" x="781"/>
        <item m="1" x="501"/>
        <item m="1" x="852"/>
        <item m="1" x="343"/>
        <item m="1" x="545"/>
        <item m="1" x="407"/>
        <item m="1" x="661"/>
        <item m="1" x="278"/>
        <item m="1" x="561"/>
        <item m="1" x="397"/>
        <item m="1" x="507"/>
        <item m="1" x="657"/>
        <item m="1" x="750"/>
        <item m="1" x="861"/>
        <item m="1" x="382"/>
        <item m="1" x="585"/>
        <item m="1" x="410"/>
        <item m="1" x="734"/>
        <item m="1" x="445"/>
        <item m="1" x="533"/>
        <item m="1" x="255"/>
        <item m="1" x="772"/>
        <item m="1" x="243"/>
        <item m="1" x="341"/>
        <item m="1" x="556"/>
        <item m="1" x="251"/>
        <item m="1" x="656"/>
        <item m="1" x="801"/>
        <item m="1" x="751"/>
        <item m="1" x="821"/>
        <item m="1" x="215"/>
        <item m="1" x="231"/>
        <item m="1" x="798"/>
        <item m="1" x="360"/>
        <item m="1" x="283"/>
        <item m="1" x="370"/>
        <item m="1" x="409"/>
        <item m="1" x="762"/>
        <item m="1" x="280"/>
        <item m="1" x="835"/>
        <item m="1" x="510"/>
        <item m="1" x="925"/>
        <item m="1" x="363"/>
        <item m="1" x="564"/>
        <item m="1" x="807"/>
        <item m="1" x="730"/>
        <item m="1" x="516"/>
        <item m="1" x="611"/>
        <item m="1" x="675"/>
        <item m="1" x="412"/>
        <item m="1" x="707"/>
        <item m="1" x="336"/>
        <item m="1" x="704"/>
        <item m="1" x="386"/>
        <item m="1" x="584"/>
        <item m="1" x="932"/>
        <item m="1" x="394"/>
        <item m="1" x="290"/>
        <item m="1" x="493"/>
        <item m="1" x="543"/>
        <item m="1" x="854"/>
        <item m="1" x="345"/>
        <item m="1" x="644"/>
        <item m="1" x="867"/>
        <item m="1" x="837"/>
        <item m="1" x="578"/>
        <item m="1" x="393"/>
        <item m="1" x="687"/>
        <item m="1" x="634"/>
        <item m="1" x="281"/>
        <item m="1" x="549"/>
        <item m="1" x="933"/>
        <item m="1" x="389"/>
        <item m="1" x="496"/>
        <item m="1" x="623"/>
        <item m="1" x="622"/>
        <item m="1" x="349"/>
        <item m="1" x="415"/>
        <item m="1" x="235"/>
        <item m="1" x="783"/>
        <item m="1" x="594"/>
        <item m="1" x="778"/>
        <item m="1" x="685"/>
        <item m="1" x="269"/>
        <item m="1" x="637"/>
        <item m="1" x="828"/>
        <item m="1" x="563"/>
        <item m="1" x="320"/>
        <item m="1" x="928"/>
        <item m="1" x="313"/>
        <item m="1" x="849"/>
        <item m="1" x="859"/>
        <item m="1" x="620"/>
        <item m="1" x="324"/>
        <item m="1" x="323"/>
        <item m="1" x="607"/>
        <item m="1" x="591"/>
        <item m="1" x="800"/>
        <item m="1" x="312"/>
        <item m="1" x="310"/>
        <item m="1" x="218"/>
        <item m="1" x="257"/>
        <item m="1" x="647"/>
        <item m="1" x="347"/>
        <item m="1" x="655"/>
        <item m="1" x="219"/>
        <item m="1" x="609"/>
        <item m="1" x="553"/>
        <item m="1" x="909"/>
        <item m="1" x="705"/>
        <item m="1" x="267"/>
        <item m="1" x="245"/>
        <item m="1" x="746"/>
        <item m="1" x="749"/>
        <item m="1" x="829"/>
        <item m="1" x="331"/>
        <item m="1" x="282"/>
        <item m="1" x="434"/>
        <item m="1" x="277"/>
        <item m="1" x="431"/>
        <item m="1" x="532"/>
        <item m="1" x="562"/>
        <item m="1" x="448"/>
        <item m="1" x="602"/>
        <item m="1" x="344"/>
        <item m="1" x="398"/>
        <item m="1" x="321"/>
        <item m="1" x="887"/>
        <item m="1" x="361"/>
        <item m="1" x="621"/>
        <item m="1" x="877"/>
        <item m="1" x="583"/>
        <item m="1" x="722"/>
        <item m="1" x="260"/>
        <item m="1" x="764"/>
        <item m="1" x="200"/>
        <item m="1" x="541"/>
        <item m="1" x="261"/>
        <item m="1" x="740"/>
        <item m="1" x="827"/>
        <item m="1" x="515"/>
        <item m="1" x="721"/>
        <item m="1" x="598"/>
        <item m="1" x="503"/>
        <item m="1" x="696"/>
        <item m="1" x="686"/>
        <item m="1" x="874"/>
        <item m="1" x="747"/>
        <item m="1" x="711"/>
        <item m="1" x="789"/>
        <item m="1" x="818"/>
        <item m="1" x="455"/>
        <item m="1" x="811"/>
        <item m="1" x="400"/>
        <item m="1" x="691"/>
        <item m="1" x="518"/>
        <item m="1" x="888"/>
        <item m="1" x="935"/>
        <item m="1" x="234"/>
        <item m="1" x="597"/>
        <item m="1" x="805"/>
        <item m="1" x="930"/>
        <item m="1" x="209"/>
        <item m="1" x="857"/>
        <item m="1" x="650"/>
        <item m="1" x="619"/>
        <item m="1" x="497"/>
        <item m="1" x="377"/>
        <item m="1" x="912"/>
        <item m="1" x="869"/>
        <item m="1" x="538"/>
        <item m="1" x="717"/>
        <item m="1" x="330"/>
        <item m="1" x="542"/>
        <item m="1" x="528"/>
        <item m="1" x="469"/>
        <item m="1" x="537"/>
        <item m="1" x="914"/>
        <item m="1" x="309"/>
        <item m="1" x="638"/>
        <item m="1" x="555"/>
        <item m="1" x="332"/>
        <item m="1" x="743"/>
        <item m="1" x="252"/>
        <item m="1" x="601"/>
        <item m="1" x="732"/>
        <item m="1" x="342"/>
        <item m="1" x="451"/>
        <item m="1" x="429"/>
        <item m="1" x="383"/>
        <item m="1" x="359"/>
        <item m="1" x="337"/>
        <item m="1" x="233"/>
        <item m="1" x="247"/>
        <item m="1" x="769"/>
        <item m="1" x="452"/>
        <item m="1" x="765"/>
        <item m="1" x="411"/>
        <item m="1" x="916"/>
        <item m="1" x="509"/>
        <item m="1" x="367"/>
        <item m="1" x="506"/>
        <item m="1" x="667"/>
        <item m="1" x="274"/>
        <item m="1" x="643"/>
        <item m="1" x="523"/>
        <item m="1" x="535"/>
        <item m="1" x="724"/>
        <item m="1" x="490"/>
        <item m="1" x="211"/>
        <item m="1" x="443"/>
        <item m="1" x="547"/>
        <item m="1" x="486"/>
        <item m="1" x="831"/>
        <item m="1" x="299"/>
        <item m="1" x="889"/>
        <item m="1" x="682"/>
        <item m="1" x="907"/>
        <item m="1" x="802"/>
        <item m="1" x="352"/>
        <item m="1" x="662"/>
        <item m="1" x="387"/>
        <item m="1" x="372"/>
        <item m="1" x="416"/>
        <item m="1" x="534"/>
        <item m="1" x="263"/>
        <item m="1" x="226"/>
        <item m="1" x="699"/>
        <item m="1" x="593"/>
        <item m="1" x="809"/>
        <item m="1" x="768"/>
        <item m="1" x="870"/>
        <item m="1" x="436"/>
        <item m="1" x="659"/>
        <item m="1" x="596"/>
        <item m="1" x="806"/>
        <item m="1" x="731"/>
        <item m="1" x="499"/>
        <item m="1" x="508"/>
        <item m="1" x="816"/>
        <item m="1" x="739"/>
        <item m="1" x="339"/>
        <item m="1" x="904"/>
        <item m="1" x="654"/>
        <item m="1" x="824"/>
        <item m="1" x="208"/>
        <item m="1" x="812"/>
        <item m="1" x="678"/>
        <item m="1" x="237"/>
        <item m="1" x="745"/>
        <item m="1" x="776"/>
        <item m="1" x="492"/>
        <item m="1" x="353"/>
        <item m="1" x="369"/>
        <item m="1" x="433"/>
        <item m="1" x="814"/>
        <item m="1" x="599"/>
        <item m="1" x="919"/>
        <item m="1" x="505"/>
        <item m="1" x="246"/>
        <item m="1" x="441"/>
        <item m="1" x="910"/>
        <item m="1" x="454"/>
        <item m="1" x="767"/>
        <item m="1" x="636"/>
        <item m="1" x="579"/>
        <item m="1" x="488"/>
        <item m="1" x="432"/>
        <item m="1" x="855"/>
        <item m="1" x="319"/>
        <item m="1" x="640"/>
        <item m="1" x="713"/>
        <item m="1" x="651"/>
        <item m="1" x="254"/>
        <item m="1" x="213"/>
        <item m="1" x="207"/>
        <item m="1" x="851"/>
        <item m="1" x="371"/>
        <item m="1" x="489"/>
        <item m="1" x="418"/>
        <item m="1" x="427"/>
        <item m="1" x="604"/>
        <item m="1" x="715"/>
        <item m="1" x="905"/>
        <item m="1" x="695"/>
        <item m="1" x="918"/>
        <item m="1" x="304"/>
        <item m="1" x="738"/>
        <item m="1" x="567"/>
        <item m="1" x="886"/>
        <item m="1" x="737"/>
        <item m="1" x="876"/>
        <item m="1" x="551"/>
        <item m="1" x="626"/>
        <item m="1" x="894"/>
        <item m="1" x="763"/>
        <item m="1" x="576"/>
        <item m="1" x="885"/>
        <item m="1" x="779"/>
        <item m="1" x="803"/>
        <item m="1" x="373"/>
        <item m="1" x="481"/>
        <item m="1" x="388"/>
        <item m="1" x="229"/>
        <item m="1" x="491"/>
        <item m="1" x="615"/>
        <item m="1" x="903"/>
        <item m="1" x="327"/>
        <item m="1" x="716"/>
        <item m="1" x="674"/>
        <item m="1" x="692"/>
        <item m="1" x="836"/>
        <item m="1" x="589"/>
        <item m="1" x="924"/>
        <item m="1" x="314"/>
        <item m="1" x="733"/>
        <item m="1" x="250"/>
        <item m="1" x="880"/>
        <item m="1" x="766"/>
        <item m="1" x="548"/>
        <item m="1" x="754"/>
        <item m="1" x="294"/>
        <item m="1" x="635"/>
        <item m="1" x="865"/>
        <item m="1" x="608"/>
        <item m="1" x="923"/>
        <item m="1" x="335"/>
        <item m="1" x="305"/>
        <item m="1" x="232"/>
        <item m="1" x="482"/>
        <item m="1" x="554"/>
        <item m="1" x="529"/>
        <item m="1" x="531"/>
        <item m="1" x="610"/>
        <item m="1" x="466"/>
        <item m="1" x="438"/>
        <item m="1" x="220"/>
        <item m="1" x="645"/>
        <item m="1" x="426"/>
        <item m="1" x="572"/>
        <item m="1" x="446"/>
        <item m="1" x="815"/>
        <item m="1" x="580"/>
        <item m="1" x="456"/>
        <item m="1" x="698"/>
        <item m="1" x="333"/>
        <item m="1" x="669"/>
        <item m="1" x="890"/>
        <item m="1" x="402"/>
        <item m="1" x="459"/>
        <item m="1" x="780"/>
        <item m="1" x="679"/>
        <item m="1" x="756"/>
        <item m="1" x="375"/>
        <item m="1" x="298"/>
        <item m="1" x="239"/>
        <item m="1" x="917"/>
        <item m="1" x="568"/>
        <item m="1" x="586"/>
        <item m="1" x="396"/>
        <item m="1" x="479"/>
        <item m="1" x="735"/>
        <item m="1" x="840"/>
        <item m="1" x="822"/>
        <item m="1" x="921"/>
        <item m="1" x="883"/>
        <item m="1" x="262"/>
        <item m="1" x="476"/>
        <item m="1" x="845"/>
        <item m="1" x="521"/>
        <item m="1" x="804"/>
        <item m="1" x="378"/>
        <item m="1" x="285"/>
        <item m="1" x="513"/>
        <item m="1" x="241"/>
        <item m="1" x="485"/>
        <item m="1" x="474"/>
        <item m="1" x="258"/>
        <item m="1" x="736"/>
        <item m="1" x="873"/>
        <item m="1" x="230"/>
        <item m="1" x="758"/>
        <item m="1" x="633"/>
        <item m="1" x="557"/>
        <item m="1" x="834"/>
        <item m="1" x="846"/>
        <item m="1" x="844"/>
        <item m="1" x="706"/>
        <item m="1" x="710"/>
        <item m="1" x="287"/>
        <item m="1" x="897"/>
        <item m="1" x="673"/>
        <item m="1" x="902"/>
        <item m="1" x="719"/>
        <item m="1" x="346"/>
        <item m="1" x="908"/>
        <item m="1" x="826"/>
        <item m="1" x="362"/>
        <item m="1" x="813"/>
        <item m="1" x="240"/>
        <item m="1" x="303"/>
        <item m="1" x="913"/>
        <item m="1" x="668"/>
        <item m="1" x="227"/>
        <item m="1" x="265"/>
        <item m="1" x="879"/>
        <item m="1" x="616"/>
        <item m="1" x="425"/>
        <item m="1" x="253"/>
        <item m="1" x="376"/>
        <item m="1" x="748"/>
        <item m="1" x="351"/>
        <item m="1" x="268"/>
        <item m="1" x="405"/>
        <item m="1" x="906"/>
        <item m="1" x="544"/>
        <item m="1" x="430"/>
        <item m="1" x="205"/>
        <item m="1" x="672"/>
        <item m="1" x="524"/>
        <item m="1" x="307"/>
        <item m="1" x="464"/>
        <item m="1" x="934"/>
        <item m="1" x="893"/>
        <item m="1" x="875"/>
        <item m="1" x="366"/>
        <item m="1" x="712"/>
        <item m="1" x="271"/>
        <item m="1" x="653"/>
        <item m="1" x="582"/>
        <item m="1" x="868"/>
        <item m="1" x="206"/>
        <item m="1" x="618"/>
        <item m="1" x="358"/>
        <item m="1" x="680"/>
        <item m="1" x="385"/>
        <item m="1" x="926"/>
        <item m="1" x="629"/>
        <item m="1" x="726"/>
        <item m="1" x="212"/>
        <item m="1" x="787"/>
        <item m="1" x="708"/>
        <item m="1" x="630"/>
        <item m="1" x="718"/>
        <item m="1" x="709"/>
        <item m="1" x="259"/>
        <item m="1" x="502"/>
        <item m="1" x="318"/>
        <item m="1" x="725"/>
        <item m="1" x="911"/>
        <item m="1" x="820"/>
        <item m="1" x="350"/>
        <item m="1" x="606"/>
        <item m="1" x="639"/>
        <item m="1" x="570"/>
        <item m="1" x="700"/>
        <item m="1" x="881"/>
        <item m="1" x="395"/>
        <item m="1" x="315"/>
        <item m="1" x="573"/>
        <item m="1" x="566"/>
        <item m="1" x="770"/>
        <item m="1" x="884"/>
        <item m="1" x="900"/>
        <item m="1" x="646"/>
        <item m="1" x="273"/>
        <item m="1" x="683"/>
        <item m="1" x="871"/>
        <item m="1" x="202"/>
        <item m="1" x="306"/>
        <item m="1" x="420"/>
        <item m="1" x="625"/>
        <item m="1" x="847"/>
        <item m="1" x="417"/>
        <item m="1" x="435"/>
        <item m="1" x="338"/>
        <item m="1" x="663"/>
        <item m="1" x="693"/>
        <item m="1" x="204"/>
        <item m="1" x="244"/>
        <item m="1" x="356"/>
        <item m="1" x="467"/>
        <item m="1" x="741"/>
        <item m="1" x="461"/>
        <item m="1" x="560"/>
        <item m="1" x="422"/>
        <item m="1" x="864"/>
        <item m="1" x="392"/>
        <item m="1" x="472"/>
        <item m="1" x="832"/>
        <item m="1" x="697"/>
        <item m="1" x="539"/>
        <item m="1" x="631"/>
        <item m="1" x="460"/>
        <item m="1" x="723"/>
        <item m="1" x="480"/>
        <item m="1" x="702"/>
        <item m="1" x="284"/>
        <item m="1" x="286"/>
        <item m="1" x="334"/>
        <item m="1" x="442"/>
        <item m="1" x="217"/>
        <item m="1" x="249"/>
        <item m="1" x="775"/>
        <item m="1" x="494"/>
        <item m="1" x="457"/>
        <item m="1" x="632"/>
        <item m="1" x="471"/>
        <item m="1" x="791"/>
        <item m="1" x="665"/>
        <item m="1" x="920"/>
        <item m="1" x="614"/>
        <item m="1" x="465"/>
        <item m="1" x="915"/>
        <item m="1" x="898"/>
        <item m="1" x="326"/>
        <item m="1" x="842"/>
        <item m="1" x="408"/>
        <item m="1" x="279"/>
        <item m="1" x="658"/>
        <item m="1" x="624"/>
        <item m="1" x="681"/>
        <item m="1" x="795"/>
        <item m="1" x="289"/>
        <item m="1" x="552"/>
        <item m="1" x="276"/>
        <item m="1" x="581"/>
        <item m="1" x="575"/>
        <item m="1" x="664"/>
        <item m="1" x="819"/>
        <item m="1" x="216"/>
        <item m="1" x="300"/>
        <item m="1" x="660"/>
        <item m="1" x="224"/>
        <item m="1" x="536"/>
        <item m="1" x="777"/>
        <item m="1" x="600"/>
        <item m="1" x="786"/>
        <item m="1" x="449"/>
        <item m="1" x="270"/>
        <item m="1" x="677"/>
        <item m="1" x="899"/>
        <item m="1" x="577"/>
        <item m="1" x="540"/>
        <item m="1" x="399"/>
        <item m="1" x="613"/>
        <item m="1" x="530"/>
        <item m="1" x="605"/>
        <item m="1" x="714"/>
        <item m="1" x="617"/>
        <item m="1" x="292"/>
        <item m="1" x="483"/>
        <item m="1" x="808"/>
        <item m="1" x="462"/>
        <item m="1" x="571"/>
        <item m="1" x="437"/>
        <item m="1" x="793"/>
        <item m="1" x="242"/>
        <item m="1" x="891"/>
        <item m="1" x="590"/>
        <item m="1" x="841"/>
        <item m="1" x="225"/>
        <item x="47"/>
        <item m="1" x="752"/>
        <item m="1" x="272"/>
        <item m="1" x="757"/>
        <item m="1" x="514"/>
        <item m="1" x="512"/>
        <item m="1" x="587"/>
        <item m="1" x="308"/>
        <item m="1" x="761"/>
        <item m="1" x="676"/>
        <item m="1" x="901"/>
        <item m="1" x="374"/>
        <item m="1" x="784"/>
        <item m="1" x="843"/>
        <item m="1" x="264"/>
        <item m="1" x="423"/>
        <item m="1" x="424"/>
        <item m="1" x="473"/>
        <item m="1" x="628"/>
        <item m="1" x="495"/>
        <item m="1" x="559"/>
        <item m="1" x="558"/>
        <item m="1" x="753"/>
        <item m="1" x="256"/>
        <item m="1" x="419"/>
        <item m="1" x="810"/>
        <item m="1" x="839"/>
        <item m="1" x="428"/>
        <item m="1" x="565"/>
        <item m="1" x="293"/>
        <item m="1" x="355"/>
        <item m="1" x="487"/>
        <item m="1" x="463"/>
        <item m="1" x="794"/>
        <item m="1" x="421"/>
        <item m="1" x="860"/>
        <item m="1" x="222"/>
        <item m="1" x="288"/>
        <item m="1" x="550"/>
        <item m="1" x="863"/>
        <item m="1" x="670"/>
        <item m="1" x="447"/>
        <item m="1" x="365"/>
        <item m="1" x="742"/>
        <item x="46"/>
        <item m="1" x="727"/>
        <item m="1" x="221"/>
        <item m="1" x="755"/>
        <item m="1" x="201"/>
        <item m="1" x="504"/>
        <item m="1" x="895"/>
        <item m="1" x="744"/>
        <item m="1" x="322"/>
        <item m="1" x="348"/>
        <item m="1" x="858"/>
        <item m="1" x="788"/>
        <item m="1" x="522"/>
        <item m="1" x="525"/>
        <item m="1" x="588"/>
        <item m="1" x="248"/>
        <item m="1" x="931"/>
        <item m="1" x="477"/>
        <item m="1" x="833"/>
        <item m="1" x="546"/>
        <item m="1" x="511"/>
        <item m="1" x="785"/>
        <item m="1" x="792"/>
        <item m="1" x="498"/>
        <item x="78"/>
        <item x="81"/>
        <item x="50"/>
        <item x="153"/>
        <item x="48"/>
        <item x="85"/>
        <item x="84"/>
        <item x="147"/>
        <item x="74"/>
        <item x="152"/>
        <item x="101"/>
        <item x="104"/>
        <item x="25"/>
        <item x="53"/>
        <item x="82"/>
        <item x="52"/>
        <item x="157"/>
        <item x="70"/>
        <item x="61"/>
        <item x="93"/>
        <item x="64"/>
        <item x="66"/>
        <item x="139"/>
        <item x="67"/>
        <item x="68"/>
        <item x="69"/>
        <item x="133"/>
        <item x="114"/>
        <item x="55"/>
        <item x="130"/>
        <item x="126"/>
        <item x="115"/>
        <item x="58"/>
        <item x="90"/>
        <item x="57"/>
        <item x="127"/>
        <item x="124"/>
        <item x="120"/>
        <item x="155"/>
        <item x="51"/>
        <item x="75"/>
        <item x="79"/>
        <item x="76"/>
        <item m="1" x="896"/>
        <item x="193"/>
        <item x="102"/>
        <item x="86"/>
        <item x="88"/>
        <item x="132"/>
        <item x="134"/>
        <item x="98"/>
        <item x="96"/>
        <item x="54"/>
        <item x="129"/>
        <item x="89"/>
        <item x="108"/>
        <item x="60"/>
        <item x="56"/>
        <item x="131"/>
        <item x="128"/>
        <item x="137"/>
        <item x="172"/>
        <item m="1" x="526"/>
        <item m="1" x="391"/>
        <item x="166"/>
        <item m="1" x="403"/>
        <item x="173"/>
        <item x="103"/>
        <item x="105"/>
        <item x="100"/>
        <item x="80"/>
        <item x="136"/>
        <item x="111"/>
        <item x="140"/>
        <item x="95"/>
        <item x="141"/>
        <item m="1" x="701"/>
        <item x="125"/>
        <item x="94"/>
        <item x="83"/>
        <item x="113"/>
        <item x="117"/>
        <item x="118"/>
        <item x="183"/>
        <item x="65"/>
        <item x="107"/>
        <item m="1" x="325"/>
        <item x="195"/>
        <item m="1" x="927"/>
        <item m="1" x="296"/>
        <item x="199"/>
        <item x="185"/>
        <item x="194"/>
        <item x="97"/>
        <item x="196"/>
        <item x="187"/>
        <item x="160"/>
        <item m="1" x="774"/>
        <item x="109"/>
        <item x="63"/>
        <item x="119"/>
        <item m="1" x="295"/>
        <item x="116"/>
        <item x="62"/>
        <item x="189"/>
        <item x="44"/>
        <item m="1" x="729"/>
        <item m="1" x="311"/>
        <item m="1" x="850"/>
        <item m="1" x="648"/>
        <item m="1" x="520"/>
        <item m="1" x="458"/>
        <item m="1" x="519"/>
        <item m="1" x="782"/>
        <item m="1" x="527"/>
        <item m="1" x="830"/>
        <item m="1" x="475"/>
        <item m="1" x="413"/>
        <item m="1" x="838"/>
        <item m="1" x="666"/>
        <item m="1" x="301"/>
        <item m="1" x="266"/>
        <item m="1" x="236"/>
        <item m="1" x="574"/>
        <item m="1" x="316"/>
        <item m="1" x="688"/>
        <item m="1" x="872"/>
        <item m="1" x="627"/>
        <item m="1" x="291"/>
        <item m="1" x="357"/>
        <item m="1" x="856"/>
        <item m="1" x="450"/>
        <item m="1" x="414"/>
        <item m="1" x="720"/>
        <item m="1" x="384"/>
        <item m="1" x="381"/>
        <item m="1" x="275"/>
        <item m="1" x="848"/>
        <item m="1" x="671"/>
        <item m="1" x="817"/>
        <item m="1" x="771"/>
        <item m="1" x="329"/>
        <item m="1" x="878"/>
        <item m="1" x="238"/>
        <item m="1" x="210"/>
        <item m="1" x="592"/>
        <item m="1" x="690"/>
        <item x="77"/>
        <item x="71"/>
        <item x="142"/>
        <item x="110"/>
        <item x="174"/>
        <item x="39"/>
        <item x="40"/>
        <item x="112"/>
        <item x="162"/>
        <item m="1" x="569"/>
        <item x="143"/>
        <item x="156"/>
        <item x="163"/>
        <item x="177"/>
        <item m="1" x="796"/>
        <item m="1" x="649"/>
        <item x="198"/>
        <item x="106"/>
        <item m="1" x="328"/>
        <item x="161"/>
        <item m="1" x="340"/>
        <item x="170"/>
        <item x="37"/>
        <item x="135"/>
        <item m="1" x="379"/>
        <item x="192"/>
        <item x="35"/>
        <item m="1" x="823"/>
        <item x="146"/>
        <item x="149"/>
        <item x="150"/>
        <item x="158"/>
        <item m="1" x="297"/>
        <item x="159"/>
        <item m="1" x="825"/>
        <item x="180"/>
        <item x="175"/>
        <item x="36"/>
        <item m="1" x="390"/>
        <item m="1" x="862"/>
        <item x="42"/>
        <item x="191"/>
        <item x="87"/>
        <item m="1" x="214"/>
        <item x="190"/>
        <item x="145"/>
        <item x="144"/>
        <item x="148"/>
        <item m="1" x="641"/>
        <item x="165"/>
        <item x="176"/>
        <item m="1" x="728"/>
        <item m="1" x="773"/>
        <item x="38"/>
        <item x="186"/>
        <item x="188"/>
        <item x="45"/>
        <item x="178"/>
        <item x="179"/>
        <item x="1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487">
        <item m="1" x="2149"/>
        <item x="279"/>
        <item m="1" x="2710"/>
        <item m="1" x="2297"/>
        <item x="293"/>
        <item x="994"/>
        <item m="1" x="1812"/>
        <item x="601"/>
        <item x="17"/>
        <item m="1" x="1294"/>
        <item m="1" x="1687"/>
        <item x="381"/>
        <item x="518"/>
        <item x="754"/>
        <item m="1" x="2119"/>
        <item x="270"/>
        <item x="589"/>
        <item x="93"/>
        <item m="1" x="2757"/>
        <item m="1" x="1332"/>
        <item x="122"/>
        <item x="137"/>
        <item x="132"/>
        <item x="291"/>
        <item x="97"/>
        <item x="136"/>
        <item x="186"/>
        <item x="115"/>
        <item x="577"/>
        <item x="94"/>
        <item x="129"/>
        <item m="1" x="1229"/>
        <item x="18"/>
        <item x="80"/>
        <item x="614"/>
        <item x="205"/>
        <item m="1" x="1898"/>
        <item m="1" x="2058"/>
        <item m="1" x="2680"/>
        <item m="1" x="2686"/>
        <item m="1" x="1853"/>
        <item x="118"/>
        <item x="213"/>
        <item x="138"/>
        <item x="276"/>
        <item m="1" x="2488"/>
        <item m="1" x="2062"/>
        <item x="286"/>
        <item x="540"/>
        <item x="235"/>
        <item x="616"/>
        <item m="1" x="1358"/>
        <item x="99"/>
        <item x="873"/>
        <item m="1" x="1721"/>
        <item m="1" x="2815"/>
        <item x="173"/>
        <item x="81"/>
        <item x="141"/>
        <item x="185"/>
        <item x="10"/>
        <item m="1" x="3395"/>
        <item x="65"/>
        <item m="1" x="3433"/>
        <item x="287"/>
        <item x="156"/>
        <item m="1" x="1913"/>
        <item x="77"/>
        <item x="153"/>
        <item x="123"/>
        <item x="26"/>
        <item x="469"/>
        <item m="1" x="3201"/>
        <item x="50"/>
        <item x="2"/>
        <item m="1" x="1630"/>
        <item x="142"/>
        <item m="1" x="1767"/>
        <item x="370"/>
        <item m="1" x="3283"/>
        <item x="608"/>
        <item x="245"/>
        <item x="541"/>
        <item x="127"/>
        <item x="100"/>
        <item x="88"/>
        <item x="151"/>
        <item x="89"/>
        <item x="246"/>
        <item x="86"/>
        <item x="872"/>
        <item x="591"/>
        <item m="1" x="2871"/>
        <item x="135"/>
        <item x="152"/>
        <item x="569"/>
        <item x="134"/>
        <item x="96"/>
        <item x="222"/>
        <item x="584"/>
        <item x="573"/>
        <item m="1" x="2690"/>
        <item m="1" x="3473"/>
        <item m="1" x="3389"/>
        <item x="79"/>
        <item m="1" x="2981"/>
        <item m="1" x="2434"/>
        <item x="12"/>
        <item x="3"/>
        <item x="51"/>
        <item x="268"/>
        <item x="273"/>
        <item x="143"/>
        <item x="90"/>
        <item x="70"/>
        <item m="1" x="1673"/>
        <item x="645"/>
        <item x="280"/>
        <item x="609"/>
        <item x="124"/>
        <item x="125"/>
        <item m="1" x="3360"/>
        <item x="158"/>
        <item x="227"/>
        <item x="109"/>
        <item x="199"/>
        <item m="1" x="3370"/>
        <item x="36"/>
        <item m="1" x="2547"/>
        <item x="1037"/>
        <item x="71"/>
        <item x="299"/>
        <item m="1" x="1400"/>
        <item x="126"/>
        <item m="1" x="2643"/>
        <item m="1" x="1636"/>
        <item m="1" x="3362"/>
        <item x="335"/>
        <item x="377"/>
        <item x="295"/>
        <item x="111"/>
        <item m="1" x="2873"/>
        <item x="27"/>
        <item x="263"/>
        <item m="1" x="3408"/>
        <item x="67"/>
        <item m="1" x="2086"/>
        <item x="225"/>
        <item x="563"/>
        <item m="1" x="1190"/>
        <item x="61"/>
        <item x="160"/>
        <item x="574"/>
        <item x="372"/>
        <item x="85"/>
        <item x="580"/>
        <item x="82"/>
        <item x="176"/>
        <item m="1" x="1961"/>
        <item x="78"/>
        <item m="1" x="2657"/>
        <item m="1" x="2958"/>
        <item m="1" x="1741"/>
        <item x="14"/>
        <item x="149"/>
        <item m="1" x="1558"/>
        <item x="1"/>
        <item m="1" x="2782"/>
        <item m="1" x="1754"/>
        <item x="15"/>
        <item m="1" x="2939"/>
        <item x="33"/>
        <item x="16"/>
        <item m="1" x="2068"/>
        <item x="62"/>
        <item x="374"/>
        <item x="272"/>
        <item m="1" x="2524"/>
        <item x="285"/>
        <item x="762"/>
        <item x="567"/>
        <item x="1033"/>
        <item m="1" x="2600"/>
        <item x="375"/>
        <item x="8"/>
        <item m="1" x="3308"/>
        <item x="4"/>
        <item m="1" x="2317"/>
        <item m="1" x="1857"/>
        <item m="1" x="3255"/>
        <item m="1" x="3269"/>
        <item m="1" x="2350"/>
        <item m="1" x="1201"/>
        <item x="277"/>
        <item m="1" x="1355"/>
        <item m="1" x="2106"/>
        <item m="1" x="2564"/>
        <item m="1" x="3457"/>
        <item x="890"/>
        <item m="1" x="3386"/>
        <item m="1" x="2665"/>
        <item m="1" x="1173"/>
        <item m="1" x="1335"/>
        <item x="981"/>
        <item x="876"/>
        <item x="870"/>
        <item m="1" x="2441"/>
        <item m="1" x="2880"/>
        <item m="1" x="1813"/>
        <item m="1" x="1799"/>
        <item x="881"/>
        <item x="979"/>
        <item x="356"/>
        <item x="654"/>
        <item x="166"/>
        <item m="1" x="1542"/>
        <item x="968"/>
        <item x="606"/>
        <item x="290"/>
        <item m="1" x="3140"/>
        <item x="204"/>
        <item x="278"/>
        <item x="104"/>
        <item x="114"/>
        <item m="1" x="1865"/>
        <item x="342"/>
        <item x="281"/>
        <item x="155"/>
        <item m="1" x="2002"/>
        <item x="103"/>
        <item x="119"/>
        <item x="145"/>
        <item x="177"/>
        <item x="519"/>
        <item x="520"/>
        <item x="63"/>
        <item x="556"/>
        <item x="288"/>
        <item x="588"/>
        <item x="294"/>
        <item x="543"/>
        <item m="1" x="2559"/>
        <item x="292"/>
        <item x="95"/>
        <item x="617"/>
        <item x="87"/>
        <item x="266"/>
        <item x="578"/>
        <item m="1" x="2493"/>
        <item x="581"/>
        <item m="1" x="1469"/>
        <item m="1" x="1927"/>
        <item m="1" x="2223"/>
        <item m="1" x="2619"/>
        <item m="1" x="3199"/>
        <item m="1" x="1429"/>
        <item m="1" x="2828"/>
        <item m="1" x="1202"/>
        <item m="1" x="3026"/>
        <item m="1" x="1613"/>
        <item m="1" x="1645"/>
        <item m="1" x="1300"/>
        <item m="1" x="1910"/>
        <item m="1" x="1930"/>
        <item m="1" x="3210"/>
        <item m="1" x="1498"/>
        <item m="1" x="3200"/>
        <item m="1" x="3262"/>
        <item m="1" x="2722"/>
        <item m="1" x="2822"/>
        <item m="1" x="2992"/>
        <item m="1" x="2195"/>
        <item m="1" x="2319"/>
        <item m="1" x="2714"/>
        <item m="1" x="3361"/>
        <item m="1" x="2549"/>
        <item m="1" x="3458"/>
        <item m="1" x="1366"/>
        <item m="1" x="2703"/>
        <item m="1" x="1230"/>
        <item m="1" x="1271"/>
        <item m="1" x="2826"/>
        <item m="1" x="3340"/>
        <item m="1" x="1534"/>
        <item m="1" x="1296"/>
        <item m="1" x="3293"/>
        <item m="1" x="3485"/>
        <item m="1" x="3286"/>
        <item m="1" x="3045"/>
        <item m="1" x="2091"/>
        <item m="1" x="2476"/>
        <item m="1" x="1563"/>
        <item m="1" x="3404"/>
        <item m="1" x="3022"/>
        <item m="1" x="1421"/>
        <item m="1" x="2215"/>
        <item m="1" x="3432"/>
        <item m="1" x="3019"/>
        <item m="1" x="1321"/>
        <item m="1" x="2512"/>
        <item m="1" x="3455"/>
        <item m="1" x="2336"/>
        <item m="1" x="1433"/>
        <item m="1" x="2307"/>
        <item m="1" x="3239"/>
        <item m="1" x="1380"/>
        <item m="1" x="3152"/>
        <item m="1" x="2655"/>
        <item m="1" x="3050"/>
        <item m="1" x="2170"/>
        <item m="1" x="2565"/>
        <item m="1" x="2864"/>
        <item m="1" x="3419"/>
        <item m="1" x="2365"/>
        <item m="1" x="3392"/>
        <item m="1" x="3053"/>
        <item m="1" x="2015"/>
        <item m="1" x="1171"/>
        <item m="1" x="2793"/>
        <item m="1" x="1497"/>
        <item m="1" x="1178"/>
        <item m="1" x="3068"/>
        <item m="1" x="2392"/>
        <item m="1" x="2635"/>
        <item m="1" x="2233"/>
        <item m="1" x="1527"/>
        <item m="1" x="3333"/>
        <item m="1" x="3379"/>
        <item m="1" x="1502"/>
        <item m="1" x="3109"/>
        <item m="1" x="1370"/>
        <item m="1" x="2852"/>
        <item m="1" x="1979"/>
        <item m="1" x="2101"/>
        <item m="1" x="1868"/>
        <item m="1" x="1702"/>
        <item m="1" x="1605"/>
        <item m="1" x="2375"/>
        <item m="1" x="2996"/>
        <item m="1" x="2941"/>
        <item m="1" x="1933"/>
        <item m="1" x="1843"/>
        <item m="1" x="1931"/>
        <item m="1" x="3136"/>
        <item m="1" x="2118"/>
        <item m="1" x="2589"/>
        <item m="1" x="1379"/>
        <item m="1" x="2521"/>
        <item m="1" x="1926"/>
        <item m="1" x="3483"/>
        <item m="1" x="1568"/>
        <item m="1" x="1783"/>
        <item m="1" x="2199"/>
        <item m="1" x="1520"/>
        <item m="1" x="2887"/>
        <item m="1" x="1589"/>
        <item m="1" x="1949"/>
        <item m="1" x="2544"/>
        <item m="1" x="2409"/>
        <item m="1" x="1846"/>
        <item m="1" x="2706"/>
        <item m="1" x="1587"/>
        <item m="1" x="2856"/>
        <item m="1" x="1791"/>
        <item m="1" x="1710"/>
        <item m="1" x="3456"/>
        <item m="1" x="3181"/>
        <item m="1" x="1199"/>
        <item m="1" x="2675"/>
        <item m="1" x="1306"/>
        <item m="1" x="1737"/>
        <item m="1" x="1950"/>
        <item m="1" x="1242"/>
        <item m="1" x="1944"/>
        <item m="1" x="3421"/>
        <item m="1" x="2693"/>
        <item m="1" x="1499"/>
        <item m="1" x="2473"/>
        <item m="1" x="2399"/>
        <item m="1" x="3403"/>
        <item m="1" x="3303"/>
        <item m="1" x="2334"/>
        <item m="1" x="2300"/>
        <item m="1" x="2471"/>
        <item m="1" x="1729"/>
        <item m="1" x="2028"/>
        <item m="1" x="1346"/>
        <item m="1" x="3353"/>
        <item m="1" x="2854"/>
        <item m="1" x="1800"/>
        <item m="1" x="1773"/>
        <item m="1" x="1325"/>
        <item m="1" x="3014"/>
        <item m="1" x="1411"/>
        <item m="1" x="2671"/>
        <item m="1" x="1193"/>
        <item m="1" x="3273"/>
        <item m="1" x="1362"/>
        <item m="1" x="2224"/>
        <item m="1" x="1200"/>
        <item m="1" x="2534"/>
        <item m="1" x="2841"/>
        <item m="1" x="3116"/>
        <item m="1" x="2458"/>
        <item m="1" x="1260"/>
        <item m="1" x="1953"/>
        <item m="1" x="2660"/>
        <item m="1" x="1835"/>
        <item m="1" x="3011"/>
        <item m="1" x="1970"/>
        <item m="1" x="1938"/>
        <item m="1" x="1666"/>
        <item m="1" x="2468"/>
        <item m="1" x="2503"/>
        <item m="1" x="1919"/>
        <item m="1" x="2064"/>
        <item m="1" x="3185"/>
        <item m="1" x="1477"/>
        <item m="1" x="3424"/>
        <item m="1" x="2861"/>
        <item m="1" x="1549"/>
        <item m="1" x="2881"/>
        <item m="1" x="2146"/>
        <item m="1" x="1238"/>
        <item m="1" x="3329"/>
        <item m="1" x="3104"/>
        <item m="1" x="1946"/>
        <item m="1" x="1195"/>
        <item m="1" x="1885"/>
        <item m="1" x="1973"/>
        <item m="1" x="1513"/>
        <item m="1" x="3098"/>
        <item m="1" x="1557"/>
        <item m="1" x="1314"/>
        <item m="1" x="3350"/>
        <item m="1" x="3305"/>
        <item m="1" x="1736"/>
        <item m="1" x="2047"/>
        <item m="1" x="2323"/>
        <item m="1" x="1581"/>
        <item m="1" x="2420"/>
        <item m="1" x="2951"/>
        <item m="1" x="2342"/>
        <item m="1" x="2393"/>
        <item m="1" x="2733"/>
        <item m="1" x="2531"/>
        <item m="1" x="1830"/>
        <item m="1" x="2136"/>
        <item m="1" x="2298"/>
        <item m="1" x="1789"/>
        <item m="1" x="1908"/>
        <item m="1" x="2356"/>
        <item m="1" x="1188"/>
        <item m="1" x="1225"/>
        <item m="1" x="1454"/>
        <item m="1" x="1356"/>
        <item m="1" x="1390"/>
        <item m="1" x="1423"/>
        <item m="1" x="1532"/>
        <item m="1" x="1615"/>
        <item m="1" x="1501"/>
        <item m="1" x="1618"/>
        <item m="1" x="1650"/>
        <item m="1" x="1427"/>
        <item m="1" x="1537"/>
        <item m="1" x="1576"/>
        <item m="1" x="1621"/>
        <item m="1" x="3467"/>
        <item m="1" x="1681"/>
        <item m="1" x="1784"/>
        <item m="1" x="1889"/>
        <item m="1" x="1915"/>
        <item m="1" x="1941"/>
        <item m="1" x="2017"/>
        <item m="1" x="1892"/>
        <item m="1" x="2081"/>
        <item m="1" x="1894"/>
        <item m="1" x="1918"/>
        <item m="1" x="2384"/>
        <item m="1" x="1575"/>
        <item m="1" x="1619"/>
        <item m="1" x="1464"/>
        <item m="1" x="2027"/>
        <item m="1" x="2216"/>
        <item m="1" x="2220"/>
        <item m="1" x="2343"/>
        <item m="1" x="1541"/>
        <item m="1" x="1707"/>
        <item m="1" x="2984"/>
        <item m="1" x="2008"/>
        <item m="1" x="2405"/>
        <item m="1" x="1728"/>
        <item m="1" x="1735"/>
        <item m="1" x="2147"/>
        <item m="1" x="1598"/>
        <item m="1" x="2069"/>
        <item m="1" x="1840"/>
        <item m="1" x="1802"/>
        <item m="1" x="1803"/>
        <item m="1" x="2656"/>
        <item m="1" x="2910"/>
        <item m="1" x="2909"/>
        <item m="1" x="3119"/>
        <item m="1" x="2997"/>
        <item m="1" x="2226"/>
        <item m="1" x="2663"/>
        <item m="1" x="2258"/>
        <item m="1" x="3006"/>
        <item m="1" x="2738"/>
        <item m="1" x="2545"/>
        <item m="1" x="2450"/>
        <item m="1" x="2820"/>
        <item m="1" x="1731"/>
        <item m="1" x="1769"/>
        <item m="1" x="3029"/>
        <item m="1" x="2630"/>
        <item m="1" x="2968"/>
        <item m="1" x="2318"/>
        <item m="1" x="1389"/>
        <item m="1" x="2581"/>
        <item m="1" x="2637"/>
        <item m="1" x="2484"/>
        <item m="1" x="2525"/>
        <item m="1" x="2719"/>
        <item m="1" x="2794"/>
        <item m="1" x="2947"/>
        <item m="1" x="2993"/>
        <item m="1" x="2827"/>
        <item m="1" x="2287"/>
        <item m="1" x="2460"/>
        <item m="1" x="2732"/>
        <item m="1" x="2942"/>
        <item m="1" x="2728"/>
        <item m="1" x="2594"/>
        <item m="1" x="2533"/>
        <item m="1" x="2568"/>
        <item m="1" x="2694"/>
        <item m="1" x="2499"/>
        <item m="1" x="3274"/>
        <item m="1" x="2253"/>
        <item m="1" x="2835"/>
        <item m="1" x="2080"/>
        <item m="1" x="3157"/>
        <item m="1" x="2632"/>
        <item m="1" x="2049"/>
        <item m="1" x="2125"/>
        <item m="1" x="1582"/>
        <item m="1" x="1626"/>
        <item m="1" x="1685"/>
        <item m="1" x="1258"/>
        <item m="1" x="2478"/>
        <item m="1" x="2516"/>
        <item m="1" x="2576"/>
        <item m="1" x="1895"/>
        <item m="1" x="2480"/>
        <item m="1" x="1705"/>
        <item m="1" x="2320"/>
        <item m="1" x="2808"/>
        <item m="1" x="2726"/>
        <item m="1" x="2802"/>
        <item m="1" x="2527"/>
        <item m="1" x="2329"/>
        <item m="1" x="2492"/>
        <item m="1" x="2682"/>
        <item m="1" x="2213"/>
        <item m="1" x="2151"/>
        <item m="1" x="3012"/>
        <item m="1" x="2112"/>
        <item m="1" x="2168"/>
        <item m="1" x="1495"/>
        <item m="1" x="1384"/>
        <item m="1" x="1183"/>
        <item m="1" x="3378"/>
        <item m="1" x="1456"/>
        <item m="1" x="1418"/>
        <item m="1" x="3374"/>
        <item m="1" x="1603"/>
        <item m="1" x="1646"/>
        <item m="1" x="3413"/>
        <item m="1" x="1413"/>
        <item m="1" x="1492"/>
        <item m="1" x="1377"/>
        <item m="1" x="1414"/>
        <item m="1" x="1253"/>
        <item m="1" x="1349"/>
        <item m="1" x="2636"/>
        <item m="1" x="2676"/>
        <item m="1" x="2479"/>
        <item m="1" x="2552"/>
        <item m="1" x="1760"/>
        <item m="1" x="1716"/>
        <item m="1" x="1896"/>
        <item m="1" x="2481"/>
        <item m="1" x="2359"/>
        <item m="1" x="1709"/>
        <item m="1" x="2037"/>
        <item m="1" x="1439"/>
        <item m="1" x="2260"/>
        <item m="1" x="1734"/>
        <item m="1" x="1764"/>
        <item m="1" x="1514"/>
        <item m="1" x="1172"/>
        <item m="1" x="1593"/>
        <item m="1" x="1962"/>
        <item m="1" x="2185"/>
        <item m="1" x="2107"/>
        <item m="1" x="1925"/>
        <item m="1" x="1876"/>
        <item m="1" x="2005"/>
        <item m="1" x="2009"/>
        <item m="1" x="2141"/>
        <item m="1" x="1833"/>
        <item m="1" x="1726"/>
        <item m="1" x="2396"/>
        <item m="1" x="2265"/>
        <item m="1" x="3345"/>
        <item m="1" x="3135"/>
        <item m="1" x="1635"/>
        <item m="1" x="1718"/>
        <item m="1" x="1591"/>
        <item m="1" x="1476"/>
        <item m="1" x="1831"/>
        <item m="1" x="1725"/>
        <item m="1" x="1897"/>
        <item m="1" x="3461"/>
        <item m="1" x="3388"/>
        <item m="1" x="2104"/>
        <item m="1" x="3355"/>
        <item m="1" x="2099"/>
        <item m="1" x="3352"/>
        <item m="1" x="3465"/>
        <item m="1" x="2273"/>
        <item m="1" x="2228"/>
        <item m="1" x="2189"/>
        <item m="1" x="2305"/>
        <item m="1" x="2302"/>
        <item m="1" x="1641"/>
        <item m="1" x="2440"/>
        <item m="1" x="2414"/>
        <item m="1" x="2367"/>
        <item m="1" x="2071"/>
        <item m="1" x="1863"/>
        <item m="1" x="1727"/>
        <item m="1" x="2263"/>
        <item m="1" x="3420"/>
        <item m="1" x="2269"/>
        <item m="1" x="3336"/>
        <item m="1" x="3218"/>
        <item m="1" x="3129"/>
        <item m="1" x="2953"/>
        <item m="1" x="3311"/>
        <item m="1" x="2026"/>
        <item m="1" x="3059"/>
        <item m="1" x="2893"/>
        <item m="1" x="2800"/>
        <item m="1" x="2562"/>
        <item m="1" x="3231"/>
        <item m="1" x="2652"/>
        <item m="1" x="2809"/>
        <item m="1" x="1992"/>
        <item m="1" x="2383"/>
        <item m="1" x="2349"/>
        <item m="1" x="2496"/>
        <item m="1" x="2023"/>
        <item m="1" x="2339"/>
        <item m="1" x="2948"/>
        <item m="1" x="2254"/>
        <item m="1" x="2088"/>
        <item m="1" x="2208"/>
        <item m="1" x="3064"/>
        <item m="1" x="2768"/>
        <item m="1" x="3139"/>
        <item m="1" x="1222"/>
        <item m="1" x="2390"/>
        <item m="1" x="3233"/>
        <item m="1" x="2129"/>
        <item m="1" x="2344"/>
        <item m="1" x="3121"/>
        <item m="1" x="2999"/>
        <item m="1" x="2566"/>
        <item m="1" x="3035"/>
        <item m="1" x="2998"/>
        <item m="1" x="2955"/>
        <item m="1" x="2011"/>
        <item m="1" x="2242"/>
        <item m="1" x="2424"/>
        <item m="1" x="2764"/>
        <item m="1" x="2495"/>
        <item m="1" x="2379"/>
        <item m="1" x="2022"/>
        <item m="1" x="2553"/>
        <item m="1" x="2451"/>
        <item m="1" x="2211"/>
        <item m="1" x="2491"/>
        <item m="1" x="2362"/>
        <item m="1" x="2234"/>
        <item m="1" x="2638"/>
        <item m="1" x="2369"/>
        <item m="1" x="2540"/>
        <item m="1" x="2162"/>
        <item m="1" x="3460"/>
        <item m="1" x="2668"/>
        <item m="1" x="2572"/>
        <item m="1" x="1381"/>
        <item m="1" x="3309"/>
        <item m="1" x="3221"/>
        <item m="1" x="1671"/>
        <item m="1" x="1609"/>
        <item m="1" x="1279"/>
        <item m="1" x="1235"/>
        <item m="1" x="1209"/>
        <item m="1" x="1311"/>
        <item m="1" x="1257"/>
        <item m="1" x="1347"/>
        <item m="1" x="1161"/>
        <item m="1" x="1493"/>
        <item m="1" x="1518"/>
        <item m="1" x="1443"/>
        <item m="1" x="1446"/>
        <item m="1" x="1521"/>
        <item m="1" x="3032"/>
        <item m="1" x="3364"/>
        <item m="1" x="2954"/>
        <item m="1" x="3182"/>
        <item m="1" x="1213"/>
        <item m="1" x="2775"/>
        <item m="1" x="3070"/>
        <item m="1" x="2776"/>
        <item m="1" x="2696"/>
        <item m="1" x="2961"/>
        <item m="1" x="2535"/>
        <item m="1" x="3149"/>
        <item m="1" x="3125"/>
        <item m="1" x="2618"/>
        <item m="1" x="3275"/>
        <item m="1" x="2736"/>
        <item m="1" x="2746"/>
        <item m="1" x="2857"/>
        <item m="1" x="3075"/>
        <item m="1" x="2988"/>
        <item m="1" x="2964"/>
        <item m="1" x="3256"/>
        <item m="1" x="2914"/>
        <item m="1" x="3448"/>
        <item m="1" x="3453"/>
        <item m="1" x="2862"/>
        <item m="1" x="2417"/>
        <item m="1" x="1903"/>
        <item m="1" x="2967"/>
        <item m="1" x="2759"/>
        <item m="1" x="3325"/>
        <item m="1" x="3023"/>
        <item m="1" x="2813"/>
        <item m="1" x="2469"/>
        <item m="1" x="2688"/>
        <item m="1" x="2530"/>
        <item m="1" x="2769"/>
        <item m="1" x="2430"/>
        <item m="1" x="2595"/>
        <item m="1" x="2532"/>
        <item m="1" x="2729"/>
        <item m="1" x="2653"/>
        <item m="1" x="2354"/>
        <item m="1" x="2190"/>
        <item m="1" x="2598"/>
        <item m="1" x="2186"/>
        <item m="1" x="1759"/>
        <item m="1" x="1730"/>
        <item m="1" x="1904"/>
        <item m="1" x="2558"/>
        <item m="1" x="2684"/>
        <item m="1" x="2642"/>
        <item m="1" x="3088"/>
        <item m="1" x="2646"/>
        <item m="1" x="2500"/>
        <item m="1" x="2563"/>
        <item m="1" x="2368"/>
        <item m="1" x="2973"/>
        <item m="1" x="2502"/>
        <item m="1" x="2461"/>
        <item m="1" x="3056"/>
        <item m="1" x="2012"/>
        <item m="1" x="2148"/>
        <item m="1" x="3124"/>
        <item m="1" x="1639"/>
        <item m="1" x="2717"/>
        <item m="1" x="2734"/>
        <item m="1" x="2428"/>
        <item m="1" x="1921"/>
        <item m="1" x="2975"/>
        <item m="1" x="2936"/>
        <item m="1" x="2591"/>
        <item m="1" x="2691"/>
        <item m="1" x="3417"/>
        <item m="1" x="2772"/>
        <item m="1" x="3230"/>
        <item m="1" x="2266"/>
        <item m="1" x="2542"/>
        <item m="1" x="2348"/>
        <item m="1" x="1434"/>
        <item m="1" x="1402"/>
        <item m="1" x="1552"/>
        <item m="1" x="1638"/>
        <item m="1" x="1955"/>
        <item m="1" x="1994"/>
        <item m="1" x="1862"/>
        <item m="1" x="2832"/>
        <item m="1" x="2100"/>
        <item m="1" x="1936"/>
        <item m="1" x="2785"/>
        <item m="1" x="2446"/>
        <item m="1" x="2580"/>
        <item m="1" x="2831"/>
        <item m="1" x="2930"/>
        <item m="1" x="2072"/>
        <item m="1" x="2886"/>
        <item m="1" x="3007"/>
        <item m="1" x="2145"/>
        <item m="1" x="2763"/>
        <item m="1" x="2280"/>
        <item m="1" x="2747"/>
        <item m="1" x="3341"/>
        <item m="1" x="1714"/>
        <item m="1" x="3383"/>
        <item m="1" x="3003"/>
        <item m="1" x="2200"/>
        <item m="1" x="2482"/>
        <item m="1" x="2163"/>
        <item m="1" x="2464"/>
        <item m="1" x="2766"/>
        <item m="1" x="2243"/>
        <item m="1" x="3290"/>
        <item m="1" x="1450"/>
        <item m="1" x="1316"/>
        <item m="1" x="1674"/>
        <item m="1" x="1182"/>
        <item m="1" x="1670"/>
        <item m="1" x="1488"/>
        <item m="1" x="1315"/>
        <item m="1" x="1287"/>
        <item m="1" x="1175"/>
        <item m="1" x="2806"/>
        <item m="1" x="3194"/>
        <item m="1" x="2150"/>
        <item m="1" x="2475"/>
        <item m="1" x="2201"/>
        <item m="1" x="1629"/>
        <item m="1" x="1752"/>
        <item m="1" x="1851"/>
        <item m="1" x="2051"/>
        <item m="1" x="1573"/>
        <item m="1" x="1254"/>
        <item m="1" x="1824"/>
        <item m="1" x="1989"/>
        <item m="1" x="1991"/>
        <item m="1" x="1538"/>
        <item m="1" x="2847"/>
        <item m="1" x="2193"/>
        <item m="1" x="2312"/>
        <item m="1" x="2410"/>
        <item m="1" x="2065"/>
        <item m="1" x="1185"/>
        <item m="1" x="2092"/>
        <item m="1" x="2171"/>
        <item m="1" x="2251"/>
        <item m="1" x="1350"/>
        <item m="1" x="3038"/>
        <item m="1" x="2358"/>
        <item m="1" x="3041"/>
        <item m="1" x="2959"/>
        <item m="1" x="2244"/>
        <item m="1" x="2278"/>
        <item m="1" x="2314"/>
        <item m="1" x="2577"/>
        <item m="1" x="2031"/>
        <item m="1" x="2122"/>
        <item m="1" x="2811"/>
        <item m="1" x="2161"/>
        <item m="1" x="2983"/>
        <item m="1" x="3083"/>
        <item m="1" x="1288"/>
        <item m="1" x="1319"/>
        <item m="1" x="1564"/>
        <item m="1" x="3445"/>
        <item m="1" x="1485"/>
        <item m="1" x="1602"/>
        <item m="1" x="1374"/>
        <item m="1" x="1221"/>
        <item m="1" x="2285"/>
        <item m="1" x="2207"/>
        <item m="1" x="2537"/>
        <item m="1" x="1983"/>
        <item m="1" x="2043"/>
        <item m="1" x="1652"/>
        <item m="1" x="1251"/>
        <item m="1" x="1168"/>
        <item m="1" x="2674"/>
        <item m="1" x="2790"/>
        <item m="1" x="1679"/>
        <item m="1" x="1263"/>
        <item m="1" x="1165"/>
        <item m="1" x="1535"/>
        <item m="1" x="3260"/>
        <item m="1" x="2515"/>
        <item m="1" x="2241"/>
        <item m="1" x="1661"/>
        <item m="1" x="1855"/>
        <item m="1" x="1586"/>
        <item m="1" x="1426"/>
        <item m="1" x="1461"/>
        <item m="1" x="2626"/>
        <item m="1" x="2465"/>
        <item m="1" x="2386"/>
        <item m="1" x="1506"/>
        <item m="1" x="1781"/>
        <item m="1" x="3426"/>
        <item m="1" x="1578"/>
        <item m="1" x="2025"/>
        <item m="1" x="1452"/>
        <item m="1" x="1357"/>
        <item m="1" x="1680"/>
        <item m="1" x="1530"/>
        <item m="1" x="2526"/>
        <item m="1" x="1385"/>
        <item m="1" x="1463"/>
        <item m="1" x="1948"/>
        <item m="1" x="1167"/>
        <item m="1" x="1457"/>
        <item m="1" x="1701"/>
        <item m="1" x="3464"/>
        <item m="1" x="1324"/>
        <item m="1" x="2925"/>
        <item m="1" x="2644"/>
        <item m="1" x="2539"/>
        <item m="1" x="1657"/>
        <item m="1" x="1683"/>
        <item m="1" x="1212"/>
        <item m="1" x="1163"/>
        <item m="1" x="1890"/>
        <item m="1" x="2974"/>
        <item m="1" x="2316"/>
        <item m="1" x="2477"/>
        <item m="1" x="3315"/>
        <item m="1" x="1959"/>
        <item m="1" x="2829"/>
        <item m="1" x="1756"/>
        <item m="1" x="2712"/>
        <item m="1" x="3415"/>
        <item m="1" x="1466"/>
        <item m="1" x="2087"/>
        <item m="1" x="1988"/>
        <item m="1" x="1570"/>
        <item m="1" x="1503"/>
        <item m="1" x="3280"/>
        <item m="1" x="1382"/>
        <item m="1" x="2834"/>
        <item m="1" x="3351"/>
        <item m="1" x="1162"/>
        <item m="1" x="2059"/>
        <item m="1" x="1778"/>
        <item m="1" x="1420"/>
        <item m="1" x="1774"/>
        <item m="1" x="1460"/>
        <item m="1" x="2884"/>
        <item m="1" x="1583"/>
        <item m="1" x="1717"/>
        <item m="1" x="1758"/>
        <item m="1" x="3252"/>
        <item m="1" x="1859"/>
        <item m="1" x="1920"/>
        <item m="1" x="1660"/>
        <item m="1" x="2052"/>
        <item m="1" x="2029"/>
        <item m="1" x="1622"/>
        <item m="1" x="2291"/>
        <item m="1" x="2332"/>
        <item m="1" x="1676"/>
        <item m="1" x="2771"/>
        <item m="1" x="1528"/>
        <item m="1" x="2641"/>
        <item m="1" x="3482"/>
        <item m="1" x="1419"/>
        <item m="1" x="1341"/>
        <item m="1" x="3376"/>
        <item m="1" x="3190"/>
        <item m="1" x="1814"/>
        <item m="1" x="1451"/>
        <item m="1" x="1522"/>
        <item m="1" x="1519"/>
        <item m="1" x="3338"/>
        <item m="1" x="3454"/>
        <item m="1" x="3196"/>
        <item m="1" x="2927"/>
        <item m="1" x="3227"/>
        <item m="1" x="3416"/>
        <item m="1" x="3314"/>
        <item m="1" x="3276"/>
        <item m="1" x="2518"/>
        <item m="1" x="2548"/>
        <item m="1" x="1854"/>
        <item m="1" x="1688"/>
        <item m="1" x="2624"/>
        <item m="1" x="2662"/>
        <item m="1" x="3155"/>
        <item m="1" x="2926"/>
        <item m="1" x="2237"/>
        <item m="1" x="2169"/>
        <item m="1" x="2286"/>
        <item m="1" x="3018"/>
        <item m="1" x="2878"/>
        <item m="1" x="3463"/>
        <item m="1" x="3040"/>
        <item m="1" x="2230"/>
        <item m="1" x="3384"/>
        <item m="1" x="2376"/>
        <item m="1" x="2640"/>
        <item m="1" x="2454"/>
        <item m="1" x="2897"/>
        <item m="1" x="2165"/>
        <item m="1" x="2377"/>
        <item m="1" x="2046"/>
        <item m="1" x="2322"/>
        <item m="1" x="1987"/>
        <item m="1" x="3065"/>
        <item m="1" x="2940"/>
        <item m="1" x="2490"/>
        <item m="1" x="2456"/>
        <item m="1" x="2426"/>
        <item m="1" x="2962"/>
        <item m="1" x="2290"/>
        <item m="1" x="2807"/>
        <item m="1" x="2557"/>
        <item m="1" x="2725"/>
        <item m="1" x="2498"/>
        <item m="1" x="2751"/>
        <item m="1" x="2196"/>
        <item m="1" x="2276"/>
        <item m="1" x="2868"/>
        <item m="1" x="2915"/>
        <item m="1" x="2960"/>
        <item m="1" x="3036"/>
        <item m="1" x="2824"/>
        <item m="1" x="2876"/>
        <item m="1" x="2677"/>
        <item m="1" x="2240"/>
        <item m="1" x="2324"/>
        <item m="1" x="2455"/>
        <item m="1" x="2907"/>
        <item m="1" x="1597"/>
        <item m="1" x="3439"/>
        <item m="1" x="1289"/>
        <item m="1" x="2877"/>
        <item m="1" x="2918"/>
        <item m="1" x="2970"/>
        <item m="1" x="3039"/>
        <item m="1" x="2767"/>
        <item m="1" x="2381"/>
        <item m="1" x="2231"/>
        <item m="1" x="3079"/>
        <item m="1" x="1826"/>
        <item m="1" x="2977"/>
        <item m="1" x="3051"/>
        <item m="1" x="2971"/>
        <item m="1" x="2833"/>
        <item m="1" x="3224"/>
        <item m="1" x="2041"/>
        <item m="1" x="2934"/>
        <item m="1" x="2109"/>
        <item m="1" x="2313"/>
        <item m="1" x="2715"/>
        <item m="1" x="2650"/>
        <item m="1" x="2735"/>
        <item m="1" x="2849"/>
        <item m="1" x="2084"/>
        <item m="1" x="2812"/>
        <item m="1" x="2166"/>
        <item m="1" x="2903"/>
        <item m="1" x="2361"/>
        <item m="1" x="2510"/>
        <item m="1" x="2586"/>
        <item m="1" x="2439"/>
        <item m="1" x="2538"/>
        <item m="1" x="2924"/>
        <item m="1" x="3046"/>
        <item m="1" x="1642"/>
        <item m="1" x="1665"/>
        <item m="1" x="1187"/>
        <item m="1" x="3425"/>
        <item m="1" x="3287"/>
        <item m="1" x="3257"/>
        <item m="1" x="1218"/>
        <item m="1" x="2293"/>
        <item m="1" x="2292"/>
        <item m="1" x="2126"/>
        <item m="1" x="1634"/>
        <item m="1" x="3342"/>
        <item m="1" x="2620"/>
        <item m="1" x="2784"/>
        <item m="1" x="2753"/>
        <item m="1" x="1667"/>
        <item m="1" x="2781"/>
        <item m="1" x="1801"/>
        <item m="1" x="3077"/>
        <item m="1" x="2956"/>
        <item m="1" x="3132"/>
        <item m="1" x="3000"/>
        <item m="1" x="1768"/>
        <item m="1" x="3005"/>
        <item m="1" x="2899"/>
        <item m="1" x="2681"/>
        <item m="1" x="2485"/>
        <item m="1" x="3251"/>
        <item m="1" x="3229"/>
        <item m="1" x="2678"/>
        <item m="1" x="2202"/>
        <item m="1" x="2279"/>
        <item m="1" x="2077"/>
        <item m="1" x="2283"/>
        <item m="1" x="1252"/>
        <item x="220"/>
        <item x="394"/>
        <item m="1" x="3444"/>
        <item x="1056"/>
        <item x="511"/>
        <item x="1058"/>
        <item m="1" x="3055"/>
        <item m="1" x="1966"/>
        <item x="1068"/>
        <item x="399"/>
        <item m="1" x="2114"/>
        <item x="1014"/>
        <item m="1" x="2579"/>
        <item m="1" x="1351"/>
        <item x="1024"/>
        <item m="1" x="1682"/>
        <item x="341"/>
        <item m="1" x="2571"/>
        <item m="1" x="2906"/>
        <item m="1" x="3258"/>
        <item x="1114"/>
        <item m="1" x="2296"/>
        <item m="1" x="1724"/>
        <item m="1" x="2840"/>
        <item m="1" x="1832"/>
        <item x="1053"/>
        <item m="1" x="1298"/>
        <item m="1" x="2989"/>
        <item x="502"/>
        <item x="483"/>
        <item x="508"/>
        <item x="504"/>
        <item x="560"/>
        <item m="1" x="2908"/>
        <item m="1" x="3161"/>
        <item x="561"/>
        <item m="1" x="1239"/>
        <item x="32"/>
        <item m="1" x="1571"/>
        <item x="52"/>
        <item m="1" x="1595"/>
        <item x="701"/>
        <item m="1" x="2937"/>
        <item x="522"/>
        <item m="1" x="3203"/>
        <item x="343"/>
        <item m="1" x="3466"/>
        <item m="1" x="1585"/>
        <item m="1" x="2218"/>
        <item m="1" x="3114"/>
        <item x="785"/>
        <item m="1" x="2014"/>
        <item m="1" x="2400"/>
        <item m="1" x="2628"/>
        <item x="788"/>
        <item m="1" x="1505"/>
        <item m="1" x="2761"/>
        <item m="1" x="2295"/>
        <item x="534"/>
        <item x="536"/>
        <item x="537"/>
        <item x="112"/>
        <item x="259"/>
        <item m="1" x="3267"/>
        <item x="359"/>
        <item m="1" x="2268"/>
        <item m="1" x="1668"/>
        <item m="1" x="2673"/>
        <item x="528"/>
        <item x="365"/>
        <item m="1" x="2134"/>
        <item m="1" x="3479"/>
        <item m="1" x="1659"/>
        <item x="367"/>
        <item x="368"/>
        <item m="1" x="2437"/>
        <item x="630"/>
        <item x="638"/>
        <item x="352"/>
        <item m="1" x="3057"/>
        <item m="1" x="2331"/>
        <item m="1" x="3034"/>
        <item m="1" x="2664"/>
        <item x="649"/>
        <item m="1" x="2501"/>
        <item m="1" x="3175"/>
        <item x="525"/>
        <item x="357"/>
        <item m="1" x="1428"/>
        <item x="632"/>
        <item m="1" x="3250"/>
        <item x="610"/>
        <item m="1" x="1458"/>
        <item m="1" x="1455"/>
        <item m="1" x="2385"/>
        <item x="789"/>
        <item x="468"/>
        <item x="841"/>
        <item m="1" x="1424"/>
        <item m="1" x="1211"/>
        <item x="383"/>
        <item m="1" x="1303"/>
        <item m="1" x="2529"/>
        <item x="471"/>
        <item m="1" x="2567"/>
        <item m="1" x="1220"/>
        <item m="1" x="2397"/>
        <item x="385"/>
        <item m="1" x="3398"/>
        <item x="395"/>
        <item m="1" x="1327"/>
        <item x="1084"/>
        <item m="1" x="2889"/>
        <item m="1" x="2905"/>
        <item m="1" x="3184"/>
        <item m="1" x="1481"/>
        <item m="1" x="1361"/>
        <item m="1" x="1810"/>
        <item m="1" x="1342"/>
        <item m="1" x="1787"/>
        <item m="1" x="2073"/>
        <item m="1" x="2214"/>
        <item m="1" x="1837"/>
        <item m="1" x="2355"/>
        <item m="1" x="1531"/>
        <item m="1" x="1684"/>
        <item m="1" x="1437"/>
        <item m="1" x="3339"/>
        <item m="1" x="1574"/>
        <item m="1" x="2431"/>
        <item m="1" x="3299"/>
        <item m="1" x="2294"/>
        <item x="1083"/>
        <item m="1" x="1310"/>
        <item x="404"/>
        <item m="1" x="1164"/>
        <item m="1" x="2102"/>
        <item x="390"/>
        <item m="1" x="2850"/>
        <item m="1" x="3172"/>
        <item m="1" x="2010"/>
        <item m="1" x="2804"/>
        <item x="397"/>
        <item m="1" x="1971"/>
        <item m="1" x="2731"/>
        <item m="1" x="2672"/>
        <item m="1" x="3294"/>
        <item x="402"/>
        <item x="386"/>
        <item x="441"/>
        <item x="387"/>
        <item x="391"/>
        <item m="1" x="1848"/>
        <item m="1" x="3131"/>
        <item m="1" x="1689"/>
        <item m="1" x="2707"/>
        <item m="1" x="2024"/>
        <item x="407"/>
        <item x="410"/>
        <item m="1" x="1246"/>
        <item m="1" x="2346"/>
        <item x="445"/>
        <item x="423"/>
        <item x="409"/>
        <item x="412"/>
        <item x="474"/>
        <item x="420"/>
        <item x="421"/>
        <item x="427"/>
        <item x="443"/>
        <item x="435"/>
        <item x="431"/>
        <item x="436"/>
        <item x="428"/>
        <item m="1" x="2103"/>
        <item x="717"/>
        <item x="424"/>
        <item x="434"/>
        <item x="448"/>
        <item x="425"/>
        <item x="422"/>
        <item m="1" x="2178"/>
        <item m="1" x="1484"/>
        <item m="1" x="2875"/>
        <item m="1" x="1290"/>
        <item x="21"/>
        <item x="454"/>
        <item x="549"/>
        <item x="660"/>
        <item m="1" x="1509"/>
        <item m="1" x="1243"/>
        <item x="655"/>
        <item x="461"/>
        <item x="363"/>
        <item m="1" x="2950"/>
        <item x="676"/>
        <item x="657"/>
        <item x="554"/>
        <item m="1" x="1590"/>
        <item m="1" x="1982"/>
        <item m="1" x="2596"/>
        <item m="1" x="1336"/>
        <item x="868"/>
        <item x="989"/>
        <item x="988"/>
        <item x="455"/>
        <item x="636"/>
        <item x="456"/>
        <item x="941"/>
        <item x="669"/>
        <item m="1" x="1928"/>
        <item m="1" x="1405"/>
        <item x="358"/>
        <item x="353"/>
        <item x="644"/>
        <item m="1" x="3107"/>
        <item x="681"/>
        <item x="652"/>
        <item x="665"/>
        <item m="1" x="1601"/>
        <item m="1" x="1749"/>
        <item m="1" x="2078"/>
        <item x="623"/>
        <item x="894"/>
        <item m="1" x="2327"/>
        <item x="880"/>
        <item m="1" x="2979"/>
        <item m="1" x="3278"/>
        <item m="1" x="2574"/>
        <item m="1" x="2340"/>
        <item m="1" x="3113"/>
        <item m="1" x="2836"/>
        <item m="1" x="1996"/>
        <item m="1" x="3148"/>
        <item m="1" x="1511"/>
        <item m="1" x="3165"/>
        <item m="1" x="1184"/>
        <item m="1" x="3137"/>
        <item m="1" x="2639"/>
        <item m="1" x="1256"/>
        <item m="1" x="3020"/>
        <item m="1" x="1939"/>
        <item m="1" x="1550"/>
        <item m="1" x="1594"/>
        <item m="1" x="1794"/>
        <item m="1" x="3142"/>
        <item m="1" x="2351"/>
        <item m="1" x="3436"/>
        <item m="1" x="1980"/>
        <item x="487"/>
        <item m="1" x="1825"/>
        <item m="1" x="3412"/>
        <item m="1" x="1847"/>
        <item m="1" x="2969"/>
        <item x="488"/>
        <item m="1" x="2271"/>
        <item x="1082"/>
        <item m="1" x="1790"/>
        <item m="1" x="3244"/>
        <item x="451"/>
        <item m="1" x="2507"/>
        <item m="1" x="2783"/>
        <item x="472"/>
        <item x="473"/>
        <item x="486"/>
        <item m="1" x="1179"/>
        <item m="1" x="3237"/>
        <item m="1" x="1599"/>
        <item x="1116"/>
        <item m="1" x="1751"/>
        <item m="1" x="1780"/>
        <item m="1" x="2363"/>
        <item m="1" x="2797"/>
        <item m="1" x="3387"/>
        <item x="475"/>
        <item m="1" x="3434"/>
        <item x="507"/>
        <item x="450"/>
        <item x="29"/>
        <item m="1" x="2845"/>
        <item m="1" x="3295"/>
        <item m="1" x="2138"/>
        <item m="1" x="2449"/>
        <item m="1" x="3349"/>
        <item m="1" x="2946"/>
        <item m="1" x="2259"/>
        <item m="1" x="3331"/>
        <item m="1" x="3042"/>
        <item m="1" x="3108"/>
        <item m="1" x="1604"/>
        <item m="1" x="1917"/>
        <item x="505"/>
        <item m="1" x="1236"/>
        <item x="777"/>
        <item m="1" x="2412"/>
        <item m="1" x="3385"/>
        <item x="484"/>
        <item m="1" x="2799"/>
        <item m="1" x="2621"/>
        <item x="470"/>
        <item x="509"/>
        <item m="1" x="2306"/>
        <item m="1" x="3462"/>
        <item x="1105"/>
        <item m="1" x="2838"/>
        <item x="1118"/>
        <item x="1121"/>
        <item x="1122"/>
        <item m="1" x="2133"/>
        <item x="510"/>
        <item m="1" x="1395"/>
        <item m="1" x="2494"/>
        <item m="1" x="3264"/>
        <item m="1" x="2387"/>
        <item x="664"/>
        <item m="1" x="3446"/>
        <item m="1" x="1412"/>
        <item x="165"/>
        <item x="965"/>
        <item m="1" x="2176"/>
        <item m="1" x="2061"/>
        <item x="668"/>
        <item m="1" x="2398"/>
        <item m="1" x="1883"/>
        <item m="1" x="1818"/>
        <item x="661"/>
        <item x="680"/>
        <item m="1" x="1775"/>
        <item x="667"/>
        <item x="629"/>
        <item m="1" x="3146"/>
        <item m="1" x="2275"/>
        <item m="1" x="2742"/>
        <item m="1" x="1491"/>
        <item m="1" x="2601"/>
        <item m="1" x="3344"/>
        <item m="1" x="1856"/>
        <item m="1" x="1403"/>
        <item x="619"/>
        <item x="187"/>
        <item x="232"/>
        <item x="163"/>
        <item x="598"/>
        <item m="1" x="2337"/>
        <item m="1" x="1261"/>
        <item x="244"/>
        <item m="1" x="1902"/>
        <item m="1" x="1305"/>
        <item x="462"/>
        <item m="1" x="3291"/>
        <item x="675"/>
        <item m="1" x="2919"/>
        <item x="1094"/>
        <item m="1" x="2181"/>
        <item m="1" x="3197"/>
        <item m="1" x="3228"/>
        <item x="689"/>
        <item x="546"/>
        <item m="1" x="2778"/>
        <item m="1" x="1376"/>
        <item m="1" x="3359"/>
        <item m="1" x="2617"/>
        <item x="653"/>
        <item x="670"/>
        <item m="1" x="3170"/>
        <item x="84"/>
        <item x="168"/>
        <item m="1" x="1317"/>
        <item m="1" x="3310"/>
        <item m="1" x="2413"/>
        <item x="296"/>
        <item m="1" x="1624"/>
        <item x="586"/>
        <item x="538"/>
        <item m="1" x="1330"/>
        <item m="1" x="1694"/>
        <item x="197"/>
        <item x="116"/>
        <item x="269"/>
        <item m="1" x="2033"/>
        <item x="478"/>
        <item m="1" x="3346"/>
        <item m="1" x="1588"/>
        <item m="1" x="1333"/>
        <item m="1" x="2647"/>
        <item m="1" x="1648"/>
        <item x="175"/>
        <item x="699"/>
        <item x="300"/>
        <item x="517"/>
        <item x="207"/>
        <item x="161"/>
        <item m="1" x="2817"/>
        <item x="53"/>
        <item m="1" x="3159"/>
        <item x="590"/>
        <item m="1" x="2506"/>
        <item m="1" x="3320"/>
        <item x="564"/>
        <item x="1036"/>
        <item x="101"/>
        <item m="1" x="2982"/>
        <item m="1" x="3330"/>
        <item x="298"/>
        <item x="284"/>
        <item m="1" x="2583"/>
        <item m="1" x="2711"/>
        <item x="969"/>
        <item m="1" x="1272"/>
        <item m="1" x="1884"/>
        <item m="1" x="2872"/>
        <item x="188"/>
        <item x="218"/>
        <item m="1" x="1763"/>
        <item m="1" x="3263"/>
        <item x="226"/>
        <item x="236"/>
        <item m="1" x="2737"/>
        <item x="626"/>
        <item x="628"/>
        <item x="674"/>
        <item x="351"/>
        <item x="552"/>
        <item m="1" x="2755"/>
        <item x="673"/>
        <item m="1" x="1368"/>
        <item m="1" x="1500"/>
        <item x="648"/>
        <item m="1" x="1210"/>
        <item m="1" x="1281"/>
        <item m="1" x="3013"/>
        <item x="642"/>
        <item m="1" x="1849"/>
        <item m="1" x="2489"/>
        <item x="980"/>
        <item m="1" x="2593"/>
        <item m="1" x="3438"/>
        <item m="1" x="2408"/>
        <item m="1" x="1882"/>
        <item m="1" x="3418"/>
        <item x="364"/>
        <item m="1" x="1470"/>
        <item m="1" x="1354"/>
        <item m="1" x="2573"/>
        <item x="833"/>
        <item m="1" x="2648"/>
        <item m="1" x="3085"/>
        <item m="1" x="1383"/>
        <item x="688"/>
        <item m="1" x="1337"/>
        <item x="91"/>
        <item m="1" x="3240"/>
        <item x="1153"/>
        <item x="56"/>
        <item x="348"/>
        <item x="37"/>
        <item x="686"/>
        <item m="1" x="1208"/>
        <item m="1" x="1406"/>
        <item m="1" x="2578"/>
        <item x="349"/>
        <item m="1" x="2079"/>
        <item x="1156"/>
        <item m="1" x="2352"/>
        <item m="1" x="3073"/>
        <item m="1" x="1838"/>
        <item m="1" x="2634"/>
        <item m="1" x="2262"/>
        <item m="1" x="2097"/>
        <item m="1" x="2407"/>
        <item m="1" x="2372"/>
        <item x="54"/>
        <item m="1" x="1392"/>
        <item m="1" x="1923"/>
        <item m="1" x="3122"/>
        <item m="1" x="1871"/>
        <item m="1" x="2225"/>
        <item m="1" x="1817"/>
        <item x="68"/>
        <item x="212"/>
        <item x="253"/>
        <item m="1" x="2309"/>
        <item x="878"/>
        <item m="1" x="1231"/>
        <item x="583"/>
        <item m="1" x="1334"/>
        <item x="1160"/>
        <item m="1" x="2917"/>
        <item m="1" x="2007"/>
        <item x="687"/>
        <item x="38"/>
        <item x="150"/>
        <item m="1" x="2932"/>
        <item x="181"/>
        <item x="1147"/>
        <item m="1" x="1616"/>
        <item m="1" x="3061"/>
        <item m="1" x="3216"/>
        <item m="1" x="1312"/>
        <item m="1" x="1901"/>
        <item x="22"/>
        <item x="562"/>
        <item x="243"/>
        <item m="1" x="2912"/>
        <item m="1" x="1301"/>
        <item m="1" x="1753"/>
        <item m="1" x="3209"/>
        <item m="1" x="1782"/>
        <item x="566"/>
        <item m="1" x="1394"/>
        <item x="247"/>
        <item x="585"/>
        <item x="1155"/>
        <item m="1" x="3082"/>
        <item m="1" x="1757"/>
        <item x="867"/>
        <item x="663"/>
        <item x="1003"/>
        <item x="895"/>
        <item x="458"/>
        <item x="92"/>
        <item x="1004"/>
        <item x="992"/>
        <item x="993"/>
        <item m="1" x="1972"/>
        <item m="1" x="3356"/>
        <item m="1" x="2879"/>
        <item m="1" x="1453"/>
        <item m="1" x="1543"/>
        <item m="1" x="3249"/>
        <item m="1" x="3074"/>
        <item x="985"/>
        <item m="1" x="2034"/>
        <item m="1" x="2299"/>
        <item m="1" x="3478"/>
        <item x="666"/>
        <item x="550"/>
        <item m="1" x="2120"/>
        <item x="527"/>
        <item x="683"/>
        <item x="361"/>
        <item m="1" x="1958"/>
        <item x="25"/>
        <item x="34"/>
        <item m="1" x="2708"/>
        <item x="203"/>
        <item m="1" x="2360"/>
        <item m="1" x="1551"/>
        <item m="1" x="2957"/>
        <item m="1" x="3016"/>
        <item m="1" x="2183"/>
        <item m="1" x="2221"/>
        <item m="1" x="2113"/>
        <item m="1" x="3366"/>
        <item m="1" x="2933"/>
        <item m="1" x="2911"/>
        <item x="198"/>
        <item x="83"/>
        <item x="596"/>
        <item x="267"/>
        <item x="55"/>
        <item m="1" x="3402"/>
        <item x="223"/>
        <item m="1" x="1415"/>
        <item m="1" x="3063"/>
        <item x="921"/>
        <item m="1" x="1299"/>
        <item m="1" x="3279"/>
        <item m="1" x="2082"/>
        <item x="248"/>
        <item x="625"/>
        <item x="57"/>
        <item x="234"/>
        <item x="202"/>
        <item m="1" x="2003"/>
        <item m="1" x="1468"/>
        <item x="371"/>
        <item x="206"/>
        <item m="1" x="3343"/>
        <item m="1" x="1805"/>
        <item x="544"/>
        <item x="190"/>
        <item x="572"/>
        <item x="231"/>
        <item x="6"/>
        <item m="1" x="1963"/>
        <item x="221"/>
        <item x="59"/>
        <item m="1" x="2235"/>
        <item m="1" x="1396"/>
        <item x="1000"/>
        <item m="1" x="1823"/>
        <item m="1" x="1911"/>
        <item m="1" x="1914"/>
        <item m="1" x="2404"/>
        <item m="1" x="1273"/>
        <item m="1" x="3163"/>
        <item m="1" x="1974"/>
        <item m="1" x="1643"/>
        <item m="1" x="2264"/>
        <item m="1" x="2890"/>
        <item m="1" x="2963"/>
        <item m="1" x="2411"/>
        <item m="1" x="2366"/>
        <item m="1" x="2184"/>
        <item m="1" x="2131"/>
        <item m="1" x="2282"/>
        <item m="1" x="2083"/>
        <item m="1" x="1821"/>
        <item m="1" x="2154"/>
        <item m="1" x="3306"/>
        <item m="1" x="1523"/>
        <item m="1" x="1286"/>
        <item m="1" x="2159"/>
        <item m="1" x="2543"/>
        <item m="1" x="2716"/>
        <item m="1" x="2582"/>
        <item m="1" x="2895"/>
        <item m="1" x="2418"/>
        <item m="1" x="2587"/>
        <item m="1" x="2325"/>
        <item m="1" x="2590"/>
        <item m="1" x="2758"/>
        <item m="1" x="3120"/>
        <item m="1" x="2901"/>
        <item m="1" x="2770"/>
        <item m="1" x="2699"/>
        <item m="1" x="2773"/>
        <item m="1" x="2704"/>
        <item m="1" x="3154"/>
        <item m="1" x="2614"/>
        <item m="1" x="1796"/>
        <item m="1" x="3382"/>
        <item m="1" x="2227"/>
        <item m="1" x="3008"/>
        <item m="1" x="3087"/>
        <item m="1" x="1723"/>
        <item m="1" x="2095"/>
        <item m="1" x="1806"/>
        <item m="1" x="1932"/>
        <item m="1" x="2597"/>
        <item m="1" x="3232"/>
        <item m="1" x="3115"/>
        <item m="1" x="3337"/>
        <item m="1" x="1278"/>
        <item m="1" x="1282"/>
        <item m="1" x="2135"/>
        <item m="1" x="2173"/>
        <item m="1" x="1398"/>
        <item m="1" x="2194"/>
        <item m="1" x="2546"/>
        <item m="1" x="2076"/>
        <item m="1" x="2422"/>
        <item m="1" x="2374"/>
        <item m="1" x="2588"/>
        <item m="1" x="2117"/>
        <item m="1" x="2523"/>
        <item m="1" x="2858"/>
        <item m="1" x="2604"/>
        <item m="1" x="2913"/>
        <item m="1" x="2994"/>
        <item m="1" x="3153"/>
        <item m="1" x="1798"/>
        <item m="1" x="3009"/>
        <item m="1" x="2013"/>
        <item m="1" x="1899"/>
        <item m="1" x="2654"/>
        <item m="1" x="2851"/>
        <item m="1" x="2105"/>
        <item m="1" x="3321"/>
        <item m="1" x="2357"/>
        <item m="1" x="2110"/>
        <item m="1" x="2837"/>
        <item m="1" x="2935"/>
        <item m="1" x="1937"/>
        <item m="1" x="2040"/>
        <item m="1" x="2866"/>
        <item m="1" x="2789"/>
        <item m="1" x="2074"/>
        <item m="1" x="2978"/>
        <item m="1" x="3188"/>
        <item m="1" x="1829"/>
        <item m="1" x="2388"/>
        <item m="1" x="2130"/>
        <item m="1" x="3078"/>
        <item m="1" x="2444"/>
        <item m="1" x="2281"/>
        <item m="1" x="2382"/>
        <item m="1" x="3031"/>
        <item m="1" x="2421"/>
        <item m="1" x="1480"/>
        <item m="1" x="1745"/>
        <item m="1" x="1625"/>
        <item m="1" x="2021"/>
        <item m="1" x="1438"/>
        <item m="1" x="3166"/>
        <item m="1" x="1647"/>
        <item m="1" x="1489"/>
        <item m="1" x="1378"/>
        <item m="1" x="2415"/>
        <item m="1" x="2517"/>
        <item m="1" x="2554"/>
        <item m="1" x="2427"/>
        <item m="1" x="2018"/>
        <item m="1" x="1487"/>
        <item m="1" x="1204"/>
        <item m="1" x="2541"/>
        <item m="1" x="2328"/>
        <item m="1" x="2823"/>
        <item m="1" x="2923"/>
        <item m="1" x="1223"/>
        <item m="1" x="1584"/>
        <item m="1" x="2108"/>
        <item m="1" x="2629"/>
        <item m="1" x="1318"/>
        <item m="1" x="1562"/>
        <item m="1" x="2522"/>
        <item m="1" x="2801"/>
        <item m="1" x="2855"/>
        <item m="1" x="1579"/>
        <item m="1" x="2891"/>
        <item m="1" x="2944"/>
        <item m="1" x="1496"/>
        <item m="1" x="1192"/>
        <item m="1" x="1703"/>
        <item m="1" x="1748"/>
        <item m="1" x="2777"/>
        <item m="1" x="2056"/>
        <item m="1" x="1632"/>
        <item m="1" x="1999"/>
        <item m="1" x="2030"/>
        <item m="1" x="2172"/>
        <item m="1" x="2713"/>
        <item m="1" x="1547"/>
        <item m="1" x="2756"/>
        <item m="1" x="3282"/>
        <item m="1" x="2748"/>
        <item m="1" x="3010"/>
        <item m="1" x="2050"/>
        <item m="1" x="2167"/>
        <item m="1" x="2123"/>
        <item m="1" x="2882"/>
        <item m="1" x="2338"/>
        <item m="1" x="2032"/>
        <item m="1" x="2289"/>
        <item m="1" x="1504"/>
        <item m="1" x="1916"/>
        <item m="1" x="3429"/>
        <item m="1" x="2045"/>
        <item m="1" x="2116"/>
        <item m="1" x="2160"/>
        <item m="1" x="2321"/>
        <item m="1" x="2210"/>
        <item m="1" x="1529"/>
        <item m="1" x="1567"/>
        <item m="1" x="1422"/>
        <item m="1" x="1569"/>
        <item m="1" x="1614"/>
        <item m="1" x="1219"/>
        <item m="1" x="1540"/>
        <item m="1" x="1655"/>
        <item m="1" x="1777"/>
        <item m="1" x="3358"/>
        <item m="1" x="1785"/>
        <item m="1" x="1942"/>
        <item m="1" x="1954"/>
        <item m="1" x="1993"/>
        <item m="1" x="1755"/>
        <item m="1" x="1828"/>
        <item m="1" x="1997"/>
        <item m="1" x="1686"/>
        <item m="1" x="1471"/>
        <item m="1" x="3097"/>
        <item m="1" x="2272"/>
        <item m="1" x="3313"/>
        <item m="1" x="2885"/>
        <item m="1" x="1715"/>
        <item m="1" x="2055"/>
        <item m="1" x="2048"/>
        <item m="1" x="1706"/>
        <item m="1" x="1793"/>
        <item m="1" x="1526"/>
        <item m="1" x="1244"/>
        <item m="1" x="1675"/>
        <item m="1" x="1494"/>
        <item m="1" x="2378"/>
        <item m="1" x="2370"/>
        <item m="1" x="1561"/>
        <item m="1" x="1525"/>
        <item m="1" x="1556"/>
        <item m="1" x="3245"/>
        <item m="1" x="1240"/>
        <item m="1" x="3219"/>
        <item m="1" x="1565"/>
        <item m="1" x="3312"/>
        <item m="1" x="2651"/>
        <item m="1" x="1430"/>
        <item m="1" x="2155"/>
        <item m="1" x="2898"/>
        <item m="1" x="3226"/>
        <item m="1" x="3447"/>
        <item m="1" x="2625"/>
        <item m="1" x="2679"/>
        <item m="1" x="2645"/>
        <item m="1" x="2204"/>
        <item m="1" x="1180"/>
        <item m="1" x="1742"/>
        <item m="1" x="2448"/>
        <item x="5"/>
        <item x="19"/>
        <item x="40"/>
        <item x="20"/>
        <item x="23"/>
        <item m="1" x="3091"/>
        <item m="1" x="1644"/>
        <item m="1" x="1905"/>
        <item x="9"/>
        <item m="1" x="1886"/>
        <item x="275"/>
        <item m="1" x="2727"/>
        <item x="58"/>
        <item x="542"/>
        <item x="174"/>
        <item x="565"/>
        <item m="1" x="2555"/>
        <item x="974"/>
        <item m="1" x="3141"/>
        <item m="1" x="3033"/>
        <item m="1" x="1786"/>
        <item m="1" x="1822"/>
        <item x="144"/>
        <item x="167"/>
        <item m="1" x="1515"/>
        <item x="189"/>
        <item x="98"/>
        <item m="1" x="2198"/>
        <item x="593"/>
        <item x="60"/>
        <item m="1" x="3373"/>
        <item x="620"/>
        <item m="1" x="1467"/>
        <item x="597"/>
        <item x="571"/>
        <item x="224"/>
        <item m="1" x="2795"/>
        <item x="106"/>
        <item m="1" x="1232"/>
        <item x="1096"/>
        <item m="1" x="1820"/>
        <item m="1" x="3292"/>
        <item m="1" x="1893"/>
        <item m="1" x="1442"/>
        <item m="1" x="3399"/>
        <item m="1" x="2821"/>
        <item m="1" x="1772"/>
        <item m="1" x="2602"/>
        <item m="1" x="3397"/>
        <item m="1" x="2509"/>
        <item m="1" x="1934"/>
        <item m="1" x="1245"/>
        <item m="1" x="2892"/>
        <item x="1064"/>
        <item x="1046"/>
        <item x="862"/>
        <item m="1" x="3089"/>
        <item x="532"/>
        <item m="1" x="2315"/>
        <item m="1" x="1545"/>
        <item m="1" x="1546"/>
        <item m="1" x="1875"/>
        <item x="140"/>
        <item x="545"/>
        <item x="640"/>
        <item x="643"/>
        <item x="631"/>
        <item m="1" x="1654"/>
        <item x="362"/>
        <item x="671"/>
        <item m="1" x="1708"/>
        <item m="1" x="1309"/>
        <item m="1" x="1977"/>
        <item m="1" x="1860"/>
        <item x="1107"/>
        <item x="378"/>
        <item m="1" x="1713"/>
        <item m="1" x="3400"/>
        <item m="1" x="1447"/>
        <item m="1" x="3357"/>
        <item m="1" x="2883"/>
        <item m="1" x="2949"/>
        <item m="1" x="2791"/>
        <item m="1" x="2792"/>
        <item x="389"/>
        <item m="1" x="3236"/>
        <item m="1" x="1559"/>
        <item m="1" x="2144"/>
        <item m="1" x="1738"/>
        <item m="1" x="1887"/>
        <item m="1" x="1827"/>
        <item x="411"/>
        <item x="439"/>
        <item m="1" x="2796"/>
        <item x="108"/>
        <item m="1" x="3253"/>
        <item x="271"/>
        <item x="457"/>
        <item x="659"/>
        <item m="1" x="1445"/>
        <item m="1" x="1308"/>
        <item m="1" x="2658"/>
        <item m="1" x="3470"/>
        <item x="466"/>
        <item m="1" x="1215"/>
        <item m="1" x="1329"/>
        <item m="1" x="3268"/>
        <item m="1" x="2267"/>
        <item m="1" x="1448"/>
        <item x="1117"/>
        <item x="485"/>
        <item m="1" x="3192"/>
        <item m="1" x="1968"/>
        <item x="489"/>
        <item m="1" x="2401"/>
        <item x="449"/>
        <item x="392"/>
        <item x="393"/>
        <item m="1" x="1226"/>
        <item x="967"/>
        <item x="380"/>
        <item x="1115"/>
        <item x="516"/>
        <item m="1" x="2798"/>
        <item m="1" x="1711"/>
        <item x="501"/>
        <item x="480"/>
        <item m="1" x="3168"/>
        <item x="612"/>
        <item m="1" x="2261"/>
        <item x="955"/>
        <item m="1" x="1795"/>
        <item m="1" x="2514"/>
        <item m="1" x="2089"/>
        <item m="1" x="1440"/>
        <item m="1" x="3062"/>
        <item m="1" x="1792"/>
        <item m="1" x="3301"/>
        <item m="1" x="3147"/>
        <item m="1" x="2952"/>
        <item m="1" x="2888"/>
        <item m="1" x="3365"/>
        <item m="1" x="1284"/>
        <item x="313"/>
        <item x="241"/>
        <item x="44"/>
        <item m="1" x="3015"/>
        <item m="1" x="1227"/>
        <item m="1" x="3176"/>
        <item m="1" x="1486"/>
        <item m="1" x="3110"/>
        <item m="1" x="1779"/>
        <item x="913"/>
        <item x="825"/>
        <item m="1" x="2803"/>
        <item m="1" x="2229"/>
        <item m="1" x="1472"/>
        <item m="1" x="2701"/>
        <item x="107"/>
        <item m="1" x="1483"/>
        <item m="1" x="3407"/>
        <item m="1" x="3169"/>
        <item x="971"/>
        <item m="1" x="1554"/>
        <item m="1" x="2067"/>
        <item m="1" x="3409"/>
        <item m="1" x="1640"/>
        <item x="600"/>
        <item m="1" x="1891"/>
        <item m="1" x="1815"/>
        <item x="613"/>
        <item m="1" x="1386"/>
        <item x="219"/>
        <item x="595"/>
        <item m="1" x="2966"/>
        <item x="159"/>
        <item m="1" x="1345"/>
        <item m="1" x="2810"/>
        <item m="1" x="2987"/>
        <item m="1" x="2245"/>
        <item x="64"/>
        <item x="976"/>
        <item x="105"/>
        <item m="1" x="3187"/>
        <item m="1" x="3160"/>
        <item m="1" x="1739"/>
        <item m="1" x="2561"/>
        <item m="1" x="3128"/>
        <item m="1" x="3248"/>
        <item m="1" x="2965"/>
        <item m="1" x="3127"/>
        <item m="1" x="2470"/>
        <item m="1" x="2497"/>
        <item m="1" x="3096"/>
        <item m="1" x="3486"/>
        <item m="1" x="1297"/>
        <item m="1" x="3451"/>
        <item x="635"/>
        <item m="1" x="1651"/>
        <item m="1" x="1951"/>
        <item m="1" x="1391"/>
        <item m="1" x="2612"/>
        <item m="1" x="1404"/>
        <item x="677"/>
        <item m="1" x="3377"/>
        <item x="650"/>
        <item m="1" x="2203"/>
        <item m="1" x="2094"/>
        <item x="897"/>
        <item m="1" x="3259"/>
        <item m="1" x="3484"/>
        <item m="1" x="1510"/>
        <item m="1" x="2605"/>
        <item x="1047"/>
        <item m="1" x="2182"/>
        <item m="1" x="3204"/>
        <item x="539"/>
        <item m="1" x="2687"/>
        <item m="1" x="3319"/>
        <item m="1" x="2754"/>
        <item x="768"/>
        <item m="1" x="3474"/>
        <item m="1" x="2303"/>
        <item x="857"/>
        <item m="1" x="2528"/>
        <item m="1" x="2765"/>
        <item m="1" x="1331"/>
        <item x="903"/>
        <item x="761"/>
        <item x="860"/>
        <item x="763"/>
        <item x="764"/>
        <item x="901"/>
        <item x="766"/>
        <item x="902"/>
        <item x="864"/>
        <item x="865"/>
        <item x="866"/>
        <item x="770"/>
        <item m="1" x="1617"/>
        <item x="793"/>
        <item m="1" x="1191"/>
        <item m="1" x="3369"/>
        <item m="1" x="2406"/>
        <item m="1" x="1981"/>
        <item x="1158"/>
        <item m="1" x="3481"/>
        <item m="1" x="2692"/>
        <item m="1" x="2786"/>
        <item m="1" x="2044"/>
        <item m="1" x="1952"/>
        <item m="1" x="3285"/>
        <item m="1" x="1719"/>
        <item m="1" x="1339"/>
        <item x="948"/>
        <item x="924"/>
        <item x="949"/>
        <item m="1" x="1166"/>
        <item x="1035"/>
        <item m="1" x="3004"/>
        <item x="11"/>
        <item x="201"/>
        <item x="24"/>
        <item x="7"/>
        <item m="1" x="3081"/>
        <item m="1" x="3318"/>
        <item m="1" x="2670"/>
        <item m="1" x="3254"/>
        <item m="1" x="2709"/>
        <item m="1" x="3183"/>
        <item x="0"/>
        <item x="49"/>
        <item m="1" x="2158"/>
        <item x="41"/>
        <item x="594"/>
        <item x="43"/>
        <item m="1" x="3094"/>
        <item x="184"/>
        <item x="579"/>
        <item x="196"/>
        <item x="950"/>
        <item m="1" x="2395"/>
        <item x="230"/>
        <item x="957"/>
        <item m="1" x="2592"/>
        <item m="1" x="1656"/>
        <item x="297"/>
        <item x="180"/>
        <item x="200"/>
        <item m="1" x="1995"/>
        <item m="1" x="1266"/>
        <item x="113"/>
        <item m="1" x="1181"/>
        <item x="208"/>
        <item x="146"/>
        <item m="1" x="1177"/>
        <item x="133"/>
        <item m="1" x="1698"/>
        <item m="1" x="1566"/>
        <item m="1" x="2039"/>
        <item x="13"/>
        <item m="1" x="1907"/>
        <item m="1" x="1740"/>
        <item x="476"/>
        <item m="1" x="1176"/>
        <item m="1" x="2124"/>
        <item m="1" x="2333"/>
        <item m="1" x="3363"/>
        <item m="1" x="1343"/>
        <item m="1" x="2006"/>
        <item x="946"/>
        <item m="1" x="1850"/>
        <item m="1" x="2090"/>
        <item m="1" x="2432"/>
        <item m="1" x="2274"/>
        <item x="555"/>
        <item m="1" x="1947"/>
        <item m="1" x="2575"/>
        <item x="388"/>
        <item m="1" x="3265"/>
        <item m="1" x="2991"/>
        <item m="1" x="1990"/>
        <item m="1" x="1852"/>
        <item x="406"/>
        <item x="408"/>
        <item x="430"/>
        <item x="575"/>
        <item x="437"/>
        <item x="413"/>
        <item x="416"/>
        <item x="426"/>
        <item x="440"/>
        <item x="429"/>
        <item x="432"/>
        <item x="433"/>
        <item m="1" x="1323"/>
        <item x="438"/>
        <item x="442"/>
        <item x="444"/>
        <item x="702"/>
        <item m="1" x="2661"/>
        <item m="1" x="2457"/>
        <item m="1" x="1712"/>
        <item m="1" x="2371"/>
        <item m="1" x="2236"/>
        <item m="1" x="2505"/>
        <item m="1" x="2060"/>
        <item m="1" x="1722"/>
        <item m="1" x="2513"/>
        <item m="1" x="3437"/>
        <item m="1" x="2310"/>
        <item m="1" x="1359"/>
        <item m="1" x="3102"/>
        <item m="1" x="1365"/>
        <item m="1" x="1277"/>
        <item x="615"/>
        <item m="1" x="2152"/>
        <item m="1" x="2447"/>
        <item m="1" x="1169"/>
        <item x="183"/>
        <item m="1" x="3027"/>
        <item m="1" x="2724"/>
        <item x="896"/>
        <item m="1" x="1746"/>
        <item m="1" x="1900"/>
        <item m="1" x="2922"/>
        <item m="1" x="2556"/>
        <item m="1" x="2902"/>
        <item m="1" x="1611"/>
        <item x="887"/>
        <item m="1" x="2347"/>
        <item x="110"/>
        <item x="822"/>
        <item m="1" x="3222"/>
        <item m="1" x="1986"/>
        <item x="755"/>
        <item m="1" x="1275"/>
        <item m="1" x="1985"/>
        <item m="1" x="3214"/>
        <item m="1" x="1872"/>
        <item m="1" x="3472"/>
        <item m="1" x="1233"/>
        <item m="1" x="1217"/>
        <item m="1" x="2570"/>
        <item m="1" x="2900"/>
        <item x="503"/>
        <item m="1" x="1744"/>
        <item m="1" x="3174"/>
        <item m="1" x="3372"/>
        <item m="1" x="1441"/>
        <item m="1" x="1360"/>
        <item m="1" x="2004"/>
        <item m="1" x="1929"/>
        <item m="1" x="2452"/>
        <item x="494"/>
        <item m="1" x="1811"/>
        <item m="1" x="2721"/>
        <item x="493"/>
        <item x="490"/>
        <item x="499"/>
        <item m="1" x="2613"/>
        <item m="1" x="1600"/>
        <item x="551"/>
        <item m="1" x="3092"/>
        <item x="274"/>
        <item m="1" x="1978"/>
        <item x="1134"/>
        <item x="531"/>
        <item x="533"/>
        <item x="1137"/>
        <item m="1" x="1560"/>
        <item m="1" x="1693"/>
        <item m="1" x="3076"/>
        <item m="1" x="3043"/>
        <item x="283"/>
        <item m="1" x="2000"/>
        <item m="1" x="2938"/>
        <item m="1" x="1969"/>
        <item m="1" x="2175"/>
        <item x="570"/>
        <item m="1" x="2606"/>
        <item m="1" x="2814"/>
        <item m="1" x="1906"/>
        <item m="1" x="2139"/>
        <item m="1" x="3298"/>
        <item m="1" x="1373"/>
        <item m="1" x="3235"/>
        <item m="1" x="2467"/>
        <item x="604"/>
        <item x="605"/>
        <item x="607"/>
        <item x="162"/>
        <item m="1" x="1268"/>
        <item x="289"/>
        <item m="1" x="2246"/>
        <item m="1" x="2416"/>
        <item m="1" x="2779"/>
        <item m="1" x="2001"/>
        <item m="1" x="1517"/>
        <item x="651"/>
        <item m="1" x="1262"/>
        <item m="1" x="2819"/>
        <item m="1" x="3368"/>
        <item m="1" x="1633"/>
        <item m="1" x="1322"/>
        <item x="355"/>
        <item m="1" x="2584"/>
        <item m="1" x="3328"/>
        <item m="1" x="1957"/>
        <item m="1" x="3271"/>
        <item x="662"/>
        <item m="1" x="3247"/>
        <item m="1" x="1788"/>
        <item m="1" x="2164"/>
        <item m="1" x="3112"/>
        <item m="1" x="2536"/>
        <item m="1" x="3371"/>
        <item m="1" x="2615"/>
        <item m="1" x="2057"/>
        <item m="1" x="1544"/>
        <item m="1" x="1280"/>
        <item m="1" x="1416"/>
        <item m="1" x="2257"/>
        <item m="1" x="3052"/>
        <item x="647"/>
        <item m="1" x="2156"/>
        <item m="1" x="2248"/>
        <item x="1067"/>
        <item m="1" x="1984"/>
        <item m="1" x="3452"/>
        <item m="1" x="2036"/>
        <item m="1" x="3347"/>
        <item m="1" x="3241"/>
        <item m="1" x="3246"/>
        <item x="1074"/>
        <item m="1" x="3205"/>
        <item m="1" x="3242"/>
        <item m="1" x="3024"/>
        <item m="1" x="2191"/>
        <item m="1" x="3213"/>
        <item m="1" x="3202"/>
        <item m="1" x="2219"/>
        <item x="915"/>
        <item x="1126"/>
        <item m="1" x="1874"/>
        <item m="1" x="1691"/>
        <item x="1045"/>
        <item x="1066"/>
        <item x="1075"/>
        <item x="1103"/>
        <item x="521"/>
        <item m="1" x="2569"/>
        <item m="1" x="1922"/>
        <item x="302"/>
        <item x="303"/>
        <item x="307"/>
        <item x="1152"/>
        <item x="1060"/>
        <item x="1154"/>
        <item m="1" x="3272"/>
        <item m="1" x="2695"/>
        <item x="1048"/>
        <item x="1057"/>
        <item x="1069"/>
        <item m="1" x="3394"/>
        <item m="1" x="2762"/>
        <item m="1" x="1845"/>
        <item m="1" x="1612"/>
        <item x="344"/>
        <item m="1" x="2870"/>
        <item m="1" x="1858"/>
        <item m="1" x="1743"/>
        <item m="1" x="1733"/>
        <item m="1" x="2205"/>
        <item x="700"/>
        <item m="1" x="1292"/>
        <item m="1" x="1174"/>
        <item m="1" x="2723"/>
        <item m="1" x="2394"/>
        <item m="1" x="3048"/>
        <item m="1" x="1935"/>
        <item m="1" x="1580"/>
        <item m="1" x="3317"/>
        <item m="1" x="1677"/>
        <item x="690"/>
        <item m="1" x="3270"/>
        <item x="837"/>
        <item m="1" x="3234"/>
        <item m="1" x="2788"/>
        <item m="1" x="2844"/>
        <item m="1" x="2976"/>
        <item m="1" x="1250"/>
        <item m="1" x="2839"/>
        <item m="1" x="2466"/>
        <item m="1" x="3066"/>
        <item m="1" x="2689"/>
        <item m="1" x="1592"/>
        <item m="1" x="3058"/>
        <item m="1" x="2419"/>
        <item m="1" x="2666"/>
        <item m="1" x="2345"/>
        <item m="1" x="3191"/>
        <item m="1" x="2066"/>
        <item m="1" x="1653"/>
        <item x="705"/>
        <item m="1" x="1216"/>
        <item m="1" x="3093"/>
        <item m="1" x="2179"/>
        <item x="954"/>
        <item m="1" x="1839"/>
        <item x="920"/>
        <item x="704"/>
        <item m="1" x="1834"/>
        <item m="1" x="1732"/>
        <item m="1" x="3049"/>
        <item m="1" x="1313"/>
        <item m="1" x="2995"/>
        <item m="1" x="3103"/>
        <item x="1027"/>
        <item m="1" x="1206"/>
        <item m="1" x="2187"/>
        <item m="1" x="2197"/>
        <item m="1" x="2174"/>
        <item m="1" x="2774"/>
        <item x="776"/>
        <item x="836"/>
        <item m="1" x="1572"/>
        <item m="1" x="2255"/>
        <item m="1" x="3477"/>
        <item m="1" x="1695"/>
        <item x="759"/>
        <item m="1" x="2842"/>
        <item x="1041"/>
        <item x="847"/>
        <item m="1" x="2702"/>
        <item m="1" x="2341"/>
        <item m="1" x="2943"/>
        <item m="1" x="1699"/>
        <item m="1" x="2659"/>
        <item m="1" x="1326"/>
        <item m="1" x="1956"/>
        <item x="765"/>
        <item x="767"/>
        <item x="757"/>
        <item m="1" x="1393"/>
        <item m="1" x="1620"/>
        <item m="1" x="2364"/>
        <item m="1" x="1750"/>
        <item m="1" x="3106"/>
        <item m="1" x="1964"/>
        <item m="1" x="1372"/>
        <item m="1" x="2247"/>
        <item x="1087"/>
        <item x="786"/>
        <item m="1" x="3044"/>
        <item m="1" x="1186"/>
        <item x="1030"/>
        <item m="1" x="1524"/>
        <item m="1" x="1776"/>
        <item m="1" x="1804"/>
        <item x="787"/>
        <item x="790"/>
        <item x="791"/>
        <item m="1" x="3334"/>
        <item x="792"/>
        <item m="1" x="1606"/>
        <item x="794"/>
        <item x="795"/>
        <item x="796"/>
        <item m="1" x="3211"/>
        <item x="797"/>
        <item x="798"/>
        <item x="799"/>
        <item x="800"/>
        <item x="801"/>
        <item m="1" x="1293"/>
        <item m="1" x="2042"/>
        <item m="1" x="2916"/>
        <item x="808"/>
        <item m="1" x="1367"/>
        <item m="1" x="2985"/>
        <item m="1" x="2098"/>
        <item x="809"/>
        <item m="1" x="2304"/>
        <item x="810"/>
        <item m="1" x="3134"/>
        <item m="1" x="1270"/>
        <item m="1" x="1170"/>
        <item m="1" x="3069"/>
        <item m="1" x="1302"/>
        <item m="1" x="3440"/>
        <item m="1" x="2560"/>
        <item x="816"/>
        <item x="823"/>
        <item x="818"/>
        <item x="817"/>
        <item m="1" x="3086"/>
        <item m="1" x="2740"/>
        <item m="1" x="3150"/>
        <item m="1" x="3189"/>
        <item x="835"/>
        <item m="1" x="3304"/>
        <item x="1039"/>
        <item m="1" x="1194"/>
        <item x="838"/>
        <item x="840"/>
        <item x="842"/>
        <item m="1" x="1880"/>
        <item x="846"/>
        <item m="1" x="1807"/>
        <item x="1043"/>
        <item x="75"/>
        <item m="1" x="1658"/>
        <item m="1" x="3126"/>
        <item m="1" x="2443"/>
        <item m="1" x="3296"/>
        <item m="1" x="1267"/>
        <item m="1" x="2874"/>
        <item x="716"/>
        <item m="1" x="2603"/>
        <item x="692"/>
        <item x="861"/>
        <item m="1" x="1375"/>
        <item x="944"/>
        <item x="987"/>
        <item x="333"/>
        <item m="1" x="1508"/>
        <item m="1" x="1998"/>
        <item m="1" x="2720"/>
        <item x="869"/>
        <item m="1" x="1198"/>
        <item m="1" x="3151"/>
        <item m="1" x="1328"/>
        <item m="1" x="1482"/>
        <item m="1" x="2867"/>
        <item m="1" x="2846"/>
        <item m="1" x="2238"/>
        <item x="906"/>
        <item x="907"/>
        <item x="911"/>
        <item x="912"/>
        <item x="914"/>
        <item x="918"/>
        <item x="919"/>
        <item m="1" x="2462"/>
        <item m="1" x="1690"/>
        <item x="1013"/>
        <item m="1" x="2787"/>
        <item x="805"/>
        <item m="1" x="2805"/>
        <item m="1" x="3220"/>
        <item m="1" x="1662"/>
        <item m="1" x="2270"/>
        <item x="929"/>
        <item m="1" x="3326"/>
        <item m="1" x="1610"/>
        <item m="1" x="2132"/>
        <item m="1" x="2085"/>
        <item x="311"/>
        <item m="1" x="2252"/>
        <item x="932"/>
        <item m="1" x="2743"/>
        <item x="30"/>
        <item m="1" x="3225"/>
        <item x="1149"/>
        <item m="1" x="3393"/>
        <item m="1" x="1274"/>
        <item m="1" x="3047"/>
        <item x="1151"/>
        <item x="962"/>
        <item m="1" x="3030"/>
        <item m="1" x="2335"/>
        <item m="1" x="1295"/>
        <item m="1" x="3164"/>
        <item x="1150"/>
        <item x="312"/>
        <item m="1" x="2391"/>
        <item x="922"/>
        <item x="953"/>
        <item m="1" x="1475"/>
        <item m="1" x="1285"/>
        <item m="1" x="1397"/>
        <item m="1" x="2611"/>
        <item m="1" x="1669"/>
        <item m="1" x="3156"/>
        <item m="1" x="2904"/>
        <item m="1" x="3017"/>
        <item m="1" x="3410"/>
        <item x="923"/>
        <item m="1" x="3217"/>
        <item m="1" x="1548"/>
        <item m="1" x="1283"/>
        <item x="706"/>
        <item m="1" x="3208"/>
        <item m="1" x="3471"/>
        <item x="931"/>
        <item x="305"/>
        <item x="1136"/>
        <item x="1139"/>
        <item m="1" x="1975"/>
        <item x="1143"/>
        <item m="1" x="2667"/>
        <item x="1146"/>
        <item m="1" x="3243"/>
        <item m="1" x="3288"/>
        <item m="1" x="3101"/>
        <item m="1" x="3427"/>
        <item m="1" x="2157"/>
        <item m="1" x="2752"/>
        <item x="964"/>
        <item m="1" x="2249"/>
        <item m="1" x="2669"/>
        <item m="1" x="2463"/>
        <item x="360"/>
        <item m="1" x="2486"/>
        <item m="1" x="2487"/>
        <item x="970"/>
        <item m="1" x="1866"/>
        <item m="1" x="2188"/>
        <item m="1" x="1410"/>
        <item m="1" x="3173"/>
        <item x="926"/>
        <item m="1" x="2111"/>
        <item m="1" x="2472"/>
        <item m="1" x="2980"/>
        <item m="1" x="1249"/>
        <item m="1" x="3430"/>
        <item m="1" x="1304"/>
        <item m="1" x="1664"/>
        <item m="1" x="1692"/>
        <item m="1" x="1945"/>
        <item m="1" x="2453"/>
        <item m="1" x="2585"/>
        <item m="1" x="2093"/>
        <item m="1" x="1924"/>
        <item x="694"/>
        <item m="1" x="2054"/>
        <item m="1" x="2622"/>
        <item x="982"/>
        <item x="1130"/>
        <item x="1141"/>
        <item x="332"/>
        <item x="996"/>
        <item x="997"/>
        <item x="315"/>
        <item x="330"/>
        <item x="314"/>
        <item x="327"/>
        <item x="320"/>
        <item x="317"/>
        <item m="1" x="1696"/>
        <item m="1" x="3284"/>
        <item x="1005"/>
        <item x="329"/>
        <item x="323"/>
        <item m="1" x="3348"/>
        <item x="1011"/>
        <item m="1" x="1237"/>
        <item m="1" x="3431"/>
        <item m="1" x="2863"/>
        <item m="1" x="3090"/>
        <item m="1" x="2865"/>
        <item m="1" x="3111"/>
        <item x="1016"/>
        <item m="1" x="2445"/>
        <item m="1" x="1720"/>
        <item m="1" x="1407"/>
        <item x="1019"/>
        <item x="1020"/>
        <item m="1" x="2035"/>
        <item m="1" x="2423"/>
        <item m="1" x="1369"/>
        <item m="1" x="2853"/>
        <item m="1" x="2192"/>
        <item m="1" x="1771"/>
        <item m="1" x="2442"/>
        <item m="1" x="2403"/>
        <item m="1" x="2698"/>
        <item m="1" x="1214"/>
        <item m="1" x="2685"/>
        <item m="1" x="1663"/>
        <item m="1" x="2483"/>
        <item x="1054"/>
        <item m="1" x="3302"/>
        <item m="1" x="2250"/>
        <item x="854"/>
        <item m="1" x="1943"/>
        <item m="1" x="1704"/>
        <item m="1" x="3095"/>
        <item m="1" x="2140"/>
        <item x="710"/>
        <item m="1" x="1842"/>
        <item m="1" x="2848"/>
        <item m="1" x="2744"/>
        <item m="1" x="3459"/>
        <item m="1" x="3130"/>
        <item m="1" x="1555"/>
        <item m="1" x="2843"/>
        <item m="1" x="3133"/>
        <item m="1" x="2474"/>
        <item m="1" x="1408"/>
        <item m="1" x="1631"/>
        <item m="1" x="2115"/>
        <item m="1" x="2745"/>
        <item m="1" x="3297"/>
        <item m="1" x="1877"/>
        <item m="1" x="3300"/>
        <item m="1" x="2508"/>
        <item m="1" x="3186"/>
        <item m="1" x="3406"/>
        <item m="1" x="1248"/>
        <item m="1" x="3105"/>
        <item m="1" x="3212"/>
        <item m="1" x="2700"/>
        <item m="1" x="3327"/>
        <item m="1" x="2353"/>
        <item m="1" x="3060"/>
        <item m="1" x="1255"/>
        <item m="1" x="2511"/>
        <item m="1" x="2760"/>
        <item m="1" x="1700"/>
        <item m="1" x="3367"/>
        <item x="1085"/>
        <item x="1086"/>
        <item m="1" x="2142"/>
        <item m="1" x="1539"/>
        <item x="1088"/>
        <item m="1" x="1364"/>
        <item x="1089"/>
        <item x="1090"/>
        <item m="1" x="1241"/>
        <item m="1" x="1637"/>
        <item m="1" x="1878"/>
        <item m="1" x="1353"/>
        <item m="1" x="3145"/>
        <item m="1" x="2705"/>
        <item m="1" x="1747"/>
        <item m="1" x="1409"/>
        <item m="1" x="1649"/>
        <item x="811"/>
        <item m="1" x="3037"/>
        <item m="1" x="2380"/>
        <item x="417"/>
        <item x="418"/>
        <item x="419"/>
        <item x="479"/>
        <item x="1097"/>
        <item x="1102"/>
        <item x="482"/>
        <item m="1" x="2631"/>
        <item m="1" x="2718"/>
        <item m="1" x="2859"/>
        <item m="1" x="1909"/>
        <item m="1" x="2209"/>
        <item m="1" x="2429"/>
        <item m="1" x="3215"/>
        <item m="1" x="1816"/>
        <item x="1119"/>
        <item x="1124"/>
        <item m="1" x="2608"/>
        <item x="1135"/>
        <item m="1" x="3449"/>
        <item x="769"/>
        <item m="1" x="1340"/>
        <item m="1" x="1879"/>
        <item x="1032"/>
        <item m="1" x="2180"/>
        <item m="1" x="1425"/>
        <item m="1" x="1417"/>
        <item m="1" x="3001"/>
        <item m="1" x="2860"/>
        <item m="1" x="1940"/>
        <item m="1" x="2750"/>
        <item m="1" x="3080"/>
        <item m="1" x="1869"/>
        <item m="1" x="3423"/>
        <item m="1" x="2038"/>
        <item m="1" x="2931"/>
        <item m="1" x="2284"/>
        <item m="1" x="2830"/>
        <item m="1" x="2222"/>
        <item m="1" x="3143"/>
        <item m="1" x="2212"/>
        <item m="1" x="1607"/>
        <item m="1" x="3450"/>
        <item x="1159"/>
        <item m="1" x="2232"/>
        <item m="1" x="2928"/>
        <item m="1" x="3028"/>
        <item m="1" x="3195"/>
        <item m="1" x="2929"/>
        <item x="514"/>
        <item m="1" x="3307"/>
        <item m="1" x="3277"/>
        <item m="1" x="2436"/>
        <item x="1129"/>
        <item x="558"/>
        <item x="611"/>
        <item m="1" x="2256"/>
        <item m="1" x="2869"/>
        <item m="1" x="1264"/>
        <item m="1" x="1507"/>
        <item m="1" x="3193"/>
        <item m="1" x="1352"/>
        <item m="1" x="2683"/>
        <item m="1" x="3178"/>
        <item m="1" x="3067"/>
        <item m="1" x="3405"/>
        <item x="301"/>
        <item m="1" x="3167"/>
        <item m="1" x="1474"/>
        <item x="952"/>
        <item x="282"/>
        <item x="592"/>
        <item m="1" x="2127"/>
        <item m="1" x="1836"/>
        <item m="1" x="2649"/>
        <item m="1" x="1678"/>
        <item m="1" x="3100"/>
        <item m="1" x="2520"/>
        <item m="1" x="1473"/>
        <item m="1" x="3171"/>
        <item x="192"/>
        <item m="1" x="1976"/>
        <item m="1" x="1766"/>
        <item m="1" x="3390"/>
        <item m="1" x="1577"/>
        <item m="1" x="1809"/>
        <item m="1" x="1435"/>
        <item m="1" x="1203"/>
        <item m="1" x="2326"/>
        <item m="1" x="2697"/>
        <item m="1" x="2607"/>
        <item m="1" x="1512"/>
        <item m="1" x="2389"/>
        <item m="1" x="2217"/>
        <item m="1" x="2075"/>
        <item m="1" x="3441"/>
        <item m="1" x="1259"/>
        <item m="1" x="2551"/>
        <item m="1" x="1967"/>
        <item m="1" x="2896"/>
        <item m="1" x="2894"/>
        <item m="1" x="2519"/>
        <item m="1" x="2277"/>
        <item m="1" x="1399"/>
        <item x="39"/>
        <item x="1034"/>
        <item m="1" x="2780"/>
        <item x="69"/>
        <item x="148"/>
        <item x="73"/>
        <item x="179"/>
        <item m="1" x="1765"/>
        <item x="147"/>
        <item x="254"/>
        <item m="1" x="2206"/>
        <item m="1" x="1912"/>
        <item x="178"/>
        <item m="1" x="1269"/>
        <item m="1" x="2373"/>
        <item x="35"/>
        <item x="46"/>
        <item x="237"/>
        <item x="130"/>
        <item x="262"/>
        <item x="217"/>
        <item x="193"/>
        <item x="194"/>
        <item x="211"/>
        <item x="214"/>
        <item x="215"/>
        <item x="210"/>
        <item x="251"/>
        <item x="131"/>
        <item x="983"/>
        <item x="324"/>
        <item x="325"/>
        <item x="334"/>
        <item x="326"/>
        <item m="1" x="3180"/>
        <item m="1" x="1387"/>
        <item m="1" x="1348"/>
        <item x="316"/>
        <item x="318"/>
        <item x="321"/>
        <item x="322"/>
        <item x="319"/>
        <item m="1" x="1797"/>
        <item x="331"/>
        <item x="336"/>
        <item x="328"/>
        <item m="1" x="2623"/>
        <item x="154"/>
        <item m="1" x="3411"/>
        <item m="1" x="3396"/>
        <item m="1" x="1431"/>
        <item m="1" x="2730"/>
        <item x="734"/>
        <item m="1" x="2063"/>
        <item m="1" x="1870"/>
        <item m="1" x="2137"/>
        <item m="1" x="1808"/>
        <item m="1" x="2972"/>
        <item x="709"/>
        <item m="1" x="2070"/>
        <item m="1" x="2741"/>
        <item x="703"/>
        <item x="447"/>
        <item m="1" x="3442"/>
        <item x="376"/>
        <item m="1" x="1196"/>
        <item m="1" x="1533"/>
        <item m="1" x="3054"/>
        <item x="696"/>
        <item m="1" x="3206"/>
        <item x="712"/>
        <item x="714"/>
        <item m="1" x="3266"/>
        <item x="963"/>
        <item m="1" x="3071"/>
        <item m="1" x="3335"/>
        <item m="1" x="2128"/>
        <item x="753"/>
        <item m="1" x="2627"/>
        <item x="720"/>
        <item x="803"/>
        <item x="746"/>
        <item m="1" x="2153"/>
        <item m="1" x="2921"/>
        <item x="738"/>
        <item m="1" x="2610"/>
        <item m="1" x="1371"/>
        <item m="1" x="1888"/>
        <item m="1" x="3025"/>
        <item m="1" x="1965"/>
        <item m="1" x="2438"/>
        <item m="1" x="1436"/>
        <item m="1" x="1401"/>
        <item m="1" x="3281"/>
        <item m="1" x="2990"/>
        <item m="1" x="1234"/>
        <item x="733"/>
        <item m="1" x="3375"/>
        <item m="1" x="1536"/>
        <item m="1" x="1844"/>
        <item m="1" x="2609"/>
        <item m="1" x="3428"/>
        <item m="1" x="2177"/>
        <item m="1" x="2288"/>
        <item m="1" x="1516"/>
        <item m="1" x="1228"/>
        <item m="1" x="2402"/>
        <item m="1" x="3476"/>
        <item x="722"/>
        <item x="742"/>
        <item m="1" x="2425"/>
        <item m="1" x="1770"/>
        <item m="1" x="3468"/>
        <item m="1" x="2825"/>
        <item x="729"/>
        <item m="1" x="1627"/>
        <item m="1" x="1338"/>
        <item x="747"/>
        <item m="1" x="3002"/>
        <item m="1" x="3118"/>
        <item m="1" x="1623"/>
        <item m="1" x="1672"/>
        <item m="1" x="1881"/>
        <item x="749"/>
        <item x="750"/>
        <item m="1" x="1462"/>
        <item x="758"/>
        <item m="1" x="3475"/>
        <item x="771"/>
        <item x="772"/>
        <item m="1" x="3072"/>
        <item m="1" x="3332"/>
        <item m="1" x="1388"/>
        <item x="844"/>
        <item m="1" x="2016"/>
        <item m="1" x="1189"/>
        <item m="1" x="3391"/>
        <item m="1" x="3261"/>
        <item m="1" x="2096"/>
        <item m="1" x="2633"/>
        <item m="1" x="1224"/>
        <item x="820"/>
        <item m="1" x="3177"/>
        <item m="1" x="3354"/>
        <item m="1" x="2053"/>
        <item m="1" x="3223"/>
        <item x="721"/>
        <item m="1" x="3162"/>
        <item m="1" x="1628"/>
        <item x="806"/>
        <item x="807"/>
        <item m="1" x="2504"/>
        <item m="1" x="1819"/>
        <item m="1" x="1465"/>
        <item m="1" x="3144"/>
        <item m="1" x="1265"/>
        <item m="1" x="3435"/>
        <item m="1" x="3469"/>
        <item x="863"/>
        <item m="1" x="3198"/>
        <item m="1" x="2616"/>
        <item m="1" x="2599"/>
        <item m="1" x="1867"/>
        <item m="1" x="1291"/>
        <item m="1" x="3179"/>
        <item x="877"/>
        <item m="1" x="1247"/>
        <item m="1" x="2433"/>
        <item m="1" x="1762"/>
        <item m="1" x="1432"/>
        <item m="1" x="1861"/>
        <item m="1" x="1864"/>
        <item m="1" x="2920"/>
        <item m="1" x="3238"/>
        <item x="888"/>
        <item x="892"/>
        <item m="1" x="3158"/>
        <item m="1" x="3207"/>
        <item m="1" x="3322"/>
        <item m="1" x="1363"/>
        <item m="1" x="3316"/>
        <item m="1" x="3422"/>
        <item x="891"/>
        <item m="1" x="1459"/>
        <item m="1" x="2459"/>
        <item m="1" x="2239"/>
        <item x="900"/>
        <item m="1" x="1444"/>
        <item x="898"/>
        <item m="1" x="1873"/>
        <item m="1" x="1197"/>
        <item m="1" x="1697"/>
        <item m="1" x="3084"/>
        <item m="1" x="2019"/>
        <item m="1" x="2945"/>
        <item m="1" x="3480"/>
        <item x="908"/>
        <item x="909"/>
        <item x="910"/>
        <item x="1138"/>
        <item m="1" x="3289"/>
        <item m="1" x="2143"/>
        <item m="1" x="1553"/>
        <item m="1" x="3401"/>
        <item m="1" x="3443"/>
        <item m="1" x="1449"/>
        <item m="1" x="1320"/>
        <item m="1" x="1479"/>
        <item x="935"/>
        <item x="938"/>
        <item m="1" x="3414"/>
        <item m="1" x="2020"/>
        <item x="1144"/>
        <item m="1" x="3123"/>
        <item m="1" x="1307"/>
        <item m="1" x="2435"/>
        <item x="945"/>
        <item x="956"/>
        <item m="1" x="2308"/>
        <item m="1" x="3138"/>
        <item m="1" x="1207"/>
        <item m="1" x="3021"/>
        <item m="1" x="1478"/>
        <item m="1" x="2749"/>
        <item m="1" x="2311"/>
        <item x="966"/>
        <item m="1" x="1205"/>
        <item x="972"/>
        <item m="1" x="2121"/>
        <item m="1" x="3117"/>
        <item m="1" x="1596"/>
        <item m="1" x="1490"/>
        <item m="1" x="3324"/>
        <item m="1" x="3380"/>
        <item m="1" x="2816"/>
        <item m="1" x="2818"/>
        <item m="1" x="1344"/>
        <item m="1" x="3099"/>
        <item x="1001"/>
        <item m="1" x="1276"/>
        <item m="1" x="2739"/>
        <item m="1" x="1608"/>
        <item x="310"/>
        <item x="990"/>
        <item x="991"/>
        <item m="1" x="3381"/>
        <item m="1" x="2330"/>
        <item x="995"/>
        <item x="998"/>
        <item x="999"/>
        <item m="1" x="1960"/>
        <item m="1" x="2301"/>
        <item m="1" x="2550"/>
        <item m="1" x="3323"/>
        <item m="1" x="2986"/>
        <item x="1006"/>
        <item x="1007"/>
        <item x="1008"/>
        <item x="1010"/>
        <item m="1" x="1761"/>
        <item x="986"/>
        <item x="1009"/>
        <item m="1" x="1841"/>
        <item x="28"/>
        <item x="31"/>
        <item x="42"/>
        <item x="45"/>
        <item x="47"/>
        <item x="48"/>
        <item x="66"/>
        <item x="72"/>
        <item x="74"/>
        <item x="76"/>
        <item x="102"/>
        <item x="117"/>
        <item x="120"/>
        <item x="121"/>
        <item x="128"/>
        <item x="139"/>
        <item x="157"/>
        <item x="164"/>
        <item x="169"/>
        <item x="170"/>
        <item x="171"/>
        <item x="172"/>
        <item x="182"/>
        <item x="191"/>
        <item x="195"/>
        <item x="209"/>
        <item x="216"/>
        <item x="228"/>
        <item x="229"/>
        <item x="233"/>
        <item x="238"/>
        <item x="239"/>
        <item x="240"/>
        <item x="242"/>
        <item x="249"/>
        <item x="250"/>
        <item x="252"/>
        <item x="255"/>
        <item x="256"/>
        <item x="257"/>
        <item x="258"/>
        <item x="260"/>
        <item x="261"/>
        <item x="264"/>
        <item x="265"/>
        <item x="304"/>
        <item x="306"/>
        <item x="308"/>
        <item x="309"/>
        <item x="337"/>
        <item x="338"/>
        <item x="339"/>
        <item x="340"/>
        <item x="345"/>
        <item x="346"/>
        <item x="347"/>
        <item x="350"/>
        <item x="354"/>
        <item x="366"/>
        <item x="369"/>
        <item x="373"/>
        <item x="379"/>
        <item x="382"/>
        <item x="384"/>
        <item x="396"/>
        <item x="398"/>
        <item x="400"/>
        <item x="401"/>
        <item x="403"/>
        <item x="405"/>
        <item x="414"/>
        <item x="415"/>
        <item x="446"/>
        <item x="452"/>
        <item x="453"/>
        <item x="459"/>
        <item x="460"/>
        <item x="463"/>
        <item x="464"/>
        <item x="465"/>
        <item x="467"/>
        <item x="477"/>
        <item x="481"/>
        <item x="491"/>
        <item x="492"/>
        <item x="495"/>
        <item x="496"/>
        <item x="497"/>
        <item x="498"/>
        <item x="500"/>
        <item x="506"/>
        <item x="512"/>
        <item x="513"/>
        <item x="515"/>
        <item x="523"/>
        <item x="524"/>
        <item x="526"/>
        <item x="529"/>
        <item x="530"/>
        <item x="535"/>
        <item x="547"/>
        <item x="548"/>
        <item x="553"/>
        <item x="557"/>
        <item x="559"/>
        <item x="568"/>
        <item x="576"/>
        <item x="582"/>
        <item x="587"/>
        <item x="599"/>
        <item x="602"/>
        <item x="603"/>
        <item x="618"/>
        <item x="621"/>
        <item x="622"/>
        <item x="624"/>
        <item x="627"/>
        <item x="633"/>
        <item x="634"/>
        <item x="637"/>
        <item x="639"/>
        <item x="641"/>
        <item x="646"/>
        <item x="656"/>
        <item x="658"/>
        <item x="672"/>
        <item x="678"/>
        <item x="679"/>
        <item x="682"/>
        <item x="684"/>
        <item x="685"/>
        <item x="691"/>
        <item x="693"/>
        <item x="695"/>
        <item x="697"/>
        <item x="698"/>
        <item x="707"/>
        <item x="708"/>
        <item x="711"/>
        <item x="713"/>
        <item x="715"/>
        <item x="718"/>
        <item x="719"/>
        <item x="723"/>
        <item x="724"/>
        <item x="725"/>
        <item x="726"/>
        <item x="727"/>
        <item x="728"/>
        <item x="730"/>
        <item x="731"/>
        <item x="732"/>
        <item x="735"/>
        <item x="736"/>
        <item x="737"/>
        <item x="739"/>
        <item x="740"/>
        <item x="741"/>
        <item x="743"/>
        <item x="744"/>
        <item x="745"/>
        <item x="748"/>
        <item x="751"/>
        <item x="752"/>
        <item x="756"/>
        <item x="760"/>
        <item x="773"/>
        <item x="774"/>
        <item x="775"/>
        <item x="778"/>
        <item x="779"/>
        <item x="780"/>
        <item x="781"/>
        <item x="782"/>
        <item x="783"/>
        <item x="784"/>
        <item x="802"/>
        <item x="804"/>
        <item x="812"/>
        <item x="813"/>
        <item x="814"/>
        <item x="815"/>
        <item x="819"/>
        <item x="821"/>
        <item x="824"/>
        <item x="826"/>
        <item x="827"/>
        <item x="828"/>
        <item x="829"/>
        <item x="830"/>
        <item x="831"/>
        <item x="832"/>
        <item x="834"/>
        <item x="839"/>
        <item x="843"/>
        <item x="845"/>
        <item x="848"/>
        <item x="849"/>
        <item x="850"/>
        <item x="851"/>
        <item x="852"/>
        <item x="853"/>
        <item x="855"/>
        <item x="856"/>
        <item x="858"/>
        <item x="859"/>
        <item x="871"/>
        <item x="874"/>
        <item x="875"/>
        <item x="879"/>
        <item x="882"/>
        <item x="883"/>
        <item x="884"/>
        <item x="885"/>
        <item x="886"/>
        <item x="889"/>
        <item x="893"/>
        <item x="899"/>
        <item x="904"/>
        <item x="905"/>
        <item x="916"/>
        <item x="917"/>
        <item x="925"/>
        <item x="927"/>
        <item x="928"/>
        <item x="930"/>
        <item x="933"/>
        <item x="934"/>
        <item x="936"/>
        <item x="937"/>
        <item x="939"/>
        <item x="940"/>
        <item x="942"/>
        <item x="943"/>
        <item x="947"/>
        <item x="951"/>
        <item x="958"/>
        <item x="959"/>
        <item x="960"/>
        <item x="961"/>
        <item x="973"/>
        <item x="975"/>
        <item x="977"/>
        <item x="978"/>
        <item x="984"/>
        <item x="1002"/>
        <item x="1012"/>
        <item x="1015"/>
        <item x="1017"/>
        <item x="1018"/>
        <item x="1021"/>
        <item x="1022"/>
        <item x="1023"/>
        <item x="1025"/>
        <item x="1026"/>
        <item x="1028"/>
        <item x="1029"/>
        <item x="1031"/>
        <item x="1038"/>
        <item x="1040"/>
        <item x="1042"/>
        <item x="1044"/>
        <item x="1049"/>
        <item x="1050"/>
        <item x="1051"/>
        <item x="1052"/>
        <item x="1055"/>
        <item x="1059"/>
        <item x="1061"/>
        <item x="1062"/>
        <item x="1063"/>
        <item x="1065"/>
        <item x="1070"/>
        <item x="1071"/>
        <item x="1072"/>
        <item x="1073"/>
        <item x="1076"/>
        <item x="1077"/>
        <item x="1078"/>
        <item x="1079"/>
        <item x="1080"/>
        <item x="1081"/>
        <item x="1091"/>
        <item x="1092"/>
        <item x="1093"/>
        <item x="1095"/>
        <item x="1098"/>
        <item x="1099"/>
        <item x="1100"/>
        <item x="1101"/>
        <item x="1104"/>
        <item x="1106"/>
        <item x="1108"/>
        <item x="1109"/>
        <item x="1110"/>
        <item x="1111"/>
        <item x="1112"/>
        <item x="1113"/>
        <item x="1120"/>
        <item x="1123"/>
        <item x="1125"/>
        <item x="1127"/>
        <item x="1128"/>
        <item x="1131"/>
        <item x="1132"/>
        <item x="1133"/>
        <item x="1140"/>
        <item x="1142"/>
        <item x="1145"/>
        <item x="1148"/>
        <item x="1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380">
        <item x="129"/>
        <item x="370"/>
        <item x="366"/>
        <item x="371"/>
        <item x="18"/>
        <item x="17"/>
        <item x="213"/>
        <item x="132"/>
        <item x="599"/>
        <item x="1043"/>
        <item x="33"/>
        <item x="26"/>
        <item x="4"/>
        <item x="51"/>
        <item x="50"/>
        <item x="3"/>
        <item x="2"/>
        <item x="36"/>
        <item x="16"/>
        <item x="14"/>
        <item x="10"/>
        <item x="27"/>
        <item x="12"/>
        <item x="15"/>
        <item x="560"/>
        <item x="373"/>
        <item x="61"/>
        <item x="62"/>
        <item x="606"/>
        <item x="571"/>
        <item x="607"/>
        <item x="70"/>
        <item x="286"/>
        <item x="285"/>
        <item x="284"/>
        <item x="176"/>
        <item x="292"/>
        <item x="271"/>
        <item x="142"/>
        <item x="143"/>
        <item x="125"/>
        <item x="272"/>
        <item x="267"/>
        <item x="566"/>
        <item x="279"/>
        <item x="564"/>
        <item x="78"/>
        <item x="153"/>
        <item x="77"/>
        <item x="86"/>
        <item x="124"/>
        <item x="81"/>
        <item x="123"/>
        <item x="269"/>
        <item x="156"/>
        <item x="82"/>
        <item x="587"/>
        <item x="138"/>
        <item x="137"/>
        <item x="263"/>
        <item x="614"/>
        <item x="85"/>
        <item x="80"/>
        <item x="290"/>
        <item x="99"/>
        <item x="275"/>
        <item x="589"/>
        <item x="160"/>
        <item x="538"/>
        <item x="225"/>
        <item x="586"/>
        <item x="186"/>
        <item x="235"/>
        <item x="574"/>
        <item x="158"/>
        <item x="135"/>
        <item x="126"/>
        <item x="79"/>
        <item x="278"/>
        <item x="537"/>
        <item x="93"/>
        <item x="94"/>
        <item x="199"/>
        <item x="111"/>
        <item x="298"/>
        <item x="377"/>
        <item x="756"/>
        <item x="465"/>
        <item x="97"/>
        <item x="71"/>
        <item x="184"/>
        <item x="352"/>
        <item x="654"/>
        <item x="166"/>
        <item x="973"/>
        <item x="604"/>
        <item x="289"/>
        <item x="204"/>
        <item x="277"/>
        <item x="114"/>
        <item x="338"/>
        <item x="280"/>
        <item x="155"/>
        <item x="145"/>
        <item x="517"/>
        <item x="287"/>
        <item x="585"/>
        <item x="293"/>
        <item x="540"/>
        <item x="291"/>
        <item x="95"/>
        <item x="87"/>
        <item x="265"/>
        <item x="575"/>
        <item x="578"/>
        <item x="25"/>
        <item x="22"/>
        <item x="203"/>
        <item x="38"/>
        <item x="1042"/>
        <item x="580"/>
        <item x="220"/>
        <item x="223"/>
        <item x="232"/>
        <item x="91"/>
        <item x="57"/>
        <item x="202"/>
        <item x="367"/>
        <item x="206"/>
        <item x="541"/>
        <item x="569"/>
        <item x="231"/>
        <item x="6"/>
        <item x="236"/>
        <item x="207"/>
        <item m="1" x="1195"/>
        <item m="1" x="1302"/>
        <item m="1" x="1350"/>
        <item m="1" x="1341"/>
        <item m="1" x="1286"/>
        <item m="1" x="1361"/>
        <item m="1" x="1187"/>
        <item m="1" x="1329"/>
        <item m="1" x="1299"/>
        <item m="1" x="1344"/>
        <item m="1" x="1183"/>
        <item m="1" x="1300"/>
        <item m="1" x="1373"/>
        <item m="1" x="1313"/>
        <item m="1" x="1323"/>
        <item m="1" x="1180"/>
        <item m="1" x="1305"/>
        <item m="1" x="1336"/>
        <item m="1" x="1337"/>
        <item m="1" x="1287"/>
        <item m="1" x="1292"/>
        <item m="1" x="1255"/>
        <item m="1" x="1363"/>
        <item m="1" x="1321"/>
        <item m="1" x="1251"/>
        <item m="1" x="1207"/>
        <item m="1" x="1278"/>
        <item m="1" x="1189"/>
        <item m="1" x="1238"/>
        <item m="1" x="1216"/>
        <item m="1" x="1264"/>
        <item m="1" x="1293"/>
        <item m="1" x="1186"/>
        <item m="1" x="1267"/>
        <item m="1" x="1176"/>
        <item m="1" x="1261"/>
        <item m="1" x="1274"/>
        <item m="1" x="1260"/>
        <item m="1" x="1269"/>
        <item m="1" x="1355"/>
        <item m="1" x="1362"/>
        <item m="1" x="1231"/>
        <item m="1" x="1351"/>
        <item m="1" x="1325"/>
        <item m="1" x="1349"/>
        <item m="1" x="1357"/>
        <item m="1" x="1181"/>
        <item m="1" x="1215"/>
        <item m="1" x="1213"/>
        <item m="1" x="1204"/>
        <item m="1" x="1318"/>
        <item m="1" x="1203"/>
        <item m="1" x="1335"/>
        <item m="1" x="1265"/>
        <item m="1" x="1352"/>
        <item m="1" x="1228"/>
        <item m="1" x="1356"/>
        <item m="1" x="1370"/>
        <item m="1" x="1315"/>
        <item m="1" x="1327"/>
        <item m="1" x="1378"/>
        <item m="1" x="1374"/>
        <item m="1" x="1194"/>
        <item m="1" x="1224"/>
        <item m="1" x="1188"/>
        <item m="1" x="1304"/>
        <item m="1" x="1222"/>
        <item m="1" x="1366"/>
        <item m="1" x="1332"/>
        <item m="1" x="1190"/>
        <item m="1" x="1326"/>
        <item m="1" x="1244"/>
        <item m="1" x="1316"/>
        <item m="1" x="1311"/>
        <item m="1" x="1283"/>
        <item m="1" x="1298"/>
        <item m="1" x="1218"/>
        <item m="1" x="1296"/>
        <item m="1" x="1185"/>
        <item m="1" x="1319"/>
        <item m="1" x="1252"/>
        <item m="1" x="1178"/>
        <item m="1" x="1324"/>
        <item m="1" x="1282"/>
        <item m="1" x="1257"/>
        <item m="1" x="1314"/>
        <item m="1" x="1210"/>
        <item m="1" x="1226"/>
        <item m="1" x="1339"/>
        <item m="1" x="1235"/>
        <item m="1" x="1199"/>
        <item m="1" x="1240"/>
        <item m="1" x="1236"/>
        <item m="1" x="1322"/>
        <item m="1" x="1376"/>
        <item m="1" x="1246"/>
        <item m="1" x="1206"/>
        <item m="1" x="1192"/>
        <item m="1" x="1285"/>
        <item m="1" x="1365"/>
        <item m="1" x="1379"/>
        <item m="1" x="1182"/>
        <item m="1" x="1354"/>
        <item m="1" x="1209"/>
        <item m="1" x="1309"/>
        <item m="1" x="1242"/>
        <item m="1" x="1306"/>
        <item m="1" x="1208"/>
        <item m="1" x="1375"/>
        <item m="1" x="1250"/>
        <item m="1" x="1301"/>
        <item m="1" x="1184"/>
        <item m="1" x="1245"/>
        <item m="1" x="1346"/>
        <item m="1" x="1348"/>
        <item m="1" x="1221"/>
        <item m="1" x="1211"/>
        <item m="1" x="1307"/>
        <item m="1" x="1198"/>
        <item m="1" x="1364"/>
        <item m="1" x="1239"/>
        <item m="1" x="1220"/>
        <item m="1" x="1340"/>
        <item m="1" x="1320"/>
        <item m="1" x="1229"/>
        <item m="1" x="1266"/>
        <item m="1" x="1288"/>
        <item m="1" x="1377"/>
        <item m="1" x="1334"/>
        <item m="1" x="1359"/>
        <item m="1" x="1295"/>
        <item m="1" x="1345"/>
        <item m="1" x="1256"/>
        <item m="1" x="1237"/>
        <item m="1" x="1196"/>
        <item m="1" x="1268"/>
        <item m="1" x="1360"/>
        <item m="1" x="1317"/>
        <item m="1" x="1276"/>
        <item m="1" x="1212"/>
        <item m="1" x="1177"/>
        <item m="1" x="1254"/>
        <item m="1" x="1253"/>
        <item m="1" x="1271"/>
        <item m="1" x="1191"/>
        <item m="1" x="1214"/>
        <item m="1" x="1284"/>
        <item m="1" x="1248"/>
        <item m="1" x="1343"/>
        <item m="1" x="1279"/>
        <item m="1" x="1333"/>
        <item m="1" x="1275"/>
        <item m="1" x="1247"/>
        <item m="1" x="1262"/>
        <item m="1" x="1331"/>
        <item m="1" x="1281"/>
        <item m="1" x="1217"/>
        <item m="1" x="1225"/>
        <item m="1" x="1202"/>
        <item m="1" x="1272"/>
        <item m="1" x="1358"/>
        <item m="1" x="1312"/>
        <item m="1" x="1263"/>
        <item m="1" x="1371"/>
        <item m="1" x="1243"/>
        <item m="1" x="1197"/>
        <item m="1" x="1200"/>
        <item m="1" x="1338"/>
        <item m="1" x="1219"/>
        <item m="1" x="1294"/>
        <item m="1" x="1273"/>
        <item m="1" x="1372"/>
        <item m="1" x="1230"/>
        <item m="1" x="1259"/>
        <item m="1" x="1234"/>
        <item m="1" x="1368"/>
        <item m="1" x="1353"/>
        <item m="1" x="1280"/>
        <item m="1" x="1308"/>
        <item m="1" x="1277"/>
        <item m="1" x="1179"/>
        <item m="1" x="1241"/>
        <item m="1" x="1270"/>
        <item m="1" x="1310"/>
        <item m="1" x="1342"/>
        <item m="1" x="1233"/>
        <item m="1" x="1193"/>
        <item m="1" x="1330"/>
        <item m="1" x="1223"/>
        <item m="1" x="1347"/>
        <item m="1" x="1205"/>
        <item m="1" x="1369"/>
        <item m="1" x="1297"/>
        <item m="1" x="1303"/>
        <item m="1" x="1289"/>
        <item m="1" x="1227"/>
        <item m="1" x="1258"/>
        <item m="1" x="1291"/>
        <item m="1" x="1328"/>
        <item m="1" x="1201"/>
        <item m="1" x="1367"/>
        <item m="1" x="1290"/>
        <item m="1" x="1232"/>
        <item m="1" x="1249"/>
        <item x="390"/>
        <item x="508"/>
        <item x="395"/>
        <item x="337"/>
        <item x="499"/>
        <item x="479"/>
        <item x="501"/>
        <item x="52"/>
        <item x="112"/>
        <item x="355"/>
        <item x="361"/>
        <item x="363"/>
        <item x="364"/>
        <item x="629"/>
        <item x="348"/>
        <item x="353"/>
        <item x="631"/>
        <item x="379"/>
        <item x="467"/>
        <item x="391"/>
        <item x="400"/>
        <item x="398"/>
        <item x="383"/>
        <item x="387"/>
        <item x="403"/>
        <item x="406"/>
        <item x="441"/>
        <item x="419"/>
        <item x="405"/>
        <item x="437"/>
        <item x="408"/>
        <item x="416"/>
        <item x="423"/>
        <item x="439"/>
        <item x="427"/>
        <item x="432"/>
        <item x="424"/>
        <item x="420"/>
        <item x="430"/>
        <item x="444"/>
        <item x="421"/>
        <item x="450"/>
        <item x="655"/>
        <item x="457"/>
        <item x="359"/>
        <item x="676"/>
        <item x="657"/>
        <item x="551"/>
        <item x="451"/>
        <item x="635"/>
        <item x="452"/>
        <item x="669"/>
        <item x="650"/>
        <item x="354"/>
        <item x="349"/>
        <item x="652"/>
        <item x="665"/>
        <item x="483"/>
        <item x="484"/>
        <item x="447"/>
        <item x="482"/>
        <item x="471"/>
        <item x="504"/>
        <item x="446"/>
        <item x="67"/>
        <item x="502"/>
        <item x="466"/>
        <item x="506"/>
        <item x="1136"/>
        <item x="507"/>
        <item x="664"/>
        <item x="668"/>
        <item x="680"/>
        <item x="667"/>
        <item x="628"/>
        <item x="187"/>
        <item x="458"/>
        <item x="689"/>
        <item x="670"/>
        <item x="84"/>
        <item x="295"/>
        <item x="197"/>
        <item x="116"/>
        <item x="268"/>
        <item x="299"/>
        <item x="514"/>
        <item x="283"/>
        <item x="188"/>
        <item x="674"/>
        <item x="549"/>
        <item x="641"/>
        <item x="56"/>
        <item x="37"/>
        <item x="345"/>
        <item x="68"/>
        <item x="253"/>
        <item x="181"/>
        <item x="559"/>
        <item x="563"/>
        <item x="663"/>
        <item x="454"/>
        <item x="666"/>
        <item x="547"/>
        <item x="683"/>
        <item x="40"/>
        <item x="23"/>
        <item x="9"/>
        <item x="144"/>
        <item x="591"/>
        <item x="60"/>
        <item x="619"/>
        <item x="595"/>
        <item x="568"/>
        <item x="866"/>
        <item x="529"/>
        <item x="642"/>
        <item x="630"/>
        <item x="407"/>
        <item x="435"/>
        <item x="108"/>
        <item x="270"/>
        <item x="453"/>
        <item x="659"/>
        <item x="462"/>
        <item x="445"/>
        <item x="388"/>
        <item x="389"/>
        <item x="376"/>
        <item x="241"/>
        <item x="192"/>
        <item x="107"/>
        <item x="598"/>
        <item x="219"/>
        <item x="159"/>
        <item x="677"/>
        <item x="1054"/>
        <item x="536"/>
        <item x="1173"/>
        <item x="11"/>
        <item x="201"/>
        <item x="24"/>
        <item x="7"/>
        <item x="49"/>
        <item x="41"/>
        <item x="43"/>
        <item x="576"/>
        <item x="296"/>
        <item x="200"/>
        <item x="113"/>
        <item x="208"/>
        <item x="146"/>
        <item x="133"/>
        <item x="13"/>
        <item x="472"/>
        <item x="384"/>
        <item x="402"/>
        <item x="404"/>
        <item x="426"/>
        <item x="433"/>
        <item x="409"/>
        <item x="412"/>
        <item x="422"/>
        <item x="436"/>
        <item x="425"/>
        <item x="428"/>
        <item x="429"/>
        <item x="434"/>
        <item x="438"/>
        <item x="440"/>
        <item x="613"/>
        <item x="528"/>
        <item x="530"/>
        <item x="567"/>
        <item x="603"/>
        <item x="605"/>
        <item x="162"/>
        <item x="1140"/>
        <item x="690"/>
        <item x="413"/>
        <item x="414"/>
        <item x="415"/>
        <item x="1148"/>
        <item x="771"/>
        <item x="1038"/>
        <item x="1174"/>
        <item x="511"/>
        <item x="1142"/>
        <item x="555"/>
        <item x="609"/>
        <item x="300"/>
        <item x="957"/>
        <item x="281"/>
        <item x="590"/>
        <item x="39"/>
        <item x="1040"/>
        <item x="69"/>
        <item x="148"/>
        <item x="73"/>
        <item x="179"/>
        <item x="147"/>
        <item x="254"/>
        <item x="178"/>
        <item x="35"/>
        <item x="46"/>
        <item x="237"/>
        <item x="130"/>
        <item x="262"/>
        <item x="217"/>
        <item x="193"/>
        <item x="194"/>
        <item x="211"/>
        <item x="214"/>
        <item x="215"/>
        <item x="210"/>
        <item x="251"/>
        <item x="131"/>
        <item x="218"/>
        <item x="1157"/>
        <item x="770"/>
        <item x="902"/>
        <item x="907"/>
        <item x="864"/>
        <item x="768"/>
        <item x="869"/>
        <item x="870"/>
        <item x="772"/>
        <item x="796"/>
        <item x="988"/>
        <item x="985"/>
        <item x="986"/>
        <item x="320"/>
        <item x="321"/>
        <item x="322"/>
        <item x="331"/>
        <item x="317"/>
        <item x="997"/>
        <item x="998"/>
        <item x="1010"/>
        <item x="324"/>
        <item x="319"/>
        <item x="332"/>
        <item x="312"/>
        <item x="327"/>
        <item x="329"/>
        <item x="884"/>
        <item x="688"/>
        <item x="736"/>
        <item x="500"/>
        <item x="710"/>
        <item x="700"/>
        <item x="702"/>
        <item x="704"/>
        <item x="443"/>
        <item x="705"/>
        <item x="706"/>
        <item x="692"/>
        <item x="372"/>
        <item x="711"/>
        <item x="696"/>
        <item x="714"/>
        <item x="716"/>
        <item x="968"/>
        <item x="755"/>
        <item x="722"/>
        <item x="806"/>
        <item x="748"/>
        <item x="740"/>
        <item x="735"/>
        <item x="374"/>
        <item x="724"/>
        <item x="744"/>
        <item x="731"/>
        <item x="749"/>
        <item x="751"/>
        <item x="752"/>
        <item x="760"/>
        <item x="773"/>
        <item x="774"/>
        <item x="848"/>
        <item x="779"/>
        <item x="481"/>
        <item x="418"/>
        <item x="789"/>
        <item x="823"/>
        <item x="790"/>
        <item x="791"/>
        <item x="792"/>
        <item x="793"/>
        <item x="794"/>
        <item x="795"/>
        <item x="797"/>
        <item x="798"/>
        <item x="799"/>
        <item x="800"/>
        <item x="801"/>
        <item x="802"/>
        <item x="803"/>
        <item x="804"/>
        <item x="723"/>
        <item x="809"/>
        <item x="810"/>
        <item x="811"/>
        <item x="812"/>
        <item x="813"/>
        <item x="819"/>
        <item x="826"/>
        <item x="431"/>
        <item x="821"/>
        <item x="820"/>
        <item x="828"/>
        <item x="788"/>
        <item x="839"/>
        <item x="1045"/>
        <item x="842"/>
        <item x="844"/>
        <item x="845"/>
        <item x="1047"/>
        <item x="1049"/>
        <item x="469"/>
        <item x="475"/>
        <item x="1129"/>
        <item x="1130"/>
        <item x="1131"/>
        <item x="867"/>
        <item x="949"/>
        <item x="984"/>
        <item x="993"/>
        <item x="871"/>
        <item x="872"/>
        <item x="1008"/>
        <item x="899"/>
        <item x="994"/>
        <item x="873"/>
        <item x="877"/>
        <item x="891"/>
        <item x="882"/>
        <item x="880"/>
        <item x="881"/>
        <item x="885"/>
        <item x="892"/>
        <item x="896"/>
        <item x="898"/>
        <item x="895"/>
        <item x="876"/>
        <item x="904"/>
        <item x="874"/>
        <item x="911"/>
        <item x="912"/>
        <item x="913"/>
        <item x="914"/>
        <item x="915"/>
        <item x="916"/>
        <item x="917"/>
        <item x="918"/>
        <item x="1151"/>
        <item x="718"/>
        <item x="922"/>
        <item x="923"/>
        <item x="924"/>
        <item x="1098"/>
        <item x="719"/>
        <item x="1019"/>
        <item x="1128"/>
        <item x="308"/>
        <item x="940"/>
        <item x="1164"/>
        <item x="943"/>
        <item x="303"/>
        <item x="1149"/>
        <item x="543"/>
        <item x="309"/>
        <item x="950"/>
        <item x="294"/>
        <item x="953"/>
        <item x="954"/>
        <item x="958"/>
        <item x="961"/>
        <item x="972"/>
        <item x="962"/>
        <item x="967"/>
        <item x="608"/>
        <item x="971"/>
        <item x="977"/>
        <item x="1006"/>
        <item x="987"/>
        <item x="307"/>
        <item x="995"/>
        <item x="1009"/>
        <item x="996"/>
        <item x="999"/>
        <item x="1000"/>
        <item x="1001"/>
        <item x="1002"/>
        <item x="1003"/>
        <item x="1004"/>
        <item x="1011"/>
        <item x="1012"/>
        <item x="1013"/>
        <item x="1015"/>
        <item x="990"/>
        <item x="991"/>
        <item x="992"/>
        <item x="1014"/>
        <item x="0"/>
        <item x="1"/>
        <item x="5"/>
        <item x="8"/>
        <item x="19"/>
        <item x="20"/>
        <item x="21"/>
        <item x="28"/>
        <item x="29"/>
        <item x="30"/>
        <item x="31"/>
        <item x="32"/>
        <item x="34"/>
        <item x="42"/>
        <item x="44"/>
        <item x="45"/>
        <item x="47"/>
        <item x="48"/>
        <item x="53"/>
        <item x="54"/>
        <item x="55"/>
        <item x="58"/>
        <item x="59"/>
        <item x="63"/>
        <item x="64"/>
        <item x="65"/>
        <item x="66"/>
        <item x="72"/>
        <item x="74"/>
        <item x="75"/>
        <item x="76"/>
        <item x="83"/>
        <item x="88"/>
        <item x="89"/>
        <item x="90"/>
        <item x="92"/>
        <item x="96"/>
        <item x="98"/>
        <item x="100"/>
        <item x="101"/>
        <item x="102"/>
        <item x="103"/>
        <item x="104"/>
        <item x="105"/>
        <item x="106"/>
        <item x="109"/>
        <item x="110"/>
        <item x="115"/>
        <item x="117"/>
        <item x="118"/>
        <item x="119"/>
        <item x="120"/>
        <item x="121"/>
        <item x="122"/>
        <item x="127"/>
        <item x="128"/>
        <item x="134"/>
        <item x="136"/>
        <item x="139"/>
        <item x="140"/>
        <item x="141"/>
        <item x="149"/>
        <item x="150"/>
        <item x="151"/>
        <item x="152"/>
        <item x="154"/>
        <item x="157"/>
        <item x="161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7"/>
        <item x="180"/>
        <item x="182"/>
        <item x="183"/>
        <item x="185"/>
        <item x="189"/>
        <item x="190"/>
        <item x="191"/>
        <item x="195"/>
        <item x="196"/>
        <item x="198"/>
        <item x="205"/>
        <item x="209"/>
        <item x="212"/>
        <item x="216"/>
        <item x="221"/>
        <item x="222"/>
        <item x="224"/>
        <item x="226"/>
        <item x="227"/>
        <item x="228"/>
        <item x="229"/>
        <item x="230"/>
        <item x="233"/>
        <item x="234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0"/>
        <item x="252"/>
        <item x="255"/>
        <item x="256"/>
        <item x="257"/>
        <item x="258"/>
        <item x="259"/>
        <item x="260"/>
        <item x="261"/>
        <item x="264"/>
        <item x="266"/>
        <item x="273"/>
        <item x="274"/>
        <item x="276"/>
        <item x="282"/>
        <item x="288"/>
        <item x="297"/>
        <item x="301"/>
        <item x="302"/>
        <item x="304"/>
        <item x="305"/>
        <item x="306"/>
        <item x="310"/>
        <item x="311"/>
        <item x="313"/>
        <item x="314"/>
        <item x="315"/>
        <item x="316"/>
        <item x="318"/>
        <item x="323"/>
        <item x="325"/>
        <item x="326"/>
        <item x="328"/>
        <item x="330"/>
        <item x="333"/>
        <item x="334"/>
        <item x="335"/>
        <item x="336"/>
        <item x="339"/>
        <item x="340"/>
        <item x="341"/>
        <item x="342"/>
        <item x="343"/>
        <item x="344"/>
        <item x="346"/>
        <item x="347"/>
        <item x="350"/>
        <item x="351"/>
        <item x="356"/>
        <item x="357"/>
        <item x="358"/>
        <item x="360"/>
        <item x="362"/>
        <item x="365"/>
        <item x="368"/>
        <item x="369"/>
        <item x="375"/>
        <item x="378"/>
        <item x="380"/>
        <item x="381"/>
        <item x="382"/>
        <item x="385"/>
        <item x="386"/>
        <item x="392"/>
        <item x="393"/>
        <item x="394"/>
        <item x="396"/>
        <item x="397"/>
        <item x="399"/>
        <item x="401"/>
        <item x="410"/>
        <item x="411"/>
        <item x="417"/>
        <item x="442"/>
        <item x="448"/>
        <item x="449"/>
        <item x="455"/>
        <item x="456"/>
        <item x="459"/>
        <item x="460"/>
        <item x="461"/>
        <item x="463"/>
        <item x="464"/>
        <item x="468"/>
        <item x="470"/>
        <item x="473"/>
        <item x="474"/>
        <item x="476"/>
        <item x="477"/>
        <item x="478"/>
        <item x="480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3"/>
        <item x="505"/>
        <item x="509"/>
        <item x="510"/>
        <item x="512"/>
        <item x="513"/>
        <item x="515"/>
        <item x="516"/>
        <item x="518"/>
        <item x="519"/>
        <item x="520"/>
        <item x="521"/>
        <item x="522"/>
        <item x="523"/>
        <item x="524"/>
        <item x="525"/>
        <item x="526"/>
        <item x="527"/>
        <item x="531"/>
        <item x="532"/>
        <item x="533"/>
        <item x="534"/>
        <item x="535"/>
        <item x="539"/>
        <item x="542"/>
        <item x="544"/>
        <item x="545"/>
        <item x="546"/>
        <item x="548"/>
        <item x="550"/>
        <item x="552"/>
        <item x="553"/>
        <item x="554"/>
        <item x="556"/>
        <item x="557"/>
        <item x="558"/>
        <item x="561"/>
        <item x="562"/>
        <item x="565"/>
        <item x="570"/>
        <item x="572"/>
        <item x="573"/>
        <item x="577"/>
        <item x="579"/>
        <item x="581"/>
        <item x="582"/>
        <item x="583"/>
        <item x="584"/>
        <item x="588"/>
        <item x="592"/>
        <item x="593"/>
        <item x="594"/>
        <item x="596"/>
        <item x="597"/>
        <item x="600"/>
        <item x="601"/>
        <item x="602"/>
        <item x="610"/>
        <item x="611"/>
        <item x="612"/>
        <item x="615"/>
        <item x="616"/>
        <item x="617"/>
        <item x="618"/>
        <item x="620"/>
        <item x="621"/>
        <item x="622"/>
        <item x="623"/>
        <item x="624"/>
        <item x="625"/>
        <item x="626"/>
        <item x="627"/>
        <item x="632"/>
        <item x="633"/>
        <item x="634"/>
        <item x="636"/>
        <item x="637"/>
        <item x="638"/>
        <item x="639"/>
        <item x="640"/>
        <item x="643"/>
        <item x="644"/>
        <item x="645"/>
        <item x="646"/>
        <item x="647"/>
        <item x="648"/>
        <item x="649"/>
        <item x="651"/>
        <item x="653"/>
        <item x="656"/>
        <item x="658"/>
        <item x="660"/>
        <item x="661"/>
        <item x="662"/>
        <item x="671"/>
        <item x="672"/>
        <item x="673"/>
        <item x="675"/>
        <item x="678"/>
        <item x="679"/>
        <item x="681"/>
        <item x="682"/>
        <item x="684"/>
        <item x="685"/>
        <item x="686"/>
        <item x="687"/>
        <item x="691"/>
        <item x="693"/>
        <item x="694"/>
        <item x="695"/>
        <item x="697"/>
        <item x="698"/>
        <item x="699"/>
        <item x="701"/>
        <item x="703"/>
        <item x="707"/>
        <item x="708"/>
        <item x="709"/>
        <item x="712"/>
        <item x="713"/>
        <item x="715"/>
        <item x="717"/>
        <item x="720"/>
        <item x="721"/>
        <item x="725"/>
        <item x="726"/>
        <item x="727"/>
        <item x="728"/>
        <item x="729"/>
        <item x="730"/>
        <item x="732"/>
        <item x="733"/>
        <item x="734"/>
        <item x="737"/>
        <item x="738"/>
        <item x="739"/>
        <item x="741"/>
        <item x="742"/>
        <item x="743"/>
        <item x="745"/>
        <item x="746"/>
        <item x="747"/>
        <item x="750"/>
        <item x="753"/>
        <item x="754"/>
        <item x="757"/>
        <item x="758"/>
        <item x="759"/>
        <item x="761"/>
        <item x="762"/>
        <item x="763"/>
        <item x="764"/>
        <item x="765"/>
        <item x="766"/>
        <item x="767"/>
        <item x="769"/>
        <item x="775"/>
        <item x="776"/>
        <item x="777"/>
        <item x="778"/>
        <item x="780"/>
        <item x="781"/>
        <item x="782"/>
        <item x="783"/>
        <item x="784"/>
        <item x="785"/>
        <item x="786"/>
        <item x="787"/>
        <item x="805"/>
        <item x="807"/>
        <item x="808"/>
        <item x="814"/>
        <item x="815"/>
        <item x="816"/>
        <item x="817"/>
        <item x="818"/>
        <item x="822"/>
        <item x="824"/>
        <item x="825"/>
        <item x="827"/>
        <item x="829"/>
        <item x="830"/>
        <item x="831"/>
        <item x="832"/>
        <item x="833"/>
        <item x="834"/>
        <item x="835"/>
        <item x="836"/>
        <item x="837"/>
        <item x="838"/>
        <item x="840"/>
        <item x="841"/>
        <item x="843"/>
        <item x="846"/>
        <item x="847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5"/>
        <item x="868"/>
        <item x="875"/>
        <item x="878"/>
        <item x="879"/>
        <item x="883"/>
        <item x="886"/>
        <item x="887"/>
        <item x="888"/>
        <item x="889"/>
        <item x="890"/>
        <item x="893"/>
        <item x="894"/>
        <item x="897"/>
        <item x="900"/>
        <item x="901"/>
        <item x="903"/>
        <item x="905"/>
        <item x="906"/>
        <item x="908"/>
        <item x="909"/>
        <item x="910"/>
        <item x="919"/>
        <item x="920"/>
        <item x="921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1"/>
        <item x="942"/>
        <item x="944"/>
        <item x="945"/>
        <item x="946"/>
        <item x="947"/>
        <item x="948"/>
        <item x="951"/>
        <item x="952"/>
        <item x="955"/>
        <item x="956"/>
        <item x="959"/>
        <item x="960"/>
        <item x="963"/>
        <item x="964"/>
        <item x="965"/>
        <item x="966"/>
        <item x="969"/>
        <item x="970"/>
        <item x="974"/>
        <item x="975"/>
        <item x="976"/>
        <item x="978"/>
        <item x="979"/>
        <item x="980"/>
        <item x="981"/>
        <item x="982"/>
        <item x="983"/>
        <item x="989"/>
        <item x="1005"/>
        <item x="1007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9"/>
        <item x="1041"/>
        <item x="1044"/>
        <item x="1046"/>
        <item x="1048"/>
        <item x="1050"/>
        <item x="1051"/>
        <item x="1052"/>
        <item x="1053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32"/>
        <item x="1133"/>
        <item x="1134"/>
        <item x="1135"/>
        <item x="1137"/>
        <item x="1138"/>
        <item x="1139"/>
        <item x="1141"/>
        <item x="1143"/>
        <item x="1144"/>
        <item x="1145"/>
        <item x="1146"/>
        <item x="1147"/>
        <item x="1150"/>
        <item x="1152"/>
        <item x="1153"/>
        <item x="1154"/>
        <item x="1155"/>
        <item x="1156"/>
        <item x="1158"/>
        <item x="1159"/>
        <item x="1160"/>
        <item x="1161"/>
        <item x="1162"/>
        <item x="1163"/>
        <item x="1165"/>
        <item x="1166"/>
        <item x="1167"/>
        <item x="1168"/>
        <item x="1169"/>
        <item x="1170"/>
        <item x="1171"/>
        <item x="1172"/>
        <item x="11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13"/>
    <field x="14"/>
    <field x="15"/>
    <field x="16"/>
    <field x="17"/>
    <field x="18"/>
    <field x="19"/>
    <field x="20"/>
  </rowFields>
  <colFields count="2">
    <field x="-2"/>
    <field x="1"/>
  </colFields>
  <colItems count="2">
    <i t="grand">
      <x/>
    </i>
    <i t="grand" i="1">
      <x v="1"/>
    </i>
  </colItems>
  <pageFields count="2">
    <pageField fld="2" item="0" hier="-1"/>
    <pageField fld="0" hier="-1"/>
  </pageFields>
  <dataFields count="2">
    <dataField name="Sum of Arrived IND" fld="21" baseField="0" baseItem="0"/>
    <dataField name="Average of Date" fld="22" subtotal="average" baseField="17" baseItem="1209" numFmtId="14"/>
  </dataFields>
  <formats count="31">
    <format dxfId="182">
      <pivotArea field="13" type="button" dataOnly="0" labelOnly="1" outline="0" axis="axisRow" fieldPosition="0"/>
    </format>
    <format dxfId="181">
      <pivotArea field="14" type="button" dataOnly="0" labelOnly="1" outline="0" axis="axisRow" fieldPosition="1"/>
    </format>
    <format dxfId="180">
      <pivotArea field="15" type="button" dataOnly="0" labelOnly="1" outline="0" axis="axisRow" fieldPosition="2"/>
    </format>
    <format dxfId="179">
      <pivotArea field="16" type="button" dataOnly="0" labelOnly="1" outline="0" axis="axisRow" fieldPosition="3"/>
    </format>
    <format dxfId="178">
      <pivotArea field="17" type="button" dataOnly="0" labelOnly="1" outline="0" axis="axisRow" fieldPosition="4"/>
    </format>
    <format dxfId="177">
      <pivotArea field="18" type="button" dataOnly="0" labelOnly="1" outline="0" axis="axisRow" fieldPosition="5"/>
    </format>
    <format dxfId="176">
      <pivotArea field="19" type="button" dataOnly="0" labelOnly="1" outline="0" axis="axisRow" fieldPosition="6"/>
    </format>
    <format dxfId="175">
      <pivotArea field="20" type="button" dataOnly="0" labelOnly="1" outline="0" axis="axisRow" fieldPosition="7"/>
    </format>
    <format dxfId="174">
      <pivotArea dataOnly="0" labelOnly="1" outline="0" fieldPosition="0">
        <references count="1">
          <reference field="1" count="0"/>
        </references>
      </pivotArea>
    </format>
    <format dxfId="173">
      <pivotArea dataOnly="0" labelOnly="1" grandCol="1" outline="0" fieldPosition="0"/>
    </format>
    <format dxfId="172">
      <pivotArea field="13" type="button" dataOnly="0" labelOnly="1" outline="0" axis="axisRow" fieldPosition="0"/>
    </format>
    <format dxfId="171">
      <pivotArea field="14" type="button" dataOnly="0" labelOnly="1" outline="0" axis="axisRow" fieldPosition="1"/>
    </format>
    <format dxfId="170">
      <pivotArea field="15" type="button" dataOnly="0" labelOnly="1" outline="0" axis="axisRow" fieldPosition="2"/>
    </format>
    <format dxfId="169">
      <pivotArea field="16" type="button" dataOnly="0" labelOnly="1" outline="0" axis="axisRow" fieldPosition="3"/>
    </format>
    <format dxfId="168">
      <pivotArea field="17" type="button" dataOnly="0" labelOnly="1" outline="0" axis="axisRow" fieldPosition="4"/>
    </format>
    <format dxfId="167">
      <pivotArea field="18" type="button" dataOnly="0" labelOnly="1" outline="0" axis="axisRow" fieldPosition="5"/>
    </format>
    <format dxfId="166">
      <pivotArea field="19" type="button" dataOnly="0" labelOnly="1" outline="0" axis="axisRow" fieldPosition="6"/>
    </format>
    <format dxfId="165">
      <pivotArea field="20" type="button" dataOnly="0" labelOnly="1" outline="0" axis="axisRow" fieldPosition="7"/>
    </format>
    <format dxfId="164">
      <pivotArea dataOnly="0" labelOnly="1" outline="0" fieldPosition="0">
        <references count="1">
          <reference field="1" count="0"/>
        </references>
      </pivotArea>
    </format>
    <format dxfId="163">
      <pivotArea dataOnly="0" labelOnly="1" grandCol="1" outline="0" fieldPosition="0"/>
    </format>
    <format dxfId="162">
      <pivotArea field="13" type="button" dataOnly="0" labelOnly="1" outline="0" axis="axisRow" fieldPosition="0"/>
    </format>
    <format dxfId="161">
      <pivotArea field="14" type="button" dataOnly="0" labelOnly="1" outline="0" axis="axisRow" fieldPosition="1"/>
    </format>
    <format dxfId="160">
      <pivotArea field="15" type="button" dataOnly="0" labelOnly="1" outline="0" axis="axisRow" fieldPosition="2"/>
    </format>
    <format dxfId="159">
      <pivotArea field="16" type="button" dataOnly="0" labelOnly="1" outline="0" axis="axisRow" fieldPosition="3"/>
    </format>
    <format dxfId="158">
      <pivotArea field="17" type="button" dataOnly="0" labelOnly="1" outline="0" axis="axisRow" fieldPosition="4"/>
    </format>
    <format dxfId="157">
      <pivotArea field="18" type="button" dataOnly="0" labelOnly="1" outline="0" axis="axisRow" fieldPosition="5"/>
    </format>
    <format dxfId="156">
      <pivotArea field="19" type="button" dataOnly="0" labelOnly="1" outline="0" axis="axisRow" fieldPosition="6"/>
    </format>
    <format dxfId="155">
      <pivotArea field="20" type="button" dataOnly="0" labelOnly="1" outline="0" axis="axisRow" fieldPosition="7"/>
    </format>
    <format dxfId="154">
      <pivotArea dataOnly="0" labelOnly="1" outline="0" fieldPosition="0">
        <references count="1">
          <reference field="1" count="0"/>
        </references>
      </pivotArea>
    </format>
    <format dxfId="153">
      <pivotArea dataOnly="0" labelOnly="1" grandCol="1" outline="0" fieldPosition="0"/>
    </format>
    <format dxfId="15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6E5E1-3EDA-4D82-AADE-EF8D01665D08}" name="PivotTable1" cacheId="2" applyNumberFormats="0" applyBorderFormats="0" applyFontFormats="0" applyPatternFormats="0" applyAlignmentFormats="0" applyWidthHeightFormats="1" dataCaption="Values" updatedVersion="6" minRefreshableVersion="3" rowGrandTotals="0" itemPrintTitles="1" createdVersion="6" indent="0" compact="0" compactData="0" multipleFieldFilters="0">
  <location ref="AE3:AP243" firstHeaderRow="1" firstDataRow="2" firstDataCol="8" rowPageCount="1" colPageCount="1"/>
  <pivotFields count="23">
    <pivotField axis="axisPage" compact="0" outline="0" showAll="0" defaultSubtotal="0">
      <items count="6">
        <item m="1" x="5"/>
        <item m="1" x="4"/>
        <item m="1" x="3"/>
        <item m="1" x="2"/>
        <item m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9">
        <item x="0"/>
        <item m="1" x="8"/>
        <item m="1" x="6"/>
        <item m="1" x="5"/>
        <item m="1" x="7"/>
        <item m="1" x="4"/>
        <item x="2"/>
        <item m="1"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5">
        <item x="0"/>
        <item x="9"/>
        <item x="15"/>
        <item x="4"/>
        <item x="1"/>
        <item x="16"/>
        <item x="5"/>
        <item x="13"/>
        <item x="10"/>
        <item x="11"/>
        <item x="7"/>
        <item x="2"/>
        <item m="1" x="30"/>
        <item m="1" x="29"/>
        <item m="1" x="20"/>
        <item m="1" x="18"/>
        <item m="1" x="33"/>
        <item m="1" x="23"/>
        <item m="1" x="19"/>
        <item m="1" x="22"/>
        <item m="1" x="24"/>
        <item m="1" x="27"/>
        <item m="1" x="21"/>
        <item m="1" x="25"/>
        <item m="1" x="32"/>
        <item m="1" x="34"/>
        <item m="1" x="17"/>
        <item m="1" x="31"/>
        <item m="1" x="28"/>
        <item m="1" x="26"/>
        <item x="12"/>
        <item x="3"/>
        <item x="14"/>
        <item x="6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8">
        <item x="0"/>
        <item x="5"/>
        <item x="4"/>
        <item x="1"/>
        <item x="9"/>
        <item x="15"/>
        <item x="16"/>
        <item x="13"/>
        <item x="10"/>
        <item x="11"/>
        <item m="1" x="47"/>
        <item x="2"/>
        <item x="6"/>
        <item m="1" x="19"/>
        <item m="1" x="57"/>
        <item m="1" x="33"/>
        <item m="1" x="31"/>
        <item m="1" x="56"/>
        <item m="1" x="66"/>
        <item m="1" x="20"/>
        <item m="1" x="37"/>
        <item m="1" x="32"/>
        <item m="1" x="67"/>
        <item x="7"/>
        <item m="1" x="28"/>
        <item m="1" x="49"/>
        <item m="1" x="40"/>
        <item m="1" x="23"/>
        <item m="1" x="51"/>
        <item m="1" x="45"/>
        <item m="1" x="44"/>
        <item m="1" x="30"/>
        <item m="1" x="41"/>
        <item m="1" x="46"/>
        <item m="1" x="39"/>
        <item m="1" x="38"/>
        <item m="1" x="35"/>
        <item m="1" x="24"/>
        <item m="1" x="48"/>
        <item m="1" x="50"/>
        <item m="1" x="65"/>
        <item m="1" x="43"/>
        <item m="1" x="64"/>
        <item m="1" x="21"/>
        <item m="1" x="62"/>
        <item m="1" x="55"/>
        <item m="1" x="54"/>
        <item m="1" x="59"/>
        <item m="1" x="22"/>
        <item m="1" x="27"/>
        <item m="1" x="29"/>
        <item m="1" x="18"/>
        <item m="1" x="53"/>
        <item m="1" x="61"/>
        <item m="1" x="25"/>
        <item m="1" x="52"/>
        <item m="1" x="60"/>
        <item m="1" x="36"/>
        <item m="1" x="34"/>
        <item m="1" x="42"/>
        <item m="1" x="63"/>
        <item m="1" x="58"/>
        <item x="12"/>
        <item x="3"/>
        <item x="14"/>
        <item m="1" x="26"/>
        <item x="8"/>
        <item m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5">
        <item x="3"/>
        <item x="2"/>
        <item m="1" x="73"/>
        <item x="7"/>
        <item x="32"/>
        <item x="8"/>
        <item x="47"/>
        <item x="51"/>
        <item x="0"/>
        <item x="49"/>
        <item x="6"/>
        <item x="5"/>
        <item x="48"/>
        <item x="1"/>
        <item m="1" x="114"/>
        <item x="9"/>
        <item x="45"/>
        <item x="52"/>
        <item m="1" x="58"/>
        <item x="39"/>
        <item x="25"/>
        <item x="42"/>
        <item m="1" x="122"/>
        <item x="31"/>
        <item m="1" x="119"/>
        <item m="1" x="57"/>
        <item m="1" x="62"/>
        <item m="1" x="123"/>
        <item m="1" x="77"/>
        <item m="1" x="87"/>
        <item m="1" x="101"/>
        <item m="1" x="69"/>
        <item m="1" x="131"/>
        <item m="1" x="70"/>
        <item m="1" x="107"/>
        <item m="1" x="115"/>
        <item m="1" x="120"/>
        <item m="1" x="132"/>
        <item m="1" x="63"/>
        <item m="1" x="64"/>
        <item m="1" x="61"/>
        <item m="1" x="65"/>
        <item m="1" x="74"/>
        <item m="1" x="111"/>
        <item m="1" x="94"/>
        <item m="1" x="121"/>
        <item m="1" x="116"/>
        <item m="1" x="129"/>
        <item m="1" x="127"/>
        <item m="1" x="103"/>
        <item m="1" x="126"/>
        <item m="1" x="86"/>
        <item m="1" x="112"/>
        <item m="1" x="67"/>
        <item m="1" x="71"/>
        <item m="1" x="130"/>
        <item m="1" x="128"/>
        <item m="1" x="134"/>
        <item m="1" x="117"/>
        <item m="1" x="59"/>
        <item m="1" x="75"/>
        <item m="1" x="78"/>
        <item m="1" x="72"/>
        <item m="1" x="66"/>
        <item m="1" x="60"/>
        <item m="1" x="89"/>
        <item m="1" x="99"/>
        <item m="1" x="104"/>
        <item m="1" x="125"/>
        <item m="1" x="90"/>
        <item m="1" x="110"/>
        <item m="1" x="106"/>
        <item m="1" x="82"/>
        <item m="1" x="98"/>
        <item m="1" x="88"/>
        <item m="1" x="79"/>
        <item m="1" x="113"/>
        <item m="1" x="84"/>
        <item m="1" x="92"/>
        <item m="1" x="102"/>
        <item m="1" x="109"/>
        <item m="1" x="105"/>
        <item m="1" x="100"/>
        <item m="1" x="118"/>
        <item x="35"/>
        <item x="19"/>
        <item x="4"/>
        <item x="38"/>
        <item x="37"/>
        <item x="10"/>
        <item x="21"/>
        <item x="36"/>
        <item x="26"/>
        <item x="27"/>
        <item x="28"/>
        <item x="29"/>
        <item m="1" x="91"/>
        <item x="22"/>
        <item x="23"/>
        <item x="24"/>
        <item x="20"/>
        <item x="33"/>
        <item x="40"/>
        <item x="41"/>
        <item m="1" x="68"/>
        <item x="53"/>
        <item x="11"/>
        <item x="14"/>
        <item m="1" x="83"/>
        <item x="55"/>
        <item x="56"/>
        <item x="46"/>
        <item x="54"/>
        <item m="1" x="93"/>
        <item m="1" x="96"/>
        <item m="1" x="133"/>
        <item m="1" x="124"/>
        <item m="1" x="76"/>
        <item m="1" x="81"/>
        <item x="34"/>
        <item x="30"/>
        <item x="13"/>
        <item x="43"/>
        <item x="44"/>
        <item m="1" x="95"/>
        <item x="12"/>
        <item x="50"/>
        <item m="1" x="85"/>
        <item m="1" x="80"/>
        <item m="1" x="97"/>
        <item m="1" x="108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34">
        <item x="4"/>
        <item x="2"/>
        <item x="3"/>
        <item x="0"/>
        <item x="46"/>
        <item x="1"/>
        <item x="52"/>
        <item x="5"/>
        <item x="7"/>
        <item x="6"/>
        <item x="9"/>
        <item x="8"/>
        <item x="33"/>
        <item x="50"/>
        <item x="48"/>
        <item x="49"/>
        <item x="53"/>
        <item m="1" x="130"/>
        <item x="16"/>
        <item x="40"/>
        <item x="25"/>
        <item x="43"/>
        <item m="1" x="117"/>
        <item m="1" x="203"/>
        <item m="1" x="144"/>
        <item m="1" x="154"/>
        <item m="1" x="115"/>
        <item m="1" x="150"/>
        <item x="32"/>
        <item m="1" x="58"/>
        <item m="1" x="63"/>
        <item m="1" x="69"/>
        <item m="1" x="113"/>
        <item m="1" x="120"/>
        <item m="1" x="190"/>
        <item m="1" x="225"/>
        <item m="1" x="129"/>
        <item m="1" x="209"/>
        <item x="17"/>
        <item m="1" x="70"/>
        <item m="1" x="192"/>
        <item m="1" x="64"/>
        <item m="1" x="100"/>
        <item m="1" x="133"/>
        <item m="1" x="227"/>
        <item m="1" x="188"/>
        <item m="1" x="146"/>
        <item m="1" x="65"/>
        <item m="1" x="80"/>
        <item m="1" x="212"/>
        <item m="1" x="112"/>
        <item m="1" x="157"/>
        <item m="1" x="97"/>
        <item m="1" x="158"/>
        <item m="1" x="91"/>
        <item m="1" x="163"/>
        <item m="1" x="175"/>
        <item m="1" x="71"/>
        <item m="1" x="232"/>
        <item m="1" x="128"/>
        <item m="1" x="229"/>
        <item m="1" x="78"/>
        <item m="1" x="224"/>
        <item m="1" x="99"/>
        <item m="1" x="96"/>
        <item m="1" x="143"/>
        <item m="1" x="126"/>
        <item m="1" x="79"/>
        <item m="1" x="200"/>
        <item m="1" x="151"/>
        <item m="1" x="152"/>
        <item m="1" x="140"/>
        <item m="1" x="138"/>
        <item m="1" x="194"/>
        <item m="1" x="72"/>
        <item m="1" x="75"/>
        <item m="1" x="178"/>
        <item m="1" x="155"/>
        <item m="1" x="172"/>
        <item m="1" x="208"/>
        <item m="1" x="162"/>
        <item m="1" x="181"/>
        <item m="1" x="121"/>
        <item m="1" x="228"/>
        <item m="1" x="198"/>
        <item m="1" x="230"/>
        <item m="1" x="73"/>
        <item m="1" x="136"/>
        <item m="1" x="98"/>
        <item m="1" x="145"/>
        <item m="1" x="179"/>
        <item m="1" x="103"/>
        <item m="1" x="213"/>
        <item m="1" x="160"/>
        <item m="1" x="220"/>
        <item m="1" x="168"/>
        <item m="1" x="210"/>
        <item m="1" x="180"/>
        <item m="1" x="182"/>
        <item m="1" x="125"/>
        <item m="1" x="118"/>
        <item m="1" x="59"/>
        <item m="1" x="116"/>
        <item m="1" x="177"/>
        <item m="1" x="102"/>
        <item m="1" x="206"/>
        <item m="1" x="106"/>
        <item m="1" x="139"/>
        <item m="1" x="226"/>
        <item m="1" x="184"/>
        <item m="1" x="77"/>
        <item m="1" x="217"/>
        <item m="1" x="123"/>
        <item m="1" x="89"/>
        <item m="1" x="201"/>
        <item m="1" x="153"/>
        <item m="1" x="66"/>
        <item m="1" x="202"/>
        <item m="1" x="85"/>
        <item m="1" x="187"/>
        <item m="1" x="221"/>
        <item m="1" x="215"/>
        <item m="1" x="174"/>
        <item m="1" x="86"/>
        <item m="1" x="137"/>
        <item m="1" x="231"/>
        <item m="1" x="107"/>
        <item m="1" x="114"/>
        <item m="1" x="61"/>
        <item m="1" x="124"/>
        <item m="1" x="132"/>
        <item m="1" x="183"/>
        <item m="1" x="149"/>
        <item m="1" x="84"/>
        <item m="1" x="207"/>
        <item m="1" x="170"/>
        <item m="1" x="90"/>
        <item m="1" x="110"/>
        <item m="1" x="197"/>
        <item m="1" x="191"/>
        <item m="1" x="82"/>
        <item m="1" x="223"/>
        <item m="1" x="159"/>
        <item m="1" x="74"/>
        <item m="1" x="195"/>
        <item m="1" x="83"/>
        <item m="1" x="189"/>
        <item m="1" x="147"/>
        <item m="1" x="81"/>
        <item m="1" x="104"/>
        <item m="1" x="111"/>
        <item m="1" x="214"/>
        <item m="1" x="122"/>
        <item m="1" x="169"/>
        <item m="1" x="173"/>
        <item m="1" x="148"/>
        <item m="1" x="87"/>
        <item m="1" x="186"/>
        <item m="1" x="62"/>
        <item m="1" x="193"/>
        <item m="1" x="165"/>
        <item m="1" x="196"/>
        <item m="1" x="60"/>
        <item m="1" x="119"/>
        <item m="1" x="135"/>
        <item m="1" x="67"/>
        <item m="1" x="101"/>
        <item m="1" x="134"/>
        <item m="1" x="94"/>
        <item m="1" x="222"/>
        <item m="1" x="205"/>
        <item m="1" x="131"/>
        <item m="1" x="142"/>
        <item m="1" x="176"/>
        <item m="1" x="108"/>
        <item m="1" x="216"/>
        <item m="1" x="68"/>
        <item m="1" x="204"/>
        <item m="1" x="219"/>
        <item m="1" x="92"/>
        <item m="1" x="233"/>
        <item m="1" x="88"/>
        <item m="1" x="105"/>
        <item m="1" x="199"/>
        <item m="1" x="218"/>
        <item m="1" x="93"/>
        <item m="1" x="171"/>
        <item x="36"/>
        <item x="19"/>
        <item x="39"/>
        <item x="38"/>
        <item x="10"/>
        <item x="21"/>
        <item x="37"/>
        <item x="26"/>
        <item x="27"/>
        <item x="29"/>
        <item x="30"/>
        <item x="28"/>
        <item x="22"/>
        <item x="23"/>
        <item x="24"/>
        <item x="20"/>
        <item x="34"/>
        <item x="41"/>
        <item x="42"/>
        <item m="1" x="156"/>
        <item x="54"/>
        <item x="11"/>
        <item x="14"/>
        <item m="1" x="166"/>
        <item x="56"/>
        <item x="57"/>
        <item x="47"/>
        <item x="55"/>
        <item m="1" x="161"/>
        <item m="1" x="109"/>
        <item m="1" x="127"/>
        <item m="1" x="185"/>
        <item m="1" x="167"/>
        <item m="1" x="95"/>
        <item m="1" x="141"/>
        <item m="1" x="76"/>
        <item m="1" x="211"/>
        <item x="18"/>
        <item x="35"/>
        <item x="31"/>
        <item x="13"/>
        <item x="44"/>
        <item x="45"/>
        <item x="12"/>
        <item x="51"/>
        <item m="1" x="16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70">
        <item x="12"/>
        <item x="4"/>
        <item x="6"/>
        <item x="74"/>
        <item x="153"/>
        <item x="16"/>
        <item x="30"/>
        <item x="163"/>
        <item x="8"/>
        <item x="0"/>
        <item x="92"/>
        <item x="31"/>
        <item m="1" x="356"/>
        <item x="17"/>
        <item x="168"/>
        <item x="23"/>
        <item x="43"/>
        <item x="18"/>
        <item m="1" x="447"/>
        <item x="5"/>
        <item x="19"/>
        <item x="26"/>
        <item x="100"/>
        <item m="1" x="362"/>
        <item x="34"/>
        <item x="7"/>
        <item x="21"/>
        <item x="2"/>
        <item x="28"/>
        <item m="1" x="455"/>
        <item x="15"/>
        <item x="122"/>
        <item x="27"/>
        <item x="137"/>
        <item x="14"/>
        <item x="24"/>
        <item x="180"/>
        <item m="1" x="448"/>
        <item x="150"/>
        <item x="22"/>
        <item x="41"/>
        <item m="1" x="464"/>
        <item x="20"/>
        <item x="183"/>
        <item x="11"/>
        <item x="121"/>
        <item x="9"/>
        <item x="1"/>
        <item m="1" x="291"/>
        <item x="29"/>
        <item x="10"/>
        <item m="1" x="345"/>
        <item m="1" x="341"/>
        <item x="13"/>
        <item x="33"/>
        <item m="1" x="445"/>
        <item m="1" x="302"/>
        <item x="167"/>
        <item m="1" x="435"/>
        <item x="170"/>
        <item m="1" x="439"/>
        <item x="166"/>
        <item x="181"/>
        <item x="60"/>
        <item x="93"/>
        <item x="120"/>
        <item x="50"/>
        <item m="1" x="351"/>
        <item m="1" x="327"/>
        <item m="1" x="366"/>
        <item m="1" x="317"/>
        <item m="1" x="376"/>
        <item m="1" x="337"/>
        <item x="73"/>
        <item m="1" x="273"/>
        <item m="1" x="241"/>
        <item m="1" x="226"/>
        <item m="1" x="315"/>
        <item m="1" x="394"/>
        <item m="1" x="431"/>
        <item m="1" x="289"/>
        <item m="1" x="389"/>
        <item m="1" x="355"/>
        <item m="1" x="374"/>
        <item m="1" x="381"/>
        <item m="1" x="401"/>
        <item m="1" x="385"/>
        <item m="1" x="372"/>
        <item m="1" x="336"/>
        <item m="1" x="311"/>
        <item m="1" x="452"/>
        <item m="1" x="454"/>
        <item m="1" x="227"/>
        <item m="1" x="418"/>
        <item m="1" x="287"/>
        <item m="1" x="347"/>
        <item m="1" x="258"/>
        <item m="1" x="414"/>
        <item m="1" x="446"/>
        <item m="1" x="451"/>
        <item m="1" x="288"/>
        <item m="1" x="391"/>
        <item m="1" x="348"/>
        <item m="1" x="270"/>
        <item m="1" x="453"/>
        <item m="1" x="257"/>
        <item m="1" x="319"/>
        <item m="1" x="428"/>
        <item m="1" x="331"/>
        <item m="1" x="205"/>
        <item m="1" x="218"/>
        <item m="1" x="256"/>
        <item m="1" x="206"/>
        <item m="1" x="260"/>
        <item m="1" x="208"/>
        <item m="1" x="286"/>
        <item m="1" x="299"/>
        <item m="1" x="383"/>
        <item m="1" x="282"/>
        <item m="1" x="300"/>
        <item m="1" x="251"/>
        <item m="1" x="408"/>
        <item m="1" x="305"/>
        <item m="1" x="329"/>
        <item m="1" x="283"/>
        <item m="1" x="402"/>
        <item m="1" x="235"/>
        <item m="1" x="370"/>
        <item m="1" x="405"/>
        <item m="1" x="426"/>
        <item m="1" x="207"/>
        <item m="1" x="392"/>
        <item m="1" x="424"/>
        <item m="1" x="202"/>
        <item m="1" x="242"/>
        <item m="1" x="279"/>
        <item m="1" x="275"/>
        <item m="1" x="233"/>
        <item m="1" x="284"/>
        <item m="1" x="377"/>
        <item m="1" x="199"/>
        <item m="1" x="468"/>
        <item m="1" x="232"/>
        <item m="1" x="458"/>
        <item m="1" x="239"/>
        <item m="1" x="262"/>
        <item m="1" x="328"/>
        <item m="1" x="204"/>
        <item m="1" x="220"/>
        <item m="1" x="252"/>
        <item m="1" x="240"/>
        <item m="1" x="295"/>
        <item m="1" x="215"/>
        <item m="1" x="421"/>
        <item m="1" x="264"/>
        <item m="1" x="263"/>
        <item m="1" x="209"/>
        <item m="1" x="378"/>
        <item m="1" x="393"/>
        <item m="1" x="342"/>
        <item m="1" x="200"/>
        <item m="1" x="276"/>
        <item m="1" x="321"/>
        <item m="1" x="255"/>
        <item m="1" x="411"/>
        <item m="1" x="304"/>
        <item m="1" x="324"/>
        <item m="1" x="380"/>
        <item m="1" x="357"/>
        <item m="1" x="379"/>
        <item m="1" x="412"/>
        <item m="1" x="248"/>
        <item m="1" x="438"/>
        <item m="1" x="277"/>
        <item m="1" x="459"/>
        <item m="1" x="225"/>
        <item m="1" x="359"/>
        <item m="1" x="413"/>
        <item m="1" x="388"/>
        <item m="1" x="364"/>
        <item m="1" x="436"/>
        <item m="1" x="229"/>
        <item m="1" x="354"/>
        <item m="1" x="214"/>
        <item m="1" x="420"/>
        <item m="1" x="434"/>
        <item m="1" x="290"/>
        <item m="1" x="332"/>
        <item m="1" x="234"/>
        <item m="1" x="285"/>
        <item m="1" x="224"/>
        <item m="1" x="358"/>
        <item m="1" x="247"/>
        <item m="1" x="437"/>
        <item m="1" x="259"/>
        <item m="1" x="306"/>
        <item m="1" x="314"/>
        <item m="1" x="400"/>
        <item m="1" x="422"/>
        <item m="1" x="444"/>
        <item m="1" x="266"/>
        <item m="1" x="416"/>
        <item m="1" x="265"/>
        <item m="1" x="216"/>
        <item m="1" x="361"/>
        <item m="1" x="384"/>
        <item m="1" x="330"/>
        <item m="1" x="340"/>
        <item m="1" x="333"/>
        <item m="1" x="469"/>
        <item m="1" x="296"/>
        <item m="1" x="343"/>
        <item m="1" x="398"/>
        <item m="1" x="462"/>
        <item m="1" x="219"/>
        <item m="1" x="467"/>
        <item m="1" x="237"/>
        <item m="1" x="212"/>
        <item m="1" x="254"/>
        <item m="1" x="409"/>
        <item m="1" x="221"/>
        <item m="1" x="298"/>
        <item m="1" x="407"/>
        <item m="1" x="406"/>
        <item m="1" x="352"/>
        <item m="1" x="387"/>
        <item m="1" x="368"/>
        <item m="1" x="228"/>
        <item m="1" x="274"/>
        <item m="1" x="433"/>
        <item m="1" x="318"/>
        <item m="1" x="339"/>
        <item m="1" x="360"/>
        <item m="1" x="367"/>
        <item m="1" x="307"/>
        <item m="1" x="231"/>
        <item m="1" x="230"/>
        <item m="1" x="466"/>
        <item m="1" x="410"/>
        <item m="1" x="442"/>
        <item m="1" x="313"/>
        <item m="1" x="419"/>
        <item m="1" x="450"/>
        <item m="1" x="203"/>
        <item m="1" x="365"/>
        <item m="1" x="310"/>
        <item m="1" x="322"/>
        <item m="1" x="371"/>
        <item m="1" x="404"/>
        <item m="1" x="429"/>
        <item m="1" x="460"/>
        <item m="1" x="449"/>
        <item m="1" x="432"/>
        <item m="1" x="297"/>
        <item m="1" x="396"/>
        <item m="1" x="294"/>
        <item m="1" x="309"/>
        <item m="1" x="441"/>
        <item m="1" x="346"/>
        <item m="1" x="425"/>
        <item m="1" x="308"/>
        <item m="1" x="397"/>
        <item m="1" x="338"/>
        <item m="1" x="427"/>
        <item m="1" x="316"/>
        <item m="1" x="463"/>
        <item m="1" x="243"/>
        <item m="1" x="363"/>
        <item m="1" x="211"/>
        <item m="1" x="335"/>
        <item m="1" x="443"/>
        <item m="1" x="399"/>
        <item x="79"/>
        <item x="82"/>
        <item x="51"/>
        <item x="152"/>
        <item x="49"/>
        <item x="86"/>
        <item x="85"/>
        <item x="146"/>
        <item x="75"/>
        <item x="151"/>
        <item x="32"/>
        <item x="104"/>
        <item x="3"/>
        <item x="25"/>
        <item x="54"/>
        <item x="83"/>
        <item x="53"/>
        <item x="156"/>
        <item x="71"/>
        <item x="62"/>
        <item x="94"/>
        <item x="65"/>
        <item x="67"/>
        <item x="138"/>
        <item x="68"/>
        <item x="69"/>
        <item x="70"/>
        <item m="1" x="323"/>
        <item x="113"/>
        <item x="56"/>
        <item x="129"/>
        <item x="125"/>
        <item x="114"/>
        <item x="59"/>
        <item x="91"/>
        <item x="58"/>
        <item x="126"/>
        <item x="123"/>
        <item x="119"/>
        <item x="154"/>
        <item x="52"/>
        <item x="76"/>
        <item x="80"/>
        <item x="77"/>
        <item m="1" x="373"/>
        <item x="192"/>
        <item x="102"/>
        <item x="87"/>
        <item x="89"/>
        <item x="131"/>
        <item x="133"/>
        <item x="99"/>
        <item x="55"/>
        <item x="128"/>
        <item x="90"/>
        <item x="108"/>
        <item x="61"/>
        <item x="57"/>
        <item x="130"/>
        <item x="127"/>
        <item x="136"/>
        <item x="171"/>
        <item m="1" x="244"/>
        <item m="1" x="382"/>
        <item x="165"/>
        <item m="1" x="246"/>
        <item x="172"/>
        <item x="103"/>
        <item x="105"/>
        <item x="101"/>
        <item x="81"/>
        <item x="135"/>
        <item x="111"/>
        <item x="139"/>
        <item x="140"/>
        <item m="1" x="386"/>
        <item x="124"/>
        <item x="95"/>
        <item x="84"/>
        <item x="112"/>
        <item x="116"/>
        <item x="117"/>
        <item x="182"/>
        <item x="107"/>
        <item m="1" x="293"/>
        <item x="194"/>
        <item m="1" x="417"/>
        <item m="1" x="312"/>
        <item x="198"/>
        <item x="184"/>
        <item x="193"/>
        <item x="98"/>
        <item x="195"/>
        <item x="186"/>
        <item x="159"/>
        <item m="1" x="267"/>
        <item x="109"/>
        <item x="64"/>
        <item x="118"/>
        <item m="1" x="403"/>
        <item x="115"/>
        <item x="63"/>
        <item x="188"/>
        <item x="44"/>
        <item m="1" x="395"/>
        <item m="1" x="213"/>
        <item m="1" x="223"/>
        <item m="1" x="369"/>
        <item m="1" x="457"/>
        <item m="1" x="461"/>
        <item m="1" x="261"/>
        <item m="1" x="238"/>
        <item m="1" x="201"/>
        <item m="1" x="353"/>
        <item m="1" x="303"/>
        <item x="78"/>
        <item x="72"/>
        <item x="141"/>
        <item x="110"/>
        <item x="173"/>
        <item x="39"/>
        <item x="40"/>
        <item x="161"/>
        <item m="1" x="423"/>
        <item x="142"/>
        <item x="155"/>
        <item x="162"/>
        <item x="176"/>
        <item m="1" x="456"/>
        <item m="1" x="320"/>
        <item x="197"/>
        <item x="106"/>
        <item m="1" x="253"/>
        <item x="97"/>
        <item x="160"/>
        <item m="1" x="250"/>
        <item x="169"/>
        <item x="96"/>
        <item x="66"/>
        <item x="37"/>
        <item x="132"/>
        <item x="134"/>
        <item m="1" x="349"/>
        <item x="191"/>
        <item x="35"/>
        <item m="1" x="465"/>
        <item x="145"/>
        <item x="148"/>
        <item x="149"/>
        <item x="157"/>
        <item m="1" x="271"/>
        <item x="158"/>
        <item m="1" x="430"/>
        <item x="179"/>
        <item x="174"/>
        <item x="36"/>
        <item m="1" x="269"/>
        <item m="1" x="268"/>
        <item x="42"/>
        <item x="190"/>
        <item m="1" x="249"/>
        <item m="1" x="292"/>
        <item m="1" x="325"/>
        <item x="88"/>
        <item m="1" x="350"/>
        <item m="1" x="222"/>
        <item m="1" x="217"/>
        <item m="1" x="272"/>
        <item m="1" x="415"/>
        <item m="1" x="236"/>
        <item m="1" x="245"/>
        <item m="1" x="278"/>
        <item m="1" x="344"/>
        <item m="1" x="280"/>
        <item m="1" x="440"/>
        <item m="1" x="334"/>
        <item x="144"/>
        <item x="143"/>
        <item m="1" x="281"/>
        <item x="147"/>
        <item m="1" x="210"/>
        <item x="164"/>
        <item m="1" x="375"/>
        <item x="175"/>
        <item m="1" x="326"/>
        <item m="1" x="301"/>
        <item x="38"/>
        <item x="185"/>
        <item m="1" x="390"/>
        <item x="187"/>
        <item x="45"/>
        <item x="46"/>
        <item x="47"/>
        <item x="48"/>
        <item x="177"/>
        <item x="178"/>
        <item x="189"/>
        <item x="1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936">
        <item x="8"/>
        <item x="10"/>
        <item x="6"/>
        <item x="7"/>
        <item x="0"/>
        <item x="4"/>
        <item m="1" x="444"/>
        <item x="1"/>
        <item x="151"/>
        <item x="2"/>
        <item x="5"/>
        <item x="138"/>
        <item x="91"/>
        <item x="43"/>
        <item x="41"/>
        <item x="181"/>
        <item x="34"/>
        <item x="12"/>
        <item x="9"/>
        <item x="29"/>
        <item x="14"/>
        <item x="24"/>
        <item x="27"/>
        <item x="122"/>
        <item x="15"/>
        <item m="1" x="612"/>
        <item x="26"/>
        <item x="19"/>
        <item x="17"/>
        <item x="11"/>
        <item x="123"/>
        <item x="20"/>
        <item x="30"/>
        <item x="28"/>
        <item x="31"/>
        <item x="23"/>
        <item x="21"/>
        <item x="16"/>
        <item x="18"/>
        <item x="22"/>
        <item x="73"/>
        <item x="154"/>
        <item x="99"/>
        <item x="169"/>
        <item m="1" x="380"/>
        <item m="1" x="603"/>
        <item x="164"/>
        <item m="1" x="760"/>
        <item m="1" x="797"/>
        <item x="184"/>
        <item m="1" x="368"/>
        <item m="1" x="500"/>
        <item m="1" x="401"/>
        <item x="13"/>
        <item x="32"/>
        <item m="1" x="354"/>
        <item m="1" x="703"/>
        <item x="168"/>
        <item m="1" x="642"/>
        <item x="171"/>
        <item x="167"/>
        <item x="182"/>
        <item x="59"/>
        <item x="92"/>
        <item x="121"/>
        <item x="33"/>
        <item x="49"/>
        <item m="1" x="853"/>
        <item m="1" x="866"/>
        <item m="1" x="440"/>
        <item m="1" x="929"/>
        <item m="1" x="317"/>
        <item m="1" x="439"/>
        <item m="1" x="478"/>
        <item x="72"/>
        <item m="1" x="484"/>
        <item x="3"/>
        <item m="1" x="228"/>
        <item m="1" x="759"/>
        <item m="1" x="468"/>
        <item m="1" x="694"/>
        <item m="1" x="223"/>
        <item m="1" x="799"/>
        <item m="1" x="404"/>
        <item m="1" x="689"/>
        <item m="1" x="406"/>
        <item m="1" x="652"/>
        <item m="1" x="882"/>
        <item m="1" x="517"/>
        <item m="1" x="684"/>
        <item m="1" x="302"/>
        <item m="1" x="470"/>
        <item m="1" x="595"/>
        <item m="1" x="364"/>
        <item m="1" x="203"/>
        <item m="1" x="922"/>
        <item m="1" x="453"/>
        <item m="1" x="790"/>
        <item m="1" x="892"/>
        <item m="1" x="781"/>
        <item m="1" x="501"/>
        <item m="1" x="852"/>
        <item m="1" x="343"/>
        <item m="1" x="545"/>
        <item m="1" x="407"/>
        <item m="1" x="661"/>
        <item m="1" x="278"/>
        <item m="1" x="561"/>
        <item m="1" x="397"/>
        <item m="1" x="507"/>
        <item m="1" x="657"/>
        <item m="1" x="750"/>
        <item m="1" x="861"/>
        <item m="1" x="382"/>
        <item m="1" x="585"/>
        <item m="1" x="410"/>
        <item m="1" x="734"/>
        <item m="1" x="445"/>
        <item m="1" x="533"/>
        <item m="1" x="255"/>
        <item m="1" x="772"/>
        <item m="1" x="243"/>
        <item m="1" x="341"/>
        <item m="1" x="556"/>
        <item m="1" x="251"/>
        <item m="1" x="656"/>
        <item m="1" x="801"/>
        <item m="1" x="751"/>
        <item m="1" x="821"/>
        <item m="1" x="215"/>
        <item m="1" x="231"/>
        <item m="1" x="798"/>
        <item m="1" x="360"/>
        <item m="1" x="283"/>
        <item m="1" x="370"/>
        <item m="1" x="409"/>
        <item m="1" x="762"/>
        <item m="1" x="280"/>
        <item m="1" x="835"/>
        <item m="1" x="510"/>
        <item m="1" x="925"/>
        <item m="1" x="363"/>
        <item m="1" x="564"/>
        <item m="1" x="807"/>
        <item m="1" x="730"/>
        <item m="1" x="516"/>
        <item m="1" x="611"/>
        <item m="1" x="675"/>
        <item m="1" x="412"/>
        <item m="1" x="707"/>
        <item m="1" x="336"/>
        <item m="1" x="704"/>
        <item m="1" x="386"/>
        <item m="1" x="584"/>
        <item m="1" x="932"/>
        <item m="1" x="394"/>
        <item m="1" x="290"/>
        <item m="1" x="493"/>
        <item m="1" x="543"/>
        <item m="1" x="854"/>
        <item m="1" x="345"/>
        <item m="1" x="644"/>
        <item m="1" x="867"/>
        <item m="1" x="837"/>
        <item m="1" x="578"/>
        <item m="1" x="393"/>
        <item m="1" x="687"/>
        <item m="1" x="634"/>
        <item m="1" x="281"/>
        <item m="1" x="549"/>
        <item m="1" x="933"/>
        <item m="1" x="389"/>
        <item m="1" x="496"/>
        <item m="1" x="623"/>
        <item m="1" x="622"/>
        <item m="1" x="349"/>
        <item m="1" x="415"/>
        <item m="1" x="235"/>
        <item m="1" x="783"/>
        <item m="1" x="594"/>
        <item m="1" x="778"/>
        <item m="1" x="685"/>
        <item m="1" x="269"/>
        <item m="1" x="637"/>
        <item m="1" x="828"/>
        <item m="1" x="563"/>
        <item m="1" x="320"/>
        <item m="1" x="928"/>
        <item m="1" x="313"/>
        <item m="1" x="849"/>
        <item m="1" x="859"/>
        <item m="1" x="620"/>
        <item m="1" x="324"/>
        <item m="1" x="323"/>
        <item m="1" x="607"/>
        <item m="1" x="591"/>
        <item m="1" x="800"/>
        <item m="1" x="312"/>
        <item m="1" x="310"/>
        <item m="1" x="218"/>
        <item m="1" x="257"/>
        <item m="1" x="647"/>
        <item m="1" x="347"/>
        <item m="1" x="655"/>
        <item m="1" x="219"/>
        <item m="1" x="609"/>
        <item m="1" x="553"/>
        <item m="1" x="909"/>
        <item m="1" x="705"/>
        <item m="1" x="267"/>
        <item m="1" x="245"/>
        <item m="1" x="746"/>
        <item m="1" x="749"/>
        <item m="1" x="829"/>
        <item m="1" x="331"/>
        <item m="1" x="282"/>
        <item m="1" x="434"/>
        <item m="1" x="277"/>
        <item m="1" x="431"/>
        <item m="1" x="532"/>
        <item m="1" x="562"/>
        <item m="1" x="448"/>
        <item m="1" x="602"/>
        <item m="1" x="344"/>
        <item m="1" x="398"/>
        <item m="1" x="321"/>
        <item m="1" x="887"/>
        <item m="1" x="361"/>
        <item m="1" x="621"/>
        <item m="1" x="877"/>
        <item m="1" x="583"/>
        <item m="1" x="722"/>
        <item m="1" x="260"/>
        <item m="1" x="764"/>
        <item m="1" x="200"/>
        <item m="1" x="541"/>
        <item m="1" x="261"/>
        <item m="1" x="740"/>
        <item m="1" x="827"/>
        <item m="1" x="515"/>
        <item m="1" x="721"/>
        <item m="1" x="598"/>
        <item m="1" x="503"/>
        <item m="1" x="696"/>
        <item m="1" x="686"/>
        <item m="1" x="874"/>
        <item m="1" x="747"/>
        <item m="1" x="711"/>
        <item m="1" x="789"/>
        <item m="1" x="818"/>
        <item m="1" x="455"/>
        <item m="1" x="811"/>
        <item m="1" x="400"/>
        <item m="1" x="691"/>
        <item m="1" x="518"/>
        <item m="1" x="888"/>
        <item m="1" x="935"/>
        <item m="1" x="234"/>
        <item m="1" x="597"/>
        <item m="1" x="805"/>
        <item m="1" x="930"/>
        <item m="1" x="209"/>
        <item m="1" x="857"/>
        <item m="1" x="650"/>
        <item m="1" x="619"/>
        <item m="1" x="497"/>
        <item m="1" x="377"/>
        <item m="1" x="912"/>
        <item m="1" x="869"/>
        <item m="1" x="538"/>
        <item m="1" x="717"/>
        <item m="1" x="330"/>
        <item m="1" x="542"/>
        <item m="1" x="528"/>
        <item m="1" x="469"/>
        <item m="1" x="537"/>
        <item m="1" x="914"/>
        <item m="1" x="309"/>
        <item m="1" x="638"/>
        <item m="1" x="555"/>
        <item m="1" x="332"/>
        <item m="1" x="743"/>
        <item m="1" x="252"/>
        <item m="1" x="601"/>
        <item m="1" x="732"/>
        <item m="1" x="342"/>
        <item m="1" x="451"/>
        <item m="1" x="429"/>
        <item m="1" x="383"/>
        <item m="1" x="359"/>
        <item m="1" x="337"/>
        <item m="1" x="233"/>
        <item m="1" x="247"/>
        <item m="1" x="769"/>
        <item m="1" x="452"/>
        <item m="1" x="765"/>
        <item m="1" x="411"/>
        <item m="1" x="916"/>
        <item m="1" x="509"/>
        <item m="1" x="367"/>
        <item m="1" x="506"/>
        <item m="1" x="667"/>
        <item m="1" x="274"/>
        <item m="1" x="643"/>
        <item m="1" x="523"/>
        <item m="1" x="535"/>
        <item m="1" x="724"/>
        <item m="1" x="490"/>
        <item m="1" x="211"/>
        <item m="1" x="443"/>
        <item m="1" x="547"/>
        <item m="1" x="486"/>
        <item m="1" x="831"/>
        <item m="1" x="299"/>
        <item m="1" x="889"/>
        <item m="1" x="682"/>
        <item m="1" x="907"/>
        <item m="1" x="802"/>
        <item m="1" x="352"/>
        <item m="1" x="662"/>
        <item m="1" x="387"/>
        <item m="1" x="372"/>
        <item m="1" x="416"/>
        <item m="1" x="534"/>
        <item m="1" x="263"/>
        <item m="1" x="226"/>
        <item m="1" x="699"/>
        <item m="1" x="593"/>
        <item m="1" x="809"/>
        <item m="1" x="768"/>
        <item m="1" x="870"/>
        <item m="1" x="436"/>
        <item m="1" x="659"/>
        <item m="1" x="596"/>
        <item m="1" x="806"/>
        <item m="1" x="731"/>
        <item m="1" x="499"/>
        <item m="1" x="508"/>
        <item m="1" x="816"/>
        <item m="1" x="739"/>
        <item m="1" x="339"/>
        <item m="1" x="904"/>
        <item m="1" x="654"/>
        <item m="1" x="824"/>
        <item m="1" x="208"/>
        <item m="1" x="812"/>
        <item m="1" x="678"/>
        <item m="1" x="237"/>
        <item m="1" x="745"/>
        <item m="1" x="776"/>
        <item m="1" x="492"/>
        <item m="1" x="353"/>
        <item m="1" x="369"/>
        <item m="1" x="433"/>
        <item m="1" x="814"/>
        <item m="1" x="599"/>
        <item m="1" x="919"/>
        <item m="1" x="505"/>
        <item m="1" x="246"/>
        <item m="1" x="441"/>
        <item m="1" x="910"/>
        <item m="1" x="454"/>
        <item m="1" x="767"/>
        <item m="1" x="636"/>
        <item m="1" x="579"/>
        <item m="1" x="488"/>
        <item m="1" x="432"/>
        <item m="1" x="855"/>
        <item m="1" x="319"/>
        <item m="1" x="640"/>
        <item m="1" x="713"/>
        <item m="1" x="651"/>
        <item m="1" x="254"/>
        <item m="1" x="213"/>
        <item m="1" x="207"/>
        <item m="1" x="851"/>
        <item m="1" x="371"/>
        <item m="1" x="489"/>
        <item m="1" x="418"/>
        <item m="1" x="427"/>
        <item m="1" x="604"/>
        <item m="1" x="715"/>
        <item m="1" x="905"/>
        <item m="1" x="695"/>
        <item m="1" x="918"/>
        <item m="1" x="304"/>
        <item m="1" x="738"/>
        <item m="1" x="567"/>
        <item m="1" x="886"/>
        <item m="1" x="737"/>
        <item m="1" x="876"/>
        <item m="1" x="551"/>
        <item m="1" x="626"/>
        <item m="1" x="894"/>
        <item m="1" x="763"/>
        <item m="1" x="576"/>
        <item m="1" x="885"/>
        <item m="1" x="779"/>
        <item m="1" x="803"/>
        <item m="1" x="373"/>
        <item m="1" x="481"/>
        <item m="1" x="388"/>
        <item m="1" x="229"/>
        <item m="1" x="491"/>
        <item m="1" x="615"/>
        <item m="1" x="903"/>
        <item m="1" x="327"/>
        <item m="1" x="716"/>
        <item m="1" x="674"/>
        <item m="1" x="692"/>
        <item m="1" x="836"/>
        <item m="1" x="589"/>
        <item m="1" x="924"/>
        <item m="1" x="314"/>
        <item m="1" x="733"/>
        <item m="1" x="250"/>
        <item m="1" x="880"/>
        <item m="1" x="766"/>
        <item m="1" x="548"/>
        <item m="1" x="754"/>
        <item m="1" x="294"/>
        <item m="1" x="635"/>
        <item m="1" x="865"/>
        <item m="1" x="608"/>
        <item m="1" x="923"/>
        <item m="1" x="335"/>
        <item m="1" x="305"/>
        <item m="1" x="232"/>
        <item m="1" x="482"/>
        <item m="1" x="554"/>
        <item m="1" x="529"/>
        <item m="1" x="531"/>
        <item m="1" x="610"/>
        <item m="1" x="466"/>
        <item m="1" x="438"/>
        <item m="1" x="220"/>
        <item m="1" x="645"/>
        <item m="1" x="426"/>
        <item m="1" x="572"/>
        <item m="1" x="446"/>
        <item m="1" x="815"/>
        <item m="1" x="580"/>
        <item m="1" x="456"/>
        <item m="1" x="698"/>
        <item m="1" x="333"/>
        <item m="1" x="669"/>
        <item m="1" x="890"/>
        <item m="1" x="402"/>
        <item m="1" x="459"/>
        <item m="1" x="780"/>
        <item m="1" x="679"/>
        <item m="1" x="756"/>
        <item m="1" x="375"/>
        <item m="1" x="298"/>
        <item m="1" x="239"/>
        <item m="1" x="917"/>
        <item m="1" x="568"/>
        <item m="1" x="586"/>
        <item m="1" x="396"/>
        <item m="1" x="479"/>
        <item m="1" x="735"/>
        <item m="1" x="840"/>
        <item m="1" x="822"/>
        <item m="1" x="921"/>
        <item m="1" x="883"/>
        <item m="1" x="262"/>
        <item m="1" x="476"/>
        <item m="1" x="845"/>
        <item m="1" x="521"/>
        <item m="1" x="804"/>
        <item m="1" x="378"/>
        <item m="1" x="285"/>
        <item m="1" x="513"/>
        <item m="1" x="241"/>
        <item m="1" x="485"/>
        <item m="1" x="474"/>
        <item m="1" x="258"/>
        <item m="1" x="736"/>
        <item m="1" x="873"/>
        <item m="1" x="230"/>
        <item m="1" x="758"/>
        <item m="1" x="633"/>
        <item m="1" x="557"/>
        <item m="1" x="834"/>
        <item m="1" x="846"/>
        <item m="1" x="844"/>
        <item m="1" x="706"/>
        <item m="1" x="710"/>
        <item m="1" x="287"/>
        <item m="1" x="897"/>
        <item m="1" x="673"/>
        <item m="1" x="902"/>
        <item m="1" x="719"/>
        <item m="1" x="346"/>
        <item m="1" x="908"/>
        <item m="1" x="826"/>
        <item m="1" x="362"/>
        <item m="1" x="813"/>
        <item m="1" x="240"/>
        <item m="1" x="303"/>
        <item m="1" x="913"/>
        <item m="1" x="668"/>
        <item m="1" x="227"/>
        <item m="1" x="265"/>
        <item m="1" x="879"/>
        <item m="1" x="616"/>
        <item m="1" x="425"/>
        <item m="1" x="253"/>
        <item m="1" x="376"/>
        <item m="1" x="748"/>
        <item m="1" x="351"/>
        <item m="1" x="268"/>
        <item m="1" x="405"/>
        <item m="1" x="906"/>
        <item m="1" x="544"/>
        <item m="1" x="430"/>
        <item m="1" x="205"/>
        <item m="1" x="672"/>
        <item m="1" x="524"/>
        <item m="1" x="307"/>
        <item m="1" x="464"/>
        <item m="1" x="934"/>
        <item m="1" x="893"/>
        <item m="1" x="875"/>
        <item m="1" x="366"/>
        <item m="1" x="712"/>
        <item m="1" x="271"/>
        <item m="1" x="653"/>
        <item m="1" x="582"/>
        <item m="1" x="868"/>
        <item m="1" x="206"/>
        <item m="1" x="618"/>
        <item m="1" x="358"/>
        <item m="1" x="680"/>
        <item m="1" x="385"/>
        <item m="1" x="926"/>
        <item m="1" x="629"/>
        <item m="1" x="726"/>
        <item m="1" x="212"/>
        <item m="1" x="787"/>
        <item m="1" x="708"/>
        <item m="1" x="630"/>
        <item m="1" x="718"/>
        <item m="1" x="709"/>
        <item m="1" x="259"/>
        <item m="1" x="502"/>
        <item m="1" x="318"/>
        <item m="1" x="725"/>
        <item m="1" x="911"/>
        <item m="1" x="820"/>
        <item m="1" x="350"/>
        <item m="1" x="606"/>
        <item m="1" x="639"/>
        <item m="1" x="570"/>
        <item m="1" x="700"/>
        <item m="1" x="881"/>
        <item m="1" x="395"/>
        <item m="1" x="315"/>
        <item m="1" x="573"/>
        <item m="1" x="566"/>
        <item m="1" x="770"/>
        <item m="1" x="884"/>
        <item m="1" x="900"/>
        <item m="1" x="646"/>
        <item m="1" x="273"/>
        <item m="1" x="683"/>
        <item m="1" x="871"/>
        <item m="1" x="202"/>
        <item m="1" x="306"/>
        <item m="1" x="420"/>
        <item m="1" x="625"/>
        <item m="1" x="847"/>
        <item m="1" x="417"/>
        <item m="1" x="435"/>
        <item m="1" x="338"/>
        <item m="1" x="663"/>
        <item m="1" x="693"/>
        <item m="1" x="204"/>
        <item m="1" x="244"/>
        <item m="1" x="356"/>
        <item m="1" x="467"/>
        <item m="1" x="741"/>
        <item m="1" x="461"/>
        <item m="1" x="560"/>
        <item m="1" x="422"/>
        <item m="1" x="864"/>
        <item m="1" x="392"/>
        <item m="1" x="472"/>
        <item m="1" x="832"/>
        <item m="1" x="697"/>
        <item m="1" x="539"/>
        <item m="1" x="631"/>
        <item m="1" x="460"/>
        <item m="1" x="723"/>
        <item m="1" x="480"/>
        <item m="1" x="702"/>
        <item m="1" x="284"/>
        <item m="1" x="286"/>
        <item m="1" x="334"/>
        <item m="1" x="442"/>
        <item m="1" x="217"/>
        <item m="1" x="249"/>
        <item m="1" x="775"/>
        <item m="1" x="494"/>
        <item m="1" x="457"/>
        <item m="1" x="632"/>
        <item m="1" x="471"/>
        <item m="1" x="791"/>
        <item m="1" x="665"/>
        <item m="1" x="920"/>
        <item m="1" x="614"/>
        <item m="1" x="465"/>
        <item m="1" x="915"/>
        <item m="1" x="898"/>
        <item m="1" x="326"/>
        <item m="1" x="842"/>
        <item m="1" x="408"/>
        <item m="1" x="279"/>
        <item m="1" x="658"/>
        <item m="1" x="624"/>
        <item m="1" x="681"/>
        <item m="1" x="795"/>
        <item m="1" x="289"/>
        <item m="1" x="552"/>
        <item m="1" x="276"/>
        <item m="1" x="581"/>
        <item m="1" x="575"/>
        <item m="1" x="664"/>
        <item m="1" x="819"/>
        <item m="1" x="216"/>
        <item m="1" x="300"/>
        <item m="1" x="660"/>
        <item m="1" x="224"/>
        <item m="1" x="536"/>
        <item m="1" x="777"/>
        <item m="1" x="600"/>
        <item m="1" x="786"/>
        <item m="1" x="449"/>
        <item m="1" x="270"/>
        <item m="1" x="677"/>
        <item m="1" x="899"/>
        <item m="1" x="577"/>
        <item m="1" x="540"/>
        <item m="1" x="399"/>
        <item m="1" x="613"/>
        <item m="1" x="530"/>
        <item m="1" x="605"/>
        <item m="1" x="714"/>
        <item m="1" x="617"/>
        <item m="1" x="292"/>
        <item m="1" x="483"/>
        <item m="1" x="808"/>
        <item m="1" x="462"/>
        <item m="1" x="571"/>
        <item m="1" x="437"/>
        <item m="1" x="793"/>
        <item m="1" x="242"/>
        <item m="1" x="891"/>
        <item m="1" x="590"/>
        <item m="1" x="841"/>
        <item m="1" x="225"/>
        <item x="47"/>
        <item m="1" x="752"/>
        <item m="1" x="272"/>
        <item m="1" x="757"/>
        <item m="1" x="514"/>
        <item m="1" x="512"/>
        <item m="1" x="587"/>
        <item m="1" x="308"/>
        <item m="1" x="761"/>
        <item m="1" x="676"/>
        <item m="1" x="901"/>
        <item m="1" x="374"/>
        <item m="1" x="784"/>
        <item m="1" x="843"/>
        <item m="1" x="264"/>
        <item m="1" x="423"/>
        <item m="1" x="424"/>
        <item m="1" x="473"/>
        <item m="1" x="628"/>
        <item m="1" x="495"/>
        <item m="1" x="559"/>
        <item m="1" x="558"/>
        <item m="1" x="753"/>
        <item m="1" x="256"/>
        <item m="1" x="419"/>
        <item m="1" x="810"/>
        <item m="1" x="839"/>
        <item m="1" x="428"/>
        <item m="1" x="565"/>
        <item m="1" x="293"/>
        <item m="1" x="355"/>
        <item m="1" x="487"/>
        <item m="1" x="463"/>
        <item m="1" x="794"/>
        <item m="1" x="421"/>
        <item m="1" x="860"/>
        <item m="1" x="222"/>
        <item m="1" x="288"/>
        <item m="1" x="550"/>
        <item m="1" x="863"/>
        <item m="1" x="670"/>
        <item m="1" x="447"/>
        <item m="1" x="365"/>
        <item m="1" x="742"/>
        <item x="46"/>
        <item m="1" x="727"/>
        <item m="1" x="221"/>
        <item m="1" x="755"/>
        <item m="1" x="201"/>
        <item m="1" x="504"/>
        <item m="1" x="895"/>
        <item m="1" x="744"/>
        <item m="1" x="322"/>
        <item m="1" x="348"/>
        <item m="1" x="858"/>
        <item m="1" x="788"/>
        <item m="1" x="522"/>
        <item m="1" x="525"/>
        <item m="1" x="588"/>
        <item m="1" x="248"/>
        <item m="1" x="931"/>
        <item m="1" x="477"/>
        <item m="1" x="833"/>
        <item m="1" x="546"/>
        <item m="1" x="511"/>
        <item m="1" x="785"/>
        <item m="1" x="792"/>
        <item m="1" x="498"/>
        <item x="78"/>
        <item x="81"/>
        <item x="50"/>
        <item x="153"/>
        <item x="48"/>
        <item x="85"/>
        <item x="84"/>
        <item x="147"/>
        <item x="74"/>
        <item x="152"/>
        <item x="101"/>
        <item x="104"/>
        <item x="25"/>
        <item x="53"/>
        <item x="82"/>
        <item x="52"/>
        <item x="157"/>
        <item x="70"/>
        <item x="61"/>
        <item x="93"/>
        <item x="64"/>
        <item x="66"/>
        <item x="139"/>
        <item x="67"/>
        <item x="68"/>
        <item x="69"/>
        <item x="133"/>
        <item x="114"/>
        <item x="55"/>
        <item x="130"/>
        <item x="126"/>
        <item x="115"/>
        <item x="58"/>
        <item x="90"/>
        <item x="57"/>
        <item x="127"/>
        <item x="124"/>
        <item x="120"/>
        <item x="155"/>
        <item x="51"/>
        <item x="75"/>
        <item x="79"/>
        <item x="76"/>
        <item m="1" x="896"/>
        <item x="193"/>
        <item x="102"/>
        <item x="86"/>
        <item x="88"/>
        <item x="132"/>
        <item x="134"/>
        <item x="98"/>
        <item x="96"/>
        <item x="54"/>
        <item x="129"/>
        <item x="89"/>
        <item x="108"/>
        <item x="60"/>
        <item x="56"/>
        <item x="131"/>
        <item x="128"/>
        <item x="137"/>
        <item x="172"/>
        <item m="1" x="526"/>
        <item m="1" x="391"/>
        <item x="166"/>
        <item m="1" x="403"/>
        <item x="173"/>
        <item x="103"/>
        <item x="105"/>
        <item x="100"/>
        <item x="80"/>
        <item x="136"/>
        <item x="111"/>
        <item x="140"/>
        <item x="95"/>
        <item x="141"/>
        <item m="1" x="701"/>
        <item x="125"/>
        <item x="94"/>
        <item x="83"/>
        <item x="113"/>
        <item x="117"/>
        <item x="118"/>
        <item x="183"/>
        <item x="65"/>
        <item x="107"/>
        <item m="1" x="325"/>
        <item x="195"/>
        <item m="1" x="927"/>
        <item m="1" x="296"/>
        <item x="199"/>
        <item x="185"/>
        <item x="194"/>
        <item x="97"/>
        <item x="196"/>
        <item x="187"/>
        <item x="160"/>
        <item m="1" x="774"/>
        <item x="109"/>
        <item x="63"/>
        <item x="119"/>
        <item m="1" x="295"/>
        <item x="116"/>
        <item x="62"/>
        <item x="189"/>
        <item x="44"/>
        <item m="1" x="729"/>
        <item m="1" x="311"/>
        <item m="1" x="850"/>
        <item m="1" x="648"/>
        <item m="1" x="520"/>
        <item m="1" x="458"/>
        <item m="1" x="519"/>
        <item m="1" x="782"/>
        <item m="1" x="527"/>
        <item m="1" x="830"/>
        <item m="1" x="475"/>
        <item m="1" x="413"/>
        <item m="1" x="838"/>
        <item m="1" x="666"/>
        <item m="1" x="301"/>
        <item m="1" x="266"/>
        <item m="1" x="236"/>
        <item m="1" x="574"/>
        <item m="1" x="316"/>
        <item m="1" x="688"/>
        <item m="1" x="872"/>
        <item m="1" x="627"/>
        <item m="1" x="291"/>
        <item m="1" x="357"/>
        <item m="1" x="856"/>
        <item m="1" x="450"/>
        <item m="1" x="414"/>
        <item m="1" x="720"/>
        <item m="1" x="384"/>
        <item m="1" x="381"/>
        <item m="1" x="275"/>
        <item m="1" x="848"/>
        <item m="1" x="671"/>
        <item m="1" x="817"/>
        <item m="1" x="771"/>
        <item m="1" x="329"/>
        <item m="1" x="878"/>
        <item m="1" x="238"/>
        <item m="1" x="210"/>
        <item m="1" x="592"/>
        <item m="1" x="690"/>
        <item x="77"/>
        <item x="71"/>
        <item x="142"/>
        <item x="110"/>
        <item x="174"/>
        <item x="39"/>
        <item x="40"/>
        <item x="112"/>
        <item x="162"/>
        <item m="1" x="569"/>
        <item x="143"/>
        <item x="156"/>
        <item x="163"/>
        <item x="177"/>
        <item m="1" x="796"/>
        <item m="1" x="649"/>
        <item x="198"/>
        <item x="106"/>
        <item m="1" x="328"/>
        <item x="161"/>
        <item m="1" x="340"/>
        <item x="170"/>
        <item x="37"/>
        <item x="135"/>
        <item m="1" x="379"/>
        <item x="192"/>
        <item x="35"/>
        <item m="1" x="823"/>
        <item x="146"/>
        <item x="149"/>
        <item x="150"/>
        <item x="158"/>
        <item m="1" x="297"/>
        <item x="159"/>
        <item m="1" x="825"/>
        <item x="180"/>
        <item x="175"/>
        <item x="36"/>
        <item m="1" x="390"/>
        <item m="1" x="862"/>
        <item x="42"/>
        <item x="191"/>
        <item x="87"/>
        <item m="1" x="214"/>
        <item x="190"/>
        <item x="145"/>
        <item x="144"/>
        <item x="148"/>
        <item m="1" x="641"/>
        <item x="165"/>
        <item x="176"/>
        <item m="1" x="728"/>
        <item m="1" x="773"/>
        <item x="38"/>
        <item x="186"/>
        <item x="188"/>
        <item x="45"/>
        <item x="178"/>
        <item x="179"/>
        <item x="1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487">
        <item m="1" x="2149"/>
        <item x="279"/>
        <item m="1" x="2710"/>
        <item m="1" x="2297"/>
        <item x="293"/>
        <item x="994"/>
        <item m="1" x="1812"/>
        <item x="601"/>
        <item x="17"/>
        <item m="1" x="1294"/>
        <item m="1" x="1687"/>
        <item x="381"/>
        <item x="518"/>
        <item x="754"/>
        <item m="1" x="2119"/>
        <item x="270"/>
        <item x="589"/>
        <item x="93"/>
        <item m="1" x="2757"/>
        <item m="1" x="1332"/>
        <item x="122"/>
        <item x="137"/>
        <item x="132"/>
        <item x="291"/>
        <item x="97"/>
        <item x="136"/>
        <item x="186"/>
        <item x="115"/>
        <item x="577"/>
        <item x="94"/>
        <item x="129"/>
        <item m="1" x="1229"/>
        <item x="18"/>
        <item x="80"/>
        <item x="614"/>
        <item x="205"/>
        <item m="1" x="1898"/>
        <item m="1" x="2058"/>
        <item m="1" x="2680"/>
        <item m="1" x="2686"/>
        <item m="1" x="1853"/>
        <item x="118"/>
        <item x="213"/>
        <item x="138"/>
        <item x="276"/>
        <item m="1" x="2488"/>
        <item m="1" x="2062"/>
        <item x="286"/>
        <item x="540"/>
        <item x="235"/>
        <item x="616"/>
        <item m="1" x="1358"/>
        <item x="99"/>
        <item x="873"/>
        <item m="1" x="1721"/>
        <item m="1" x="2815"/>
        <item x="173"/>
        <item x="81"/>
        <item x="141"/>
        <item x="185"/>
        <item x="10"/>
        <item m="1" x="3395"/>
        <item x="65"/>
        <item m="1" x="3433"/>
        <item x="287"/>
        <item x="156"/>
        <item m="1" x="1913"/>
        <item x="77"/>
        <item x="153"/>
        <item x="123"/>
        <item x="26"/>
        <item x="469"/>
        <item m="1" x="3201"/>
        <item x="50"/>
        <item x="2"/>
        <item m="1" x="1630"/>
        <item x="142"/>
        <item m="1" x="1767"/>
        <item x="370"/>
        <item m="1" x="3283"/>
        <item x="608"/>
        <item x="245"/>
        <item x="541"/>
        <item x="127"/>
        <item x="100"/>
        <item x="88"/>
        <item x="151"/>
        <item x="89"/>
        <item x="246"/>
        <item x="86"/>
        <item x="872"/>
        <item x="591"/>
        <item m="1" x="2871"/>
        <item x="135"/>
        <item x="152"/>
        <item x="569"/>
        <item x="134"/>
        <item x="96"/>
        <item x="222"/>
        <item x="584"/>
        <item x="573"/>
        <item m="1" x="2690"/>
        <item m="1" x="3473"/>
        <item m="1" x="3389"/>
        <item x="79"/>
        <item m="1" x="2981"/>
        <item m="1" x="2434"/>
        <item x="12"/>
        <item x="3"/>
        <item x="51"/>
        <item x="268"/>
        <item x="273"/>
        <item x="143"/>
        <item x="90"/>
        <item x="70"/>
        <item m="1" x="1673"/>
        <item x="645"/>
        <item x="280"/>
        <item x="609"/>
        <item x="124"/>
        <item x="125"/>
        <item m="1" x="3360"/>
        <item x="158"/>
        <item x="227"/>
        <item x="109"/>
        <item x="199"/>
        <item m="1" x="3370"/>
        <item x="36"/>
        <item m="1" x="2547"/>
        <item x="1037"/>
        <item x="71"/>
        <item x="299"/>
        <item m="1" x="1400"/>
        <item x="126"/>
        <item m="1" x="2643"/>
        <item m="1" x="1636"/>
        <item m="1" x="3362"/>
        <item x="335"/>
        <item x="377"/>
        <item x="295"/>
        <item x="111"/>
        <item m="1" x="2873"/>
        <item x="27"/>
        <item x="263"/>
        <item m="1" x="3408"/>
        <item x="67"/>
        <item m="1" x="2086"/>
        <item x="225"/>
        <item x="563"/>
        <item m="1" x="1190"/>
        <item x="61"/>
        <item x="160"/>
        <item x="574"/>
        <item x="372"/>
        <item x="85"/>
        <item x="580"/>
        <item x="82"/>
        <item x="176"/>
        <item m="1" x="1961"/>
        <item x="78"/>
        <item m="1" x="2657"/>
        <item m="1" x="2958"/>
        <item m="1" x="1741"/>
        <item x="14"/>
        <item x="149"/>
        <item m="1" x="1558"/>
        <item x="1"/>
        <item m="1" x="2782"/>
        <item m="1" x="1754"/>
        <item x="15"/>
        <item m="1" x="2939"/>
        <item x="33"/>
        <item x="16"/>
        <item m="1" x="2068"/>
        <item x="62"/>
        <item x="374"/>
        <item x="272"/>
        <item m="1" x="2524"/>
        <item x="285"/>
        <item x="762"/>
        <item x="567"/>
        <item x="1033"/>
        <item m="1" x="2600"/>
        <item x="375"/>
        <item x="8"/>
        <item m="1" x="3308"/>
        <item x="4"/>
        <item m="1" x="2317"/>
        <item m="1" x="1857"/>
        <item m="1" x="3255"/>
        <item m="1" x="3269"/>
        <item m="1" x="2350"/>
        <item m="1" x="1201"/>
        <item x="277"/>
        <item m="1" x="1355"/>
        <item m="1" x="2106"/>
        <item m="1" x="2564"/>
        <item m="1" x="3457"/>
        <item x="890"/>
        <item m="1" x="3386"/>
        <item m="1" x="2665"/>
        <item m="1" x="1173"/>
        <item m="1" x="1335"/>
        <item x="981"/>
        <item x="876"/>
        <item x="870"/>
        <item m="1" x="2441"/>
        <item m="1" x="2880"/>
        <item m="1" x="1813"/>
        <item m="1" x="1799"/>
        <item x="881"/>
        <item x="979"/>
        <item x="356"/>
        <item x="654"/>
        <item x="166"/>
        <item m="1" x="1542"/>
        <item x="968"/>
        <item x="606"/>
        <item x="290"/>
        <item m="1" x="3140"/>
        <item x="204"/>
        <item x="278"/>
        <item x="104"/>
        <item x="114"/>
        <item m="1" x="1865"/>
        <item x="342"/>
        <item x="281"/>
        <item x="155"/>
        <item m="1" x="2002"/>
        <item x="103"/>
        <item x="119"/>
        <item x="145"/>
        <item x="177"/>
        <item x="519"/>
        <item x="520"/>
        <item x="63"/>
        <item x="556"/>
        <item x="288"/>
        <item x="588"/>
        <item x="294"/>
        <item x="543"/>
        <item m="1" x="2559"/>
        <item x="292"/>
        <item x="95"/>
        <item x="617"/>
        <item x="87"/>
        <item x="266"/>
        <item x="578"/>
        <item m="1" x="2493"/>
        <item x="581"/>
        <item m="1" x="1469"/>
        <item m="1" x="1927"/>
        <item m="1" x="2223"/>
        <item m="1" x="2619"/>
        <item m="1" x="3199"/>
        <item m="1" x="1429"/>
        <item m="1" x="2828"/>
        <item m="1" x="1202"/>
        <item m="1" x="3026"/>
        <item m="1" x="1613"/>
        <item m="1" x="1645"/>
        <item m="1" x="1300"/>
        <item m="1" x="1910"/>
        <item m="1" x="1930"/>
        <item m="1" x="3210"/>
        <item m="1" x="1498"/>
        <item m="1" x="3200"/>
        <item m="1" x="3262"/>
        <item m="1" x="2722"/>
        <item m="1" x="2822"/>
        <item m="1" x="2992"/>
        <item m="1" x="2195"/>
        <item m="1" x="2319"/>
        <item m="1" x="2714"/>
        <item m="1" x="3361"/>
        <item m="1" x="2549"/>
        <item m="1" x="3458"/>
        <item m="1" x="1366"/>
        <item m="1" x="2703"/>
        <item m="1" x="1230"/>
        <item m="1" x="1271"/>
        <item m="1" x="2826"/>
        <item m="1" x="3340"/>
        <item m="1" x="1534"/>
        <item m="1" x="1296"/>
        <item m="1" x="3293"/>
        <item m="1" x="3485"/>
        <item m="1" x="3286"/>
        <item m="1" x="3045"/>
        <item m="1" x="2091"/>
        <item m="1" x="2476"/>
        <item m="1" x="1563"/>
        <item m="1" x="3404"/>
        <item m="1" x="3022"/>
        <item m="1" x="1421"/>
        <item m="1" x="2215"/>
        <item m="1" x="3432"/>
        <item m="1" x="3019"/>
        <item m="1" x="1321"/>
        <item m="1" x="2512"/>
        <item m="1" x="3455"/>
        <item m="1" x="2336"/>
        <item m="1" x="1433"/>
        <item m="1" x="2307"/>
        <item m="1" x="3239"/>
        <item m="1" x="1380"/>
        <item m="1" x="3152"/>
        <item m="1" x="2655"/>
        <item m="1" x="3050"/>
        <item m="1" x="2170"/>
        <item m="1" x="2565"/>
        <item m="1" x="2864"/>
        <item m="1" x="3419"/>
        <item m="1" x="2365"/>
        <item m="1" x="3392"/>
        <item m="1" x="3053"/>
        <item m="1" x="2015"/>
        <item m="1" x="1171"/>
        <item m="1" x="2793"/>
        <item m="1" x="1497"/>
        <item m="1" x="1178"/>
        <item m="1" x="3068"/>
        <item m="1" x="2392"/>
        <item m="1" x="2635"/>
        <item m="1" x="2233"/>
        <item m="1" x="1527"/>
        <item m="1" x="3333"/>
        <item m="1" x="3379"/>
        <item m="1" x="1502"/>
        <item m="1" x="3109"/>
        <item m="1" x="1370"/>
        <item m="1" x="2852"/>
        <item m="1" x="1979"/>
        <item m="1" x="2101"/>
        <item m="1" x="1868"/>
        <item m="1" x="1702"/>
        <item m="1" x="1605"/>
        <item m="1" x="2375"/>
        <item m="1" x="2996"/>
        <item m="1" x="2941"/>
        <item m="1" x="1933"/>
        <item m="1" x="1843"/>
        <item m="1" x="1931"/>
        <item m="1" x="3136"/>
        <item m="1" x="2118"/>
        <item m="1" x="2589"/>
        <item m="1" x="1379"/>
        <item m="1" x="2521"/>
        <item m="1" x="1926"/>
        <item m="1" x="3483"/>
        <item m="1" x="1568"/>
        <item m="1" x="1783"/>
        <item m="1" x="2199"/>
        <item m="1" x="1520"/>
        <item m="1" x="2887"/>
        <item m="1" x="1589"/>
        <item m="1" x="1949"/>
        <item m="1" x="2544"/>
        <item m="1" x="2409"/>
        <item m="1" x="1846"/>
        <item m="1" x="2706"/>
        <item m="1" x="1587"/>
        <item m="1" x="2856"/>
        <item m="1" x="1791"/>
        <item m="1" x="1710"/>
        <item m="1" x="3456"/>
        <item m="1" x="3181"/>
        <item m="1" x="1199"/>
        <item m="1" x="2675"/>
        <item m="1" x="1306"/>
        <item m="1" x="1737"/>
        <item m="1" x="1950"/>
        <item m="1" x="1242"/>
        <item m="1" x="1944"/>
        <item m="1" x="3421"/>
        <item m="1" x="2693"/>
        <item m="1" x="1499"/>
        <item m="1" x="2473"/>
        <item m="1" x="2399"/>
        <item m="1" x="3403"/>
        <item m="1" x="3303"/>
        <item m="1" x="2334"/>
        <item m="1" x="2300"/>
        <item m="1" x="2471"/>
        <item m="1" x="1729"/>
        <item m="1" x="2028"/>
        <item m="1" x="1346"/>
        <item m="1" x="3353"/>
        <item m="1" x="2854"/>
        <item m="1" x="1800"/>
        <item m="1" x="1773"/>
        <item m="1" x="1325"/>
        <item m="1" x="3014"/>
        <item m="1" x="1411"/>
        <item m="1" x="2671"/>
        <item m="1" x="1193"/>
        <item m="1" x="3273"/>
        <item m="1" x="1362"/>
        <item m="1" x="2224"/>
        <item m="1" x="1200"/>
        <item m="1" x="2534"/>
        <item m="1" x="2841"/>
        <item m="1" x="3116"/>
        <item m="1" x="2458"/>
        <item m="1" x="1260"/>
        <item m="1" x="1953"/>
        <item m="1" x="2660"/>
        <item m="1" x="1835"/>
        <item m="1" x="3011"/>
        <item m="1" x="1970"/>
        <item m="1" x="1938"/>
        <item m="1" x="1666"/>
        <item m="1" x="2468"/>
        <item m="1" x="2503"/>
        <item m="1" x="1919"/>
        <item m="1" x="2064"/>
        <item m="1" x="3185"/>
        <item m="1" x="1477"/>
        <item m="1" x="3424"/>
        <item m="1" x="2861"/>
        <item m="1" x="1549"/>
        <item m="1" x="2881"/>
        <item m="1" x="2146"/>
        <item m="1" x="1238"/>
        <item m="1" x="3329"/>
        <item m="1" x="3104"/>
        <item m="1" x="1946"/>
        <item m="1" x="1195"/>
        <item m="1" x="1885"/>
        <item m="1" x="1973"/>
        <item m="1" x="1513"/>
        <item m="1" x="3098"/>
        <item m="1" x="1557"/>
        <item m="1" x="1314"/>
        <item m="1" x="3350"/>
        <item m="1" x="3305"/>
        <item m="1" x="1736"/>
        <item m="1" x="2047"/>
        <item m="1" x="2323"/>
        <item m="1" x="1581"/>
        <item m="1" x="2420"/>
        <item m="1" x="2951"/>
        <item m="1" x="2342"/>
        <item m="1" x="2393"/>
        <item m="1" x="2733"/>
        <item m="1" x="2531"/>
        <item m="1" x="1830"/>
        <item m="1" x="2136"/>
        <item m="1" x="2298"/>
        <item m="1" x="1789"/>
        <item m="1" x="1908"/>
        <item m="1" x="2356"/>
        <item m="1" x="1188"/>
        <item m="1" x="1225"/>
        <item m="1" x="1454"/>
        <item m="1" x="1356"/>
        <item m="1" x="1390"/>
        <item m="1" x="1423"/>
        <item m="1" x="1532"/>
        <item m="1" x="1615"/>
        <item m="1" x="1501"/>
        <item m="1" x="1618"/>
        <item m="1" x="1650"/>
        <item m="1" x="1427"/>
        <item m="1" x="1537"/>
        <item m="1" x="1576"/>
        <item m="1" x="1621"/>
        <item m="1" x="3467"/>
        <item m="1" x="1681"/>
        <item m="1" x="1784"/>
        <item m="1" x="1889"/>
        <item m="1" x="1915"/>
        <item m="1" x="1941"/>
        <item m="1" x="2017"/>
        <item m="1" x="1892"/>
        <item m="1" x="2081"/>
        <item m="1" x="1894"/>
        <item m="1" x="1918"/>
        <item m="1" x="2384"/>
        <item m="1" x="1575"/>
        <item m="1" x="1619"/>
        <item m="1" x="1464"/>
        <item m="1" x="2027"/>
        <item m="1" x="2216"/>
        <item m="1" x="2220"/>
        <item m="1" x="2343"/>
        <item m="1" x="1541"/>
        <item m="1" x="1707"/>
        <item m="1" x="2984"/>
        <item m="1" x="2008"/>
        <item m="1" x="2405"/>
        <item m="1" x="1728"/>
        <item m="1" x="1735"/>
        <item m="1" x="2147"/>
        <item m="1" x="1598"/>
        <item m="1" x="2069"/>
        <item m="1" x="1840"/>
        <item m="1" x="1802"/>
        <item m="1" x="1803"/>
        <item m="1" x="2656"/>
        <item m="1" x="2910"/>
        <item m="1" x="2909"/>
        <item m="1" x="3119"/>
        <item m="1" x="2997"/>
        <item m="1" x="2226"/>
        <item m="1" x="2663"/>
        <item m="1" x="2258"/>
        <item m="1" x="3006"/>
        <item m="1" x="2738"/>
        <item m="1" x="2545"/>
        <item m="1" x="2450"/>
        <item m="1" x="2820"/>
        <item m="1" x="1731"/>
        <item m="1" x="1769"/>
        <item m="1" x="3029"/>
        <item m="1" x="2630"/>
        <item m="1" x="2968"/>
        <item m="1" x="2318"/>
        <item m="1" x="1389"/>
        <item m="1" x="2581"/>
        <item m="1" x="2637"/>
        <item m="1" x="2484"/>
        <item m="1" x="2525"/>
        <item m="1" x="2719"/>
        <item m="1" x="2794"/>
        <item m="1" x="2947"/>
        <item m="1" x="2993"/>
        <item m="1" x="2827"/>
        <item m="1" x="2287"/>
        <item m="1" x="2460"/>
        <item m="1" x="2732"/>
        <item m="1" x="2942"/>
        <item m="1" x="2728"/>
        <item m="1" x="2594"/>
        <item m="1" x="2533"/>
        <item m="1" x="2568"/>
        <item m="1" x="2694"/>
        <item m="1" x="2499"/>
        <item m="1" x="3274"/>
        <item m="1" x="2253"/>
        <item m="1" x="2835"/>
        <item m="1" x="2080"/>
        <item m="1" x="3157"/>
        <item m="1" x="2632"/>
        <item m="1" x="2049"/>
        <item m="1" x="2125"/>
        <item m="1" x="1582"/>
        <item m="1" x="1626"/>
        <item m="1" x="1685"/>
        <item m="1" x="1258"/>
        <item m="1" x="2478"/>
        <item m="1" x="2516"/>
        <item m="1" x="2576"/>
        <item m="1" x="1895"/>
        <item m="1" x="2480"/>
        <item m="1" x="1705"/>
        <item m="1" x="2320"/>
        <item m="1" x="2808"/>
        <item m="1" x="2726"/>
        <item m="1" x="2802"/>
        <item m="1" x="2527"/>
        <item m="1" x="2329"/>
        <item m="1" x="2492"/>
        <item m="1" x="2682"/>
        <item m="1" x="2213"/>
        <item m="1" x="2151"/>
        <item m="1" x="3012"/>
        <item m="1" x="2112"/>
        <item m="1" x="2168"/>
        <item m="1" x="1495"/>
        <item m="1" x="1384"/>
        <item m="1" x="1183"/>
        <item m="1" x="3378"/>
        <item m="1" x="1456"/>
        <item m="1" x="1418"/>
        <item m="1" x="3374"/>
        <item m="1" x="1603"/>
        <item m="1" x="1646"/>
        <item m="1" x="3413"/>
        <item m="1" x="1413"/>
        <item m="1" x="1492"/>
        <item m="1" x="1377"/>
        <item m="1" x="1414"/>
        <item m="1" x="1253"/>
        <item m="1" x="1349"/>
        <item m="1" x="2636"/>
        <item m="1" x="2676"/>
        <item m="1" x="2479"/>
        <item m="1" x="2552"/>
        <item m="1" x="1760"/>
        <item m="1" x="1716"/>
        <item m="1" x="1896"/>
        <item m="1" x="2481"/>
        <item m="1" x="2359"/>
        <item m="1" x="1709"/>
        <item m="1" x="2037"/>
        <item m="1" x="1439"/>
        <item m="1" x="2260"/>
        <item m="1" x="1734"/>
        <item m="1" x="1764"/>
        <item m="1" x="1514"/>
        <item m="1" x="1172"/>
        <item m="1" x="1593"/>
        <item m="1" x="1962"/>
        <item m="1" x="2185"/>
        <item m="1" x="2107"/>
        <item m="1" x="1925"/>
        <item m="1" x="1876"/>
        <item m="1" x="2005"/>
        <item m="1" x="2009"/>
        <item m="1" x="2141"/>
        <item m="1" x="1833"/>
        <item m="1" x="1726"/>
        <item m="1" x="2396"/>
        <item m="1" x="2265"/>
        <item m="1" x="3345"/>
        <item m="1" x="3135"/>
        <item m="1" x="1635"/>
        <item m="1" x="1718"/>
        <item m="1" x="1591"/>
        <item m="1" x="1476"/>
        <item m="1" x="1831"/>
        <item m="1" x="1725"/>
        <item m="1" x="1897"/>
        <item m="1" x="3461"/>
        <item m="1" x="3388"/>
        <item m="1" x="2104"/>
        <item m="1" x="3355"/>
        <item m="1" x="2099"/>
        <item m="1" x="3352"/>
        <item m="1" x="3465"/>
        <item m="1" x="2273"/>
        <item m="1" x="2228"/>
        <item m="1" x="2189"/>
        <item m="1" x="2305"/>
        <item m="1" x="2302"/>
        <item m="1" x="1641"/>
        <item m="1" x="2440"/>
        <item m="1" x="2414"/>
        <item m="1" x="2367"/>
        <item m="1" x="2071"/>
        <item m="1" x="1863"/>
        <item m="1" x="1727"/>
        <item m="1" x="2263"/>
        <item m="1" x="3420"/>
        <item m="1" x="2269"/>
        <item m="1" x="3336"/>
        <item m="1" x="3218"/>
        <item m="1" x="3129"/>
        <item m="1" x="2953"/>
        <item m="1" x="3311"/>
        <item m="1" x="2026"/>
        <item m="1" x="3059"/>
        <item m="1" x="2893"/>
        <item m="1" x="2800"/>
        <item m="1" x="2562"/>
        <item m="1" x="3231"/>
        <item m="1" x="2652"/>
        <item m="1" x="2809"/>
        <item m="1" x="1992"/>
        <item m="1" x="2383"/>
        <item m="1" x="2349"/>
        <item m="1" x="2496"/>
        <item m="1" x="2023"/>
        <item m="1" x="2339"/>
        <item m="1" x="2948"/>
        <item m="1" x="2254"/>
        <item m="1" x="2088"/>
        <item m="1" x="2208"/>
        <item m="1" x="3064"/>
        <item m="1" x="2768"/>
        <item m="1" x="3139"/>
        <item m="1" x="1222"/>
        <item m="1" x="2390"/>
        <item m="1" x="3233"/>
        <item m="1" x="2129"/>
        <item m="1" x="2344"/>
        <item m="1" x="3121"/>
        <item m="1" x="2999"/>
        <item m="1" x="2566"/>
        <item m="1" x="3035"/>
        <item m="1" x="2998"/>
        <item m="1" x="2955"/>
        <item m="1" x="2011"/>
        <item m="1" x="2242"/>
        <item m="1" x="2424"/>
        <item m="1" x="2764"/>
        <item m="1" x="2495"/>
        <item m="1" x="2379"/>
        <item m="1" x="2022"/>
        <item m="1" x="2553"/>
        <item m="1" x="2451"/>
        <item m="1" x="2211"/>
        <item m="1" x="2491"/>
        <item m="1" x="2362"/>
        <item m="1" x="2234"/>
        <item m="1" x="2638"/>
        <item m="1" x="2369"/>
        <item m="1" x="2540"/>
        <item m="1" x="2162"/>
        <item m="1" x="3460"/>
        <item m="1" x="2668"/>
        <item m="1" x="2572"/>
        <item m="1" x="1381"/>
        <item m="1" x="3309"/>
        <item m="1" x="3221"/>
        <item m="1" x="1671"/>
        <item m="1" x="1609"/>
        <item m="1" x="1279"/>
        <item m="1" x="1235"/>
        <item m="1" x="1209"/>
        <item m="1" x="1311"/>
        <item m="1" x="1257"/>
        <item m="1" x="1347"/>
        <item m="1" x="1161"/>
        <item m="1" x="1493"/>
        <item m="1" x="1518"/>
        <item m="1" x="1443"/>
        <item m="1" x="1446"/>
        <item m="1" x="1521"/>
        <item m="1" x="3032"/>
        <item m="1" x="3364"/>
        <item m="1" x="2954"/>
        <item m="1" x="3182"/>
        <item m="1" x="1213"/>
        <item m="1" x="2775"/>
        <item m="1" x="3070"/>
        <item m="1" x="2776"/>
        <item m="1" x="2696"/>
        <item m="1" x="2961"/>
        <item m="1" x="2535"/>
        <item m="1" x="3149"/>
        <item m="1" x="3125"/>
        <item m="1" x="2618"/>
        <item m="1" x="3275"/>
        <item m="1" x="2736"/>
        <item m="1" x="2746"/>
        <item m="1" x="2857"/>
        <item m="1" x="3075"/>
        <item m="1" x="2988"/>
        <item m="1" x="2964"/>
        <item m="1" x="3256"/>
        <item m="1" x="2914"/>
        <item m="1" x="3448"/>
        <item m="1" x="3453"/>
        <item m="1" x="2862"/>
        <item m="1" x="2417"/>
        <item m="1" x="1903"/>
        <item m="1" x="2967"/>
        <item m="1" x="2759"/>
        <item m="1" x="3325"/>
        <item m="1" x="3023"/>
        <item m="1" x="2813"/>
        <item m="1" x="2469"/>
        <item m="1" x="2688"/>
        <item m="1" x="2530"/>
        <item m="1" x="2769"/>
        <item m="1" x="2430"/>
        <item m="1" x="2595"/>
        <item m="1" x="2532"/>
        <item m="1" x="2729"/>
        <item m="1" x="2653"/>
        <item m="1" x="2354"/>
        <item m="1" x="2190"/>
        <item m="1" x="2598"/>
        <item m="1" x="2186"/>
        <item m="1" x="1759"/>
        <item m="1" x="1730"/>
        <item m="1" x="1904"/>
        <item m="1" x="2558"/>
        <item m="1" x="2684"/>
        <item m="1" x="2642"/>
        <item m="1" x="3088"/>
        <item m="1" x="2646"/>
        <item m="1" x="2500"/>
        <item m="1" x="2563"/>
        <item m="1" x="2368"/>
        <item m="1" x="2973"/>
        <item m="1" x="2502"/>
        <item m="1" x="2461"/>
        <item m="1" x="3056"/>
        <item m="1" x="2012"/>
        <item m="1" x="2148"/>
        <item m="1" x="3124"/>
        <item m="1" x="1639"/>
        <item m="1" x="2717"/>
        <item m="1" x="2734"/>
        <item m="1" x="2428"/>
        <item m="1" x="1921"/>
        <item m="1" x="2975"/>
        <item m="1" x="2936"/>
        <item m="1" x="2591"/>
        <item m="1" x="2691"/>
        <item m="1" x="3417"/>
        <item m="1" x="2772"/>
        <item m="1" x="3230"/>
        <item m="1" x="2266"/>
        <item m="1" x="2542"/>
        <item m="1" x="2348"/>
        <item m="1" x="1434"/>
        <item m="1" x="1402"/>
        <item m="1" x="1552"/>
        <item m="1" x="1638"/>
        <item m="1" x="1955"/>
        <item m="1" x="1994"/>
        <item m="1" x="1862"/>
        <item m="1" x="2832"/>
        <item m="1" x="2100"/>
        <item m="1" x="1936"/>
        <item m="1" x="2785"/>
        <item m="1" x="2446"/>
        <item m="1" x="2580"/>
        <item m="1" x="2831"/>
        <item m="1" x="2930"/>
        <item m="1" x="2072"/>
        <item m="1" x="2886"/>
        <item m="1" x="3007"/>
        <item m="1" x="2145"/>
        <item m="1" x="2763"/>
        <item m="1" x="2280"/>
        <item m="1" x="2747"/>
        <item m="1" x="3341"/>
        <item m="1" x="1714"/>
        <item m="1" x="3383"/>
        <item m="1" x="3003"/>
        <item m="1" x="2200"/>
        <item m="1" x="2482"/>
        <item m="1" x="2163"/>
        <item m="1" x="2464"/>
        <item m="1" x="2766"/>
        <item m="1" x="2243"/>
        <item m="1" x="3290"/>
        <item m="1" x="1450"/>
        <item m="1" x="1316"/>
        <item m="1" x="1674"/>
        <item m="1" x="1182"/>
        <item m="1" x="1670"/>
        <item m="1" x="1488"/>
        <item m="1" x="1315"/>
        <item m="1" x="1287"/>
        <item m="1" x="1175"/>
        <item m="1" x="2806"/>
        <item m="1" x="3194"/>
        <item m="1" x="2150"/>
        <item m="1" x="2475"/>
        <item m="1" x="2201"/>
        <item m="1" x="1629"/>
        <item m="1" x="1752"/>
        <item m="1" x="1851"/>
        <item m="1" x="2051"/>
        <item m="1" x="1573"/>
        <item m="1" x="1254"/>
        <item m="1" x="1824"/>
        <item m="1" x="1989"/>
        <item m="1" x="1991"/>
        <item m="1" x="1538"/>
        <item m="1" x="2847"/>
        <item m="1" x="2193"/>
        <item m="1" x="2312"/>
        <item m="1" x="2410"/>
        <item m="1" x="2065"/>
        <item m="1" x="1185"/>
        <item m="1" x="2092"/>
        <item m="1" x="2171"/>
        <item m="1" x="2251"/>
        <item m="1" x="1350"/>
        <item m="1" x="3038"/>
        <item m="1" x="2358"/>
        <item m="1" x="3041"/>
        <item m="1" x="2959"/>
        <item m="1" x="2244"/>
        <item m="1" x="2278"/>
        <item m="1" x="2314"/>
        <item m="1" x="2577"/>
        <item m="1" x="2031"/>
        <item m="1" x="2122"/>
        <item m="1" x="2811"/>
        <item m="1" x="2161"/>
        <item m="1" x="2983"/>
        <item m="1" x="3083"/>
        <item m="1" x="1288"/>
        <item m="1" x="1319"/>
        <item m="1" x="1564"/>
        <item m="1" x="3445"/>
        <item m="1" x="1485"/>
        <item m="1" x="1602"/>
        <item m="1" x="1374"/>
        <item m="1" x="1221"/>
        <item m="1" x="2285"/>
        <item m="1" x="2207"/>
        <item m="1" x="2537"/>
        <item m="1" x="1983"/>
        <item m="1" x="2043"/>
        <item m="1" x="1652"/>
        <item m="1" x="1251"/>
        <item m="1" x="1168"/>
        <item m="1" x="2674"/>
        <item m="1" x="2790"/>
        <item m="1" x="1679"/>
        <item m="1" x="1263"/>
        <item m="1" x="1165"/>
        <item m="1" x="1535"/>
        <item m="1" x="3260"/>
        <item m="1" x="2515"/>
        <item m="1" x="2241"/>
        <item m="1" x="1661"/>
        <item m="1" x="1855"/>
        <item m="1" x="1586"/>
        <item m="1" x="1426"/>
        <item m="1" x="1461"/>
        <item m="1" x="2626"/>
        <item m="1" x="2465"/>
        <item m="1" x="2386"/>
        <item m="1" x="1506"/>
        <item m="1" x="1781"/>
        <item m="1" x="3426"/>
        <item m="1" x="1578"/>
        <item m="1" x="2025"/>
        <item m="1" x="1452"/>
        <item m="1" x="1357"/>
        <item m="1" x="1680"/>
        <item m="1" x="1530"/>
        <item m="1" x="2526"/>
        <item m="1" x="1385"/>
        <item m="1" x="1463"/>
        <item m="1" x="1948"/>
        <item m="1" x="1167"/>
        <item m="1" x="1457"/>
        <item m="1" x="1701"/>
        <item m="1" x="3464"/>
        <item m="1" x="1324"/>
        <item m="1" x="2925"/>
        <item m="1" x="2644"/>
        <item m="1" x="2539"/>
        <item m="1" x="1657"/>
        <item m="1" x="1683"/>
        <item m="1" x="1212"/>
        <item m="1" x="1163"/>
        <item m="1" x="1890"/>
        <item m="1" x="2974"/>
        <item m="1" x="2316"/>
        <item m="1" x="2477"/>
        <item m="1" x="3315"/>
        <item m="1" x="1959"/>
        <item m="1" x="2829"/>
        <item m="1" x="1756"/>
        <item m="1" x="2712"/>
        <item m="1" x="3415"/>
        <item m="1" x="1466"/>
        <item m="1" x="2087"/>
        <item m="1" x="1988"/>
        <item m="1" x="1570"/>
        <item m="1" x="1503"/>
        <item m="1" x="3280"/>
        <item m="1" x="1382"/>
        <item m="1" x="2834"/>
        <item m="1" x="3351"/>
        <item m="1" x="1162"/>
        <item m="1" x="2059"/>
        <item m="1" x="1778"/>
        <item m="1" x="1420"/>
        <item m="1" x="1774"/>
        <item m="1" x="1460"/>
        <item m="1" x="2884"/>
        <item m="1" x="1583"/>
        <item m="1" x="1717"/>
        <item m="1" x="1758"/>
        <item m="1" x="3252"/>
        <item m="1" x="1859"/>
        <item m="1" x="1920"/>
        <item m="1" x="1660"/>
        <item m="1" x="2052"/>
        <item m="1" x="2029"/>
        <item m="1" x="1622"/>
        <item m="1" x="2291"/>
        <item m="1" x="2332"/>
        <item m="1" x="1676"/>
        <item m="1" x="2771"/>
        <item m="1" x="1528"/>
        <item m="1" x="2641"/>
        <item m="1" x="3482"/>
        <item m="1" x="1419"/>
        <item m="1" x="1341"/>
        <item m="1" x="3376"/>
        <item m="1" x="3190"/>
        <item m="1" x="1814"/>
        <item m="1" x="1451"/>
        <item m="1" x="1522"/>
        <item m="1" x="1519"/>
        <item m="1" x="3338"/>
        <item m="1" x="3454"/>
        <item m="1" x="3196"/>
        <item m="1" x="2927"/>
        <item m="1" x="3227"/>
        <item m="1" x="3416"/>
        <item m="1" x="3314"/>
        <item m="1" x="3276"/>
        <item m="1" x="2518"/>
        <item m="1" x="2548"/>
        <item m="1" x="1854"/>
        <item m="1" x="1688"/>
        <item m="1" x="2624"/>
        <item m="1" x="2662"/>
        <item m="1" x="3155"/>
        <item m="1" x="2926"/>
        <item m="1" x="2237"/>
        <item m="1" x="2169"/>
        <item m="1" x="2286"/>
        <item m="1" x="3018"/>
        <item m="1" x="2878"/>
        <item m="1" x="3463"/>
        <item m="1" x="3040"/>
        <item m="1" x="2230"/>
        <item m="1" x="3384"/>
        <item m="1" x="2376"/>
        <item m="1" x="2640"/>
        <item m="1" x="2454"/>
        <item m="1" x="2897"/>
        <item m="1" x="2165"/>
        <item m="1" x="2377"/>
        <item m="1" x="2046"/>
        <item m="1" x="2322"/>
        <item m="1" x="1987"/>
        <item m="1" x="3065"/>
        <item m="1" x="2940"/>
        <item m="1" x="2490"/>
        <item m="1" x="2456"/>
        <item m="1" x="2426"/>
        <item m="1" x="2962"/>
        <item m="1" x="2290"/>
        <item m="1" x="2807"/>
        <item m="1" x="2557"/>
        <item m="1" x="2725"/>
        <item m="1" x="2498"/>
        <item m="1" x="2751"/>
        <item m="1" x="2196"/>
        <item m="1" x="2276"/>
        <item m="1" x="2868"/>
        <item m="1" x="2915"/>
        <item m="1" x="2960"/>
        <item m="1" x="3036"/>
        <item m="1" x="2824"/>
        <item m="1" x="2876"/>
        <item m="1" x="2677"/>
        <item m="1" x="2240"/>
        <item m="1" x="2324"/>
        <item m="1" x="2455"/>
        <item m="1" x="2907"/>
        <item m="1" x="1597"/>
        <item m="1" x="3439"/>
        <item m="1" x="1289"/>
        <item m="1" x="2877"/>
        <item m="1" x="2918"/>
        <item m="1" x="2970"/>
        <item m="1" x="3039"/>
        <item m="1" x="2767"/>
        <item m="1" x="2381"/>
        <item m="1" x="2231"/>
        <item m="1" x="3079"/>
        <item m="1" x="1826"/>
        <item m="1" x="2977"/>
        <item m="1" x="3051"/>
        <item m="1" x="2971"/>
        <item m="1" x="2833"/>
        <item m="1" x="3224"/>
        <item m="1" x="2041"/>
        <item m="1" x="2934"/>
        <item m="1" x="2109"/>
        <item m="1" x="2313"/>
        <item m="1" x="2715"/>
        <item m="1" x="2650"/>
        <item m="1" x="2735"/>
        <item m="1" x="2849"/>
        <item m="1" x="2084"/>
        <item m="1" x="2812"/>
        <item m="1" x="2166"/>
        <item m="1" x="2903"/>
        <item m="1" x="2361"/>
        <item m="1" x="2510"/>
        <item m="1" x="2586"/>
        <item m="1" x="2439"/>
        <item m="1" x="2538"/>
        <item m="1" x="2924"/>
        <item m="1" x="3046"/>
        <item m="1" x="1642"/>
        <item m="1" x="1665"/>
        <item m="1" x="1187"/>
        <item m="1" x="3425"/>
        <item m="1" x="3287"/>
        <item m="1" x="3257"/>
        <item m="1" x="1218"/>
        <item m="1" x="2293"/>
        <item m="1" x="2292"/>
        <item m="1" x="2126"/>
        <item m="1" x="1634"/>
        <item m="1" x="3342"/>
        <item m="1" x="2620"/>
        <item m="1" x="2784"/>
        <item m="1" x="2753"/>
        <item m="1" x="1667"/>
        <item m="1" x="2781"/>
        <item m="1" x="1801"/>
        <item m="1" x="3077"/>
        <item m="1" x="2956"/>
        <item m="1" x="3132"/>
        <item m="1" x="3000"/>
        <item m="1" x="1768"/>
        <item m="1" x="3005"/>
        <item m="1" x="2899"/>
        <item m="1" x="2681"/>
        <item m="1" x="2485"/>
        <item m="1" x="3251"/>
        <item m="1" x="3229"/>
        <item m="1" x="2678"/>
        <item m="1" x="2202"/>
        <item m="1" x="2279"/>
        <item m="1" x="2077"/>
        <item m="1" x="2283"/>
        <item m="1" x="1252"/>
        <item x="220"/>
        <item x="394"/>
        <item m="1" x="3444"/>
        <item x="1056"/>
        <item x="511"/>
        <item x="1058"/>
        <item m="1" x="3055"/>
        <item m="1" x="1966"/>
        <item x="1068"/>
        <item x="399"/>
        <item m="1" x="2114"/>
        <item x="1014"/>
        <item m="1" x="2579"/>
        <item m="1" x="1351"/>
        <item x="1024"/>
        <item m="1" x="1682"/>
        <item x="341"/>
        <item m="1" x="2571"/>
        <item m="1" x="2906"/>
        <item m="1" x="3258"/>
        <item x="1114"/>
        <item m="1" x="2296"/>
        <item m="1" x="1724"/>
        <item m="1" x="2840"/>
        <item m="1" x="1832"/>
        <item x="1053"/>
        <item m="1" x="1298"/>
        <item m="1" x="2989"/>
        <item x="502"/>
        <item x="483"/>
        <item x="508"/>
        <item x="504"/>
        <item x="560"/>
        <item m="1" x="2908"/>
        <item m="1" x="3161"/>
        <item x="561"/>
        <item m="1" x="1239"/>
        <item x="32"/>
        <item m="1" x="1571"/>
        <item x="52"/>
        <item m="1" x="1595"/>
        <item x="701"/>
        <item m="1" x="2937"/>
        <item x="522"/>
        <item m="1" x="3203"/>
        <item x="343"/>
        <item m="1" x="3466"/>
        <item m="1" x="1585"/>
        <item m="1" x="2218"/>
        <item m="1" x="3114"/>
        <item x="785"/>
        <item m="1" x="2014"/>
        <item m="1" x="2400"/>
        <item m="1" x="2628"/>
        <item x="788"/>
        <item m="1" x="1505"/>
        <item m="1" x="2761"/>
        <item m="1" x="2295"/>
        <item x="534"/>
        <item x="536"/>
        <item x="537"/>
        <item x="112"/>
        <item x="259"/>
        <item m="1" x="3267"/>
        <item x="359"/>
        <item m="1" x="2268"/>
        <item m="1" x="1668"/>
        <item m="1" x="2673"/>
        <item x="528"/>
        <item x="365"/>
        <item m="1" x="2134"/>
        <item m="1" x="3479"/>
        <item m="1" x="1659"/>
        <item x="367"/>
        <item x="368"/>
        <item m="1" x="2437"/>
        <item x="630"/>
        <item x="638"/>
        <item x="352"/>
        <item m="1" x="3057"/>
        <item m="1" x="2331"/>
        <item m="1" x="3034"/>
        <item m="1" x="2664"/>
        <item x="649"/>
        <item m="1" x="2501"/>
        <item m="1" x="3175"/>
        <item x="525"/>
        <item x="357"/>
        <item m="1" x="1428"/>
        <item x="632"/>
        <item m="1" x="3250"/>
        <item x="610"/>
        <item m="1" x="1458"/>
        <item m="1" x="1455"/>
        <item m="1" x="2385"/>
        <item x="789"/>
        <item x="468"/>
        <item x="841"/>
        <item m="1" x="1424"/>
        <item m="1" x="1211"/>
        <item x="383"/>
        <item m="1" x="1303"/>
        <item m="1" x="2529"/>
        <item x="471"/>
        <item m="1" x="2567"/>
        <item m="1" x="1220"/>
        <item m="1" x="2397"/>
        <item x="385"/>
        <item m="1" x="3398"/>
        <item x="395"/>
        <item m="1" x="1327"/>
        <item x="1084"/>
        <item m="1" x="2889"/>
        <item m="1" x="2905"/>
        <item m="1" x="3184"/>
        <item m="1" x="1481"/>
        <item m="1" x="1361"/>
        <item m="1" x="1810"/>
        <item m="1" x="1342"/>
        <item m="1" x="1787"/>
        <item m="1" x="2073"/>
        <item m="1" x="2214"/>
        <item m="1" x="1837"/>
        <item m="1" x="2355"/>
        <item m="1" x="1531"/>
        <item m="1" x="1684"/>
        <item m="1" x="1437"/>
        <item m="1" x="3339"/>
        <item m="1" x="1574"/>
        <item m="1" x="2431"/>
        <item m="1" x="3299"/>
        <item m="1" x="2294"/>
        <item x="1083"/>
        <item m="1" x="1310"/>
        <item x="404"/>
        <item m="1" x="1164"/>
        <item m="1" x="2102"/>
        <item x="390"/>
        <item m="1" x="2850"/>
        <item m="1" x="3172"/>
        <item m="1" x="2010"/>
        <item m="1" x="2804"/>
        <item x="397"/>
        <item m="1" x="1971"/>
        <item m="1" x="2731"/>
        <item m="1" x="2672"/>
        <item m="1" x="3294"/>
        <item x="402"/>
        <item x="386"/>
        <item x="441"/>
        <item x="387"/>
        <item x="391"/>
        <item m="1" x="1848"/>
        <item m="1" x="3131"/>
        <item m="1" x="1689"/>
        <item m="1" x="2707"/>
        <item m="1" x="2024"/>
        <item x="407"/>
        <item x="410"/>
        <item m="1" x="1246"/>
        <item m="1" x="2346"/>
        <item x="445"/>
        <item x="423"/>
        <item x="409"/>
        <item x="412"/>
        <item x="474"/>
        <item x="420"/>
        <item x="421"/>
        <item x="427"/>
        <item x="443"/>
        <item x="435"/>
        <item x="431"/>
        <item x="436"/>
        <item x="428"/>
        <item m="1" x="2103"/>
        <item x="717"/>
        <item x="424"/>
        <item x="434"/>
        <item x="448"/>
        <item x="425"/>
        <item x="422"/>
        <item m="1" x="2178"/>
        <item m="1" x="1484"/>
        <item m="1" x="2875"/>
        <item m="1" x="1290"/>
        <item x="21"/>
        <item x="454"/>
        <item x="549"/>
        <item x="660"/>
        <item m="1" x="1509"/>
        <item m="1" x="1243"/>
        <item x="655"/>
        <item x="461"/>
        <item x="363"/>
        <item m="1" x="2950"/>
        <item x="676"/>
        <item x="657"/>
        <item x="554"/>
        <item m="1" x="1590"/>
        <item m="1" x="1982"/>
        <item m="1" x="2596"/>
        <item m="1" x="1336"/>
        <item x="868"/>
        <item x="989"/>
        <item x="988"/>
        <item x="455"/>
        <item x="636"/>
        <item x="456"/>
        <item x="941"/>
        <item x="669"/>
        <item m="1" x="1928"/>
        <item m="1" x="1405"/>
        <item x="358"/>
        <item x="353"/>
        <item x="644"/>
        <item m="1" x="3107"/>
        <item x="681"/>
        <item x="652"/>
        <item x="665"/>
        <item m="1" x="1601"/>
        <item m="1" x="1749"/>
        <item m="1" x="2078"/>
        <item x="623"/>
        <item x="894"/>
        <item m="1" x="2327"/>
        <item x="880"/>
        <item m="1" x="2979"/>
        <item m="1" x="3278"/>
        <item m="1" x="2574"/>
        <item m="1" x="2340"/>
        <item m="1" x="3113"/>
        <item m="1" x="2836"/>
        <item m="1" x="1996"/>
        <item m="1" x="3148"/>
        <item m="1" x="1511"/>
        <item m="1" x="3165"/>
        <item m="1" x="1184"/>
        <item m="1" x="3137"/>
        <item m="1" x="2639"/>
        <item m="1" x="1256"/>
        <item m="1" x="3020"/>
        <item m="1" x="1939"/>
        <item m="1" x="1550"/>
        <item m="1" x="1594"/>
        <item m="1" x="1794"/>
        <item m="1" x="3142"/>
        <item m="1" x="2351"/>
        <item m="1" x="3436"/>
        <item m="1" x="1980"/>
        <item x="487"/>
        <item m="1" x="1825"/>
        <item m="1" x="3412"/>
        <item m="1" x="1847"/>
        <item m="1" x="2969"/>
        <item x="488"/>
        <item m="1" x="2271"/>
        <item x="1082"/>
        <item m="1" x="1790"/>
        <item m="1" x="3244"/>
        <item x="451"/>
        <item m="1" x="2507"/>
        <item m="1" x="2783"/>
        <item x="472"/>
        <item x="473"/>
        <item x="486"/>
        <item m="1" x="1179"/>
        <item m="1" x="3237"/>
        <item m="1" x="1599"/>
        <item x="1116"/>
        <item m="1" x="1751"/>
        <item m="1" x="1780"/>
        <item m="1" x="2363"/>
        <item m="1" x="2797"/>
        <item m="1" x="3387"/>
        <item x="475"/>
        <item m="1" x="3434"/>
        <item x="507"/>
        <item x="450"/>
        <item x="29"/>
        <item m="1" x="2845"/>
        <item m="1" x="3295"/>
        <item m="1" x="2138"/>
        <item m="1" x="2449"/>
        <item m="1" x="3349"/>
        <item m="1" x="2946"/>
        <item m="1" x="2259"/>
        <item m="1" x="3331"/>
        <item m="1" x="3042"/>
        <item m="1" x="3108"/>
        <item m="1" x="1604"/>
        <item m="1" x="1917"/>
        <item x="505"/>
        <item m="1" x="1236"/>
        <item x="777"/>
        <item m="1" x="2412"/>
        <item m="1" x="3385"/>
        <item x="484"/>
        <item m="1" x="2799"/>
        <item m="1" x="2621"/>
        <item x="470"/>
        <item x="509"/>
        <item m="1" x="2306"/>
        <item m="1" x="3462"/>
        <item x="1105"/>
        <item m="1" x="2838"/>
        <item x="1118"/>
        <item x="1121"/>
        <item x="1122"/>
        <item m="1" x="2133"/>
        <item x="510"/>
        <item m="1" x="1395"/>
        <item m="1" x="2494"/>
        <item m="1" x="3264"/>
        <item m="1" x="2387"/>
        <item x="664"/>
        <item m="1" x="3446"/>
        <item m="1" x="1412"/>
        <item x="165"/>
        <item x="965"/>
        <item m="1" x="2176"/>
        <item m="1" x="2061"/>
        <item x="668"/>
        <item m="1" x="2398"/>
        <item m="1" x="1883"/>
        <item m="1" x="1818"/>
        <item x="661"/>
        <item x="680"/>
        <item m="1" x="1775"/>
        <item x="667"/>
        <item x="629"/>
        <item m="1" x="3146"/>
        <item m="1" x="2275"/>
        <item m="1" x="2742"/>
        <item m="1" x="1491"/>
        <item m="1" x="2601"/>
        <item m="1" x="3344"/>
        <item m="1" x="1856"/>
        <item m="1" x="1403"/>
        <item x="619"/>
        <item x="187"/>
        <item x="232"/>
        <item x="163"/>
        <item x="598"/>
        <item m="1" x="2337"/>
        <item m="1" x="1261"/>
        <item x="244"/>
        <item m="1" x="1902"/>
        <item m="1" x="1305"/>
        <item x="462"/>
        <item m="1" x="3291"/>
        <item x="675"/>
        <item m="1" x="2919"/>
        <item x="1094"/>
        <item m="1" x="2181"/>
        <item m="1" x="3197"/>
        <item m="1" x="3228"/>
        <item x="689"/>
        <item x="546"/>
        <item m="1" x="2778"/>
        <item m="1" x="1376"/>
        <item m="1" x="3359"/>
        <item m="1" x="2617"/>
        <item x="653"/>
        <item x="670"/>
        <item m="1" x="3170"/>
        <item x="84"/>
        <item x="168"/>
        <item m="1" x="1317"/>
        <item m="1" x="3310"/>
        <item m="1" x="2413"/>
        <item x="296"/>
        <item m="1" x="1624"/>
        <item x="586"/>
        <item x="538"/>
        <item m="1" x="1330"/>
        <item m="1" x="1694"/>
        <item x="197"/>
        <item x="116"/>
        <item x="269"/>
        <item m="1" x="2033"/>
        <item x="478"/>
        <item m="1" x="3346"/>
        <item m="1" x="1588"/>
        <item m="1" x="1333"/>
        <item m="1" x="2647"/>
        <item m="1" x="1648"/>
        <item x="175"/>
        <item x="699"/>
        <item x="300"/>
        <item x="517"/>
        <item x="207"/>
        <item x="161"/>
        <item m="1" x="2817"/>
        <item x="53"/>
        <item m="1" x="3159"/>
        <item x="590"/>
        <item m="1" x="2506"/>
        <item m="1" x="3320"/>
        <item x="564"/>
        <item x="1036"/>
        <item x="101"/>
        <item m="1" x="2982"/>
        <item m="1" x="3330"/>
        <item x="298"/>
        <item x="284"/>
        <item m="1" x="2583"/>
        <item m="1" x="2711"/>
        <item x="969"/>
        <item m="1" x="1272"/>
        <item m="1" x="1884"/>
        <item m="1" x="2872"/>
        <item x="188"/>
        <item x="218"/>
        <item m="1" x="1763"/>
        <item m="1" x="3263"/>
        <item x="226"/>
        <item x="236"/>
        <item m="1" x="2737"/>
        <item x="626"/>
        <item x="628"/>
        <item x="674"/>
        <item x="351"/>
        <item x="552"/>
        <item m="1" x="2755"/>
        <item x="673"/>
        <item m="1" x="1368"/>
        <item m="1" x="1500"/>
        <item x="648"/>
        <item m="1" x="1210"/>
        <item m="1" x="1281"/>
        <item m="1" x="3013"/>
        <item x="642"/>
        <item m="1" x="1849"/>
        <item m="1" x="2489"/>
        <item x="980"/>
        <item m="1" x="2593"/>
        <item m="1" x="3438"/>
        <item m="1" x="2408"/>
        <item m="1" x="1882"/>
        <item m="1" x="3418"/>
        <item x="364"/>
        <item m="1" x="1470"/>
        <item m="1" x="1354"/>
        <item m="1" x="2573"/>
        <item x="833"/>
        <item m="1" x="2648"/>
        <item m="1" x="3085"/>
        <item m="1" x="1383"/>
        <item x="688"/>
        <item m="1" x="1337"/>
        <item x="91"/>
        <item m="1" x="3240"/>
        <item x="1153"/>
        <item x="56"/>
        <item x="348"/>
        <item x="37"/>
        <item x="686"/>
        <item m="1" x="1208"/>
        <item m="1" x="1406"/>
        <item m="1" x="2578"/>
        <item x="349"/>
        <item m="1" x="2079"/>
        <item x="1156"/>
        <item m="1" x="2352"/>
        <item m="1" x="3073"/>
        <item m="1" x="1838"/>
        <item m="1" x="2634"/>
        <item m="1" x="2262"/>
        <item m="1" x="2097"/>
        <item m="1" x="2407"/>
        <item m="1" x="2372"/>
        <item x="54"/>
        <item m="1" x="1392"/>
        <item m="1" x="1923"/>
        <item m="1" x="3122"/>
        <item m="1" x="1871"/>
        <item m="1" x="2225"/>
        <item m="1" x="1817"/>
        <item x="68"/>
        <item x="212"/>
        <item x="253"/>
        <item m="1" x="2309"/>
        <item x="878"/>
        <item m="1" x="1231"/>
        <item x="583"/>
        <item m="1" x="1334"/>
        <item x="1160"/>
        <item m="1" x="2917"/>
        <item m="1" x="2007"/>
        <item x="687"/>
        <item x="38"/>
        <item x="150"/>
        <item m="1" x="2932"/>
        <item x="181"/>
        <item x="1147"/>
        <item m="1" x="1616"/>
        <item m="1" x="3061"/>
        <item m="1" x="3216"/>
        <item m="1" x="1312"/>
        <item m="1" x="1901"/>
        <item x="22"/>
        <item x="562"/>
        <item x="243"/>
        <item m="1" x="2912"/>
        <item m="1" x="1301"/>
        <item m="1" x="1753"/>
        <item m="1" x="3209"/>
        <item m="1" x="1782"/>
        <item x="566"/>
        <item m="1" x="1394"/>
        <item x="247"/>
        <item x="585"/>
        <item x="1155"/>
        <item m="1" x="3082"/>
        <item m="1" x="1757"/>
        <item x="867"/>
        <item x="663"/>
        <item x="1003"/>
        <item x="895"/>
        <item x="458"/>
        <item x="92"/>
        <item x="1004"/>
        <item x="992"/>
        <item x="993"/>
        <item m="1" x="1972"/>
        <item m="1" x="3356"/>
        <item m="1" x="2879"/>
        <item m="1" x="1453"/>
        <item m="1" x="1543"/>
        <item m="1" x="3249"/>
        <item m="1" x="3074"/>
        <item x="985"/>
        <item m="1" x="2034"/>
        <item m="1" x="2299"/>
        <item m="1" x="3478"/>
        <item x="666"/>
        <item x="550"/>
        <item m="1" x="2120"/>
        <item x="527"/>
        <item x="683"/>
        <item x="361"/>
        <item m="1" x="1958"/>
        <item x="25"/>
        <item x="34"/>
        <item m="1" x="2708"/>
        <item x="203"/>
        <item m="1" x="2360"/>
        <item m="1" x="1551"/>
        <item m="1" x="2957"/>
        <item m="1" x="3016"/>
        <item m="1" x="2183"/>
        <item m="1" x="2221"/>
        <item m="1" x="2113"/>
        <item m="1" x="3366"/>
        <item m="1" x="2933"/>
        <item m="1" x="2911"/>
        <item x="198"/>
        <item x="83"/>
        <item x="596"/>
        <item x="267"/>
        <item x="55"/>
        <item m="1" x="3402"/>
        <item x="223"/>
        <item m="1" x="1415"/>
        <item m="1" x="3063"/>
        <item x="921"/>
        <item m="1" x="1299"/>
        <item m="1" x="3279"/>
        <item m="1" x="2082"/>
        <item x="248"/>
        <item x="625"/>
        <item x="57"/>
        <item x="234"/>
        <item x="202"/>
        <item m="1" x="2003"/>
        <item m="1" x="1468"/>
        <item x="371"/>
        <item x="206"/>
        <item m="1" x="3343"/>
        <item m="1" x="1805"/>
        <item x="544"/>
        <item x="190"/>
        <item x="572"/>
        <item x="231"/>
        <item x="6"/>
        <item m="1" x="1963"/>
        <item x="221"/>
        <item x="59"/>
        <item m="1" x="2235"/>
        <item m="1" x="1396"/>
        <item x="1000"/>
        <item m="1" x="1823"/>
        <item m="1" x="1911"/>
        <item m="1" x="1914"/>
        <item m="1" x="2404"/>
        <item m="1" x="1273"/>
        <item m="1" x="3163"/>
        <item m="1" x="1974"/>
        <item m="1" x="1643"/>
        <item m="1" x="2264"/>
        <item m="1" x="2890"/>
        <item m="1" x="2963"/>
        <item m="1" x="2411"/>
        <item m="1" x="2366"/>
        <item m="1" x="2184"/>
        <item m="1" x="2131"/>
        <item m="1" x="2282"/>
        <item m="1" x="2083"/>
        <item m="1" x="1821"/>
        <item m="1" x="2154"/>
        <item m="1" x="3306"/>
        <item m="1" x="1523"/>
        <item m="1" x="1286"/>
        <item m="1" x="2159"/>
        <item m="1" x="2543"/>
        <item m="1" x="2716"/>
        <item m="1" x="2582"/>
        <item m="1" x="2895"/>
        <item m="1" x="2418"/>
        <item m="1" x="2587"/>
        <item m="1" x="2325"/>
        <item m="1" x="2590"/>
        <item m="1" x="2758"/>
        <item m="1" x="3120"/>
        <item m="1" x="2901"/>
        <item m="1" x="2770"/>
        <item m="1" x="2699"/>
        <item m="1" x="2773"/>
        <item m="1" x="2704"/>
        <item m="1" x="3154"/>
        <item m="1" x="2614"/>
        <item m="1" x="1796"/>
        <item m="1" x="3382"/>
        <item m="1" x="2227"/>
        <item m="1" x="3008"/>
        <item m="1" x="3087"/>
        <item m="1" x="1723"/>
        <item m="1" x="2095"/>
        <item m="1" x="1806"/>
        <item m="1" x="1932"/>
        <item m="1" x="2597"/>
        <item m="1" x="3232"/>
        <item m="1" x="3115"/>
        <item m="1" x="3337"/>
        <item m="1" x="1278"/>
        <item m="1" x="1282"/>
        <item m="1" x="2135"/>
        <item m="1" x="2173"/>
        <item m="1" x="1398"/>
        <item m="1" x="2194"/>
        <item m="1" x="2546"/>
        <item m="1" x="2076"/>
        <item m="1" x="2422"/>
        <item m="1" x="2374"/>
        <item m="1" x="2588"/>
        <item m="1" x="2117"/>
        <item m="1" x="2523"/>
        <item m="1" x="2858"/>
        <item m="1" x="2604"/>
        <item m="1" x="2913"/>
        <item m="1" x="2994"/>
        <item m="1" x="3153"/>
        <item m="1" x="1798"/>
        <item m="1" x="3009"/>
        <item m="1" x="2013"/>
        <item m="1" x="1899"/>
        <item m="1" x="2654"/>
        <item m="1" x="2851"/>
        <item m="1" x="2105"/>
        <item m="1" x="3321"/>
        <item m="1" x="2357"/>
        <item m="1" x="2110"/>
        <item m="1" x="2837"/>
        <item m="1" x="2935"/>
        <item m="1" x="1937"/>
        <item m="1" x="2040"/>
        <item m="1" x="2866"/>
        <item m="1" x="2789"/>
        <item m="1" x="2074"/>
        <item m="1" x="2978"/>
        <item m="1" x="3188"/>
        <item m="1" x="1829"/>
        <item m="1" x="2388"/>
        <item m="1" x="2130"/>
        <item m="1" x="3078"/>
        <item m="1" x="2444"/>
        <item m="1" x="2281"/>
        <item m="1" x="2382"/>
        <item m="1" x="3031"/>
        <item m="1" x="2421"/>
        <item m="1" x="1480"/>
        <item m="1" x="1745"/>
        <item m="1" x="1625"/>
        <item m="1" x="2021"/>
        <item m="1" x="1438"/>
        <item m="1" x="3166"/>
        <item m="1" x="1647"/>
        <item m="1" x="1489"/>
        <item m="1" x="1378"/>
        <item m="1" x="2415"/>
        <item m="1" x="2517"/>
        <item m="1" x="2554"/>
        <item m="1" x="2427"/>
        <item m="1" x="2018"/>
        <item m="1" x="1487"/>
        <item m="1" x="1204"/>
        <item m="1" x="2541"/>
        <item m="1" x="2328"/>
        <item m="1" x="2823"/>
        <item m="1" x="2923"/>
        <item m="1" x="1223"/>
        <item m="1" x="1584"/>
        <item m="1" x="2108"/>
        <item m="1" x="2629"/>
        <item m="1" x="1318"/>
        <item m="1" x="1562"/>
        <item m="1" x="2522"/>
        <item m="1" x="2801"/>
        <item m="1" x="2855"/>
        <item m="1" x="1579"/>
        <item m="1" x="2891"/>
        <item m="1" x="2944"/>
        <item m="1" x="1496"/>
        <item m="1" x="1192"/>
        <item m="1" x="1703"/>
        <item m="1" x="1748"/>
        <item m="1" x="2777"/>
        <item m="1" x="2056"/>
        <item m="1" x="1632"/>
        <item m="1" x="1999"/>
        <item m="1" x="2030"/>
        <item m="1" x="2172"/>
        <item m="1" x="2713"/>
        <item m="1" x="1547"/>
        <item m="1" x="2756"/>
        <item m="1" x="3282"/>
        <item m="1" x="2748"/>
        <item m="1" x="3010"/>
        <item m="1" x="2050"/>
        <item m="1" x="2167"/>
        <item m="1" x="2123"/>
        <item m="1" x="2882"/>
        <item m="1" x="2338"/>
        <item m="1" x="2032"/>
        <item m="1" x="2289"/>
        <item m="1" x="1504"/>
        <item m="1" x="1916"/>
        <item m="1" x="3429"/>
        <item m="1" x="2045"/>
        <item m="1" x="2116"/>
        <item m="1" x="2160"/>
        <item m="1" x="2321"/>
        <item m="1" x="2210"/>
        <item m="1" x="1529"/>
        <item m="1" x="1567"/>
        <item m="1" x="1422"/>
        <item m="1" x="1569"/>
        <item m="1" x="1614"/>
        <item m="1" x="1219"/>
        <item m="1" x="1540"/>
        <item m="1" x="1655"/>
        <item m="1" x="1777"/>
        <item m="1" x="3358"/>
        <item m="1" x="1785"/>
        <item m="1" x="1942"/>
        <item m="1" x="1954"/>
        <item m="1" x="1993"/>
        <item m="1" x="1755"/>
        <item m="1" x="1828"/>
        <item m="1" x="1997"/>
        <item m="1" x="1686"/>
        <item m="1" x="1471"/>
        <item m="1" x="3097"/>
        <item m="1" x="2272"/>
        <item m="1" x="3313"/>
        <item m="1" x="2885"/>
        <item m="1" x="1715"/>
        <item m="1" x="2055"/>
        <item m="1" x="2048"/>
        <item m="1" x="1706"/>
        <item m="1" x="1793"/>
        <item m="1" x="1526"/>
        <item m="1" x="1244"/>
        <item m="1" x="1675"/>
        <item m="1" x="1494"/>
        <item m="1" x="2378"/>
        <item m="1" x="2370"/>
        <item m="1" x="1561"/>
        <item m="1" x="1525"/>
        <item m="1" x="1556"/>
        <item m="1" x="3245"/>
        <item m="1" x="1240"/>
        <item m="1" x="3219"/>
        <item m="1" x="1565"/>
        <item m="1" x="3312"/>
        <item m="1" x="2651"/>
        <item m="1" x="1430"/>
        <item m="1" x="2155"/>
        <item m="1" x="2898"/>
        <item m="1" x="3226"/>
        <item m="1" x="3447"/>
        <item m="1" x="2625"/>
        <item m="1" x="2679"/>
        <item m="1" x="2645"/>
        <item m="1" x="2204"/>
        <item m="1" x="1180"/>
        <item m="1" x="1742"/>
        <item m="1" x="2448"/>
        <item x="5"/>
        <item x="19"/>
        <item x="40"/>
        <item x="20"/>
        <item x="23"/>
        <item m="1" x="3091"/>
        <item m="1" x="1644"/>
        <item m="1" x="1905"/>
        <item x="9"/>
        <item m="1" x="1886"/>
        <item x="275"/>
        <item m="1" x="2727"/>
        <item x="58"/>
        <item x="542"/>
        <item x="174"/>
        <item x="565"/>
        <item m="1" x="2555"/>
        <item x="974"/>
        <item m="1" x="3141"/>
        <item m="1" x="3033"/>
        <item m="1" x="1786"/>
        <item m="1" x="1822"/>
        <item x="144"/>
        <item x="167"/>
        <item m="1" x="1515"/>
        <item x="189"/>
        <item x="98"/>
        <item m="1" x="2198"/>
        <item x="593"/>
        <item x="60"/>
        <item m="1" x="3373"/>
        <item x="620"/>
        <item m="1" x="1467"/>
        <item x="597"/>
        <item x="571"/>
        <item x="224"/>
        <item m="1" x="2795"/>
        <item x="106"/>
        <item m="1" x="1232"/>
        <item x="1096"/>
        <item m="1" x="1820"/>
        <item m="1" x="3292"/>
        <item m="1" x="1893"/>
        <item m="1" x="1442"/>
        <item m="1" x="3399"/>
        <item m="1" x="2821"/>
        <item m="1" x="1772"/>
        <item m="1" x="2602"/>
        <item m="1" x="3397"/>
        <item m="1" x="2509"/>
        <item m="1" x="1934"/>
        <item m="1" x="1245"/>
        <item m="1" x="2892"/>
        <item x="1064"/>
        <item x="1046"/>
        <item x="862"/>
        <item m="1" x="3089"/>
        <item x="532"/>
        <item m="1" x="2315"/>
        <item m="1" x="1545"/>
        <item m="1" x="1546"/>
        <item m="1" x="1875"/>
        <item x="140"/>
        <item x="545"/>
        <item x="640"/>
        <item x="643"/>
        <item x="631"/>
        <item m="1" x="1654"/>
        <item x="362"/>
        <item x="671"/>
        <item m="1" x="1708"/>
        <item m="1" x="1309"/>
        <item m="1" x="1977"/>
        <item m="1" x="1860"/>
        <item x="1107"/>
        <item x="378"/>
        <item m="1" x="1713"/>
        <item m="1" x="3400"/>
        <item m="1" x="1447"/>
        <item m="1" x="3357"/>
        <item m="1" x="2883"/>
        <item m="1" x="2949"/>
        <item m="1" x="2791"/>
        <item m="1" x="2792"/>
        <item x="389"/>
        <item m="1" x="3236"/>
        <item m="1" x="1559"/>
        <item m="1" x="2144"/>
        <item m="1" x="1738"/>
        <item m="1" x="1887"/>
        <item m="1" x="1827"/>
        <item x="411"/>
        <item x="439"/>
        <item m="1" x="2796"/>
        <item x="108"/>
        <item m="1" x="3253"/>
        <item x="271"/>
        <item x="457"/>
        <item x="659"/>
        <item m="1" x="1445"/>
        <item m="1" x="1308"/>
        <item m="1" x="2658"/>
        <item m="1" x="3470"/>
        <item x="466"/>
        <item m="1" x="1215"/>
        <item m="1" x="1329"/>
        <item m="1" x="3268"/>
        <item m="1" x="2267"/>
        <item m="1" x="1448"/>
        <item x="1117"/>
        <item x="485"/>
        <item m="1" x="3192"/>
        <item m="1" x="1968"/>
        <item x="489"/>
        <item m="1" x="2401"/>
        <item x="449"/>
        <item x="392"/>
        <item x="393"/>
        <item m="1" x="1226"/>
        <item x="967"/>
        <item x="380"/>
        <item x="1115"/>
        <item x="516"/>
        <item m="1" x="2798"/>
        <item m="1" x="1711"/>
        <item x="501"/>
        <item x="480"/>
        <item m="1" x="3168"/>
        <item x="612"/>
        <item m="1" x="2261"/>
        <item x="955"/>
        <item m="1" x="1795"/>
        <item m="1" x="2514"/>
        <item m="1" x="2089"/>
        <item m="1" x="1440"/>
        <item m="1" x="3062"/>
        <item m="1" x="1792"/>
        <item m="1" x="3301"/>
        <item m="1" x="3147"/>
        <item m="1" x="2952"/>
        <item m="1" x="2888"/>
        <item m="1" x="3365"/>
        <item m="1" x="1284"/>
        <item x="313"/>
        <item x="241"/>
        <item x="44"/>
        <item m="1" x="3015"/>
        <item m="1" x="1227"/>
        <item m="1" x="3176"/>
        <item m="1" x="1486"/>
        <item m="1" x="3110"/>
        <item m="1" x="1779"/>
        <item x="913"/>
        <item x="825"/>
        <item m="1" x="2803"/>
        <item m="1" x="2229"/>
        <item m="1" x="1472"/>
        <item m="1" x="2701"/>
        <item x="107"/>
        <item m="1" x="1483"/>
        <item m="1" x="3407"/>
        <item m="1" x="3169"/>
        <item x="971"/>
        <item m="1" x="1554"/>
        <item m="1" x="2067"/>
        <item m="1" x="3409"/>
        <item m="1" x="1640"/>
        <item x="600"/>
        <item m="1" x="1891"/>
        <item m="1" x="1815"/>
        <item x="613"/>
        <item m="1" x="1386"/>
        <item x="219"/>
        <item x="595"/>
        <item m="1" x="2966"/>
        <item x="159"/>
        <item m="1" x="1345"/>
        <item m="1" x="2810"/>
        <item m="1" x="2987"/>
        <item m="1" x="2245"/>
        <item x="64"/>
        <item x="976"/>
        <item x="105"/>
        <item m="1" x="3187"/>
        <item m="1" x="3160"/>
        <item m="1" x="1739"/>
        <item m="1" x="2561"/>
        <item m="1" x="3128"/>
        <item m="1" x="3248"/>
        <item m="1" x="2965"/>
        <item m="1" x="3127"/>
        <item m="1" x="2470"/>
        <item m="1" x="2497"/>
        <item m="1" x="3096"/>
        <item m="1" x="3486"/>
        <item m="1" x="1297"/>
        <item m="1" x="3451"/>
        <item x="635"/>
        <item m="1" x="1651"/>
        <item m="1" x="1951"/>
        <item m="1" x="1391"/>
        <item m="1" x="2612"/>
        <item m="1" x="1404"/>
        <item x="677"/>
        <item m="1" x="3377"/>
        <item x="650"/>
        <item m="1" x="2203"/>
        <item m="1" x="2094"/>
        <item x="897"/>
        <item m="1" x="3259"/>
        <item m="1" x="3484"/>
        <item m="1" x="1510"/>
        <item m="1" x="2605"/>
        <item x="1047"/>
        <item m="1" x="2182"/>
        <item m="1" x="3204"/>
        <item x="539"/>
        <item m="1" x="2687"/>
        <item m="1" x="3319"/>
        <item m="1" x="2754"/>
        <item x="768"/>
        <item m="1" x="3474"/>
        <item m="1" x="2303"/>
        <item x="857"/>
        <item m="1" x="2528"/>
        <item m="1" x="2765"/>
        <item m="1" x="1331"/>
        <item x="903"/>
        <item x="761"/>
        <item x="860"/>
        <item x="763"/>
        <item x="764"/>
        <item x="901"/>
        <item x="766"/>
        <item x="902"/>
        <item x="864"/>
        <item x="865"/>
        <item x="866"/>
        <item x="770"/>
        <item m="1" x="1617"/>
        <item x="793"/>
        <item m="1" x="1191"/>
        <item m="1" x="3369"/>
        <item m="1" x="2406"/>
        <item m="1" x="1981"/>
        <item x="1158"/>
        <item m="1" x="3481"/>
        <item m="1" x="2692"/>
        <item m="1" x="2786"/>
        <item m="1" x="2044"/>
        <item m="1" x="1952"/>
        <item m="1" x="3285"/>
        <item m="1" x="1719"/>
        <item m="1" x="1339"/>
        <item x="948"/>
        <item x="924"/>
        <item x="949"/>
        <item m="1" x="1166"/>
        <item x="1035"/>
        <item m="1" x="3004"/>
        <item x="11"/>
        <item x="201"/>
        <item x="24"/>
        <item x="7"/>
        <item m="1" x="3081"/>
        <item m="1" x="3318"/>
        <item m="1" x="2670"/>
        <item m="1" x="3254"/>
        <item m="1" x="2709"/>
        <item m="1" x="3183"/>
        <item x="0"/>
        <item x="49"/>
        <item m="1" x="2158"/>
        <item x="41"/>
        <item x="594"/>
        <item x="43"/>
        <item m="1" x="3094"/>
        <item x="184"/>
        <item x="579"/>
        <item x="196"/>
        <item x="950"/>
        <item m="1" x="2395"/>
        <item x="230"/>
        <item x="957"/>
        <item m="1" x="2592"/>
        <item m="1" x="1656"/>
        <item x="297"/>
        <item x="180"/>
        <item x="200"/>
        <item m="1" x="1995"/>
        <item m="1" x="1266"/>
        <item x="113"/>
        <item m="1" x="1181"/>
        <item x="208"/>
        <item x="146"/>
        <item m="1" x="1177"/>
        <item x="133"/>
        <item m="1" x="1698"/>
        <item m="1" x="1566"/>
        <item m="1" x="2039"/>
        <item x="13"/>
        <item m="1" x="1907"/>
        <item m="1" x="1740"/>
        <item x="476"/>
        <item m="1" x="1176"/>
        <item m="1" x="2124"/>
        <item m="1" x="2333"/>
        <item m="1" x="3363"/>
        <item m="1" x="1343"/>
        <item m="1" x="2006"/>
        <item x="946"/>
        <item m="1" x="1850"/>
        <item m="1" x="2090"/>
        <item m="1" x="2432"/>
        <item m="1" x="2274"/>
        <item x="555"/>
        <item m="1" x="1947"/>
        <item m="1" x="2575"/>
        <item x="388"/>
        <item m="1" x="3265"/>
        <item m="1" x="2991"/>
        <item m="1" x="1990"/>
        <item m="1" x="1852"/>
        <item x="406"/>
        <item x="408"/>
        <item x="430"/>
        <item x="575"/>
        <item x="437"/>
        <item x="413"/>
        <item x="416"/>
        <item x="426"/>
        <item x="440"/>
        <item x="429"/>
        <item x="432"/>
        <item x="433"/>
        <item m="1" x="1323"/>
        <item x="438"/>
        <item x="442"/>
        <item x="444"/>
        <item x="702"/>
        <item m="1" x="2661"/>
        <item m="1" x="2457"/>
        <item m="1" x="1712"/>
        <item m="1" x="2371"/>
        <item m="1" x="2236"/>
        <item m="1" x="2505"/>
        <item m="1" x="2060"/>
        <item m="1" x="1722"/>
        <item m="1" x="2513"/>
        <item m="1" x="3437"/>
        <item m="1" x="2310"/>
        <item m="1" x="1359"/>
        <item m="1" x="3102"/>
        <item m="1" x="1365"/>
        <item m="1" x="1277"/>
        <item x="615"/>
        <item m="1" x="2152"/>
        <item m="1" x="2447"/>
        <item m="1" x="1169"/>
        <item x="183"/>
        <item m="1" x="3027"/>
        <item m="1" x="2724"/>
        <item x="896"/>
        <item m="1" x="1746"/>
        <item m="1" x="1900"/>
        <item m="1" x="2922"/>
        <item m="1" x="2556"/>
        <item m="1" x="2902"/>
        <item m="1" x="1611"/>
        <item x="887"/>
        <item m="1" x="2347"/>
        <item x="110"/>
        <item x="822"/>
        <item m="1" x="3222"/>
        <item m="1" x="1986"/>
        <item x="755"/>
        <item m="1" x="1275"/>
        <item m="1" x="1985"/>
        <item m="1" x="3214"/>
        <item m="1" x="1872"/>
        <item m="1" x="3472"/>
        <item m="1" x="1233"/>
        <item m="1" x="1217"/>
        <item m="1" x="2570"/>
        <item m="1" x="2900"/>
        <item x="503"/>
        <item m="1" x="1744"/>
        <item m="1" x="3174"/>
        <item m="1" x="3372"/>
        <item m="1" x="1441"/>
        <item m="1" x="1360"/>
        <item m="1" x="2004"/>
        <item m="1" x="1929"/>
        <item m="1" x="2452"/>
        <item x="494"/>
        <item m="1" x="1811"/>
        <item m="1" x="2721"/>
        <item x="493"/>
        <item x="490"/>
        <item x="499"/>
        <item m="1" x="2613"/>
        <item m="1" x="1600"/>
        <item x="551"/>
        <item m="1" x="3092"/>
        <item x="274"/>
        <item m="1" x="1978"/>
        <item x="1134"/>
        <item x="531"/>
        <item x="533"/>
        <item x="1137"/>
        <item m="1" x="1560"/>
        <item m="1" x="1693"/>
        <item m="1" x="3076"/>
        <item m="1" x="3043"/>
        <item x="283"/>
        <item m="1" x="2000"/>
        <item m="1" x="2938"/>
        <item m="1" x="1969"/>
        <item m="1" x="2175"/>
        <item x="570"/>
        <item m="1" x="2606"/>
        <item m="1" x="2814"/>
        <item m="1" x="1906"/>
        <item m="1" x="2139"/>
        <item m="1" x="3298"/>
        <item m="1" x="1373"/>
        <item m="1" x="3235"/>
        <item m="1" x="2467"/>
        <item x="604"/>
        <item x="605"/>
        <item x="607"/>
        <item x="162"/>
        <item m="1" x="1268"/>
        <item x="289"/>
        <item m="1" x="2246"/>
        <item m="1" x="2416"/>
        <item m="1" x="2779"/>
        <item m="1" x="2001"/>
        <item m="1" x="1517"/>
        <item x="651"/>
        <item m="1" x="1262"/>
        <item m="1" x="2819"/>
        <item m="1" x="3368"/>
        <item m="1" x="1633"/>
        <item m="1" x="1322"/>
        <item x="355"/>
        <item m="1" x="2584"/>
        <item m="1" x="3328"/>
        <item m="1" x="1957"/>
        <item m="1" x="3271"/>
        <item x="662"/>
        <item m="1" x="3247"/>
        <item m="1" x="1788"/>
        <item m="1" x="2164"/>
        <item m="1" x="3112"/>
        <item m="1" x="2536"/>
        <item m="1" x="3371"/>
        <item m="1" x="2615"/>
        <item m="1" x="2057"/>
        <item m="1" x="1544"/>
        <item m="1" x="1280"/>
        <item m="1" x="1416"/>
        <item m="1" x="2257"/>
        <item m="1" x="3052"/>
        <item x="647"/>
        <item m="1" x="2156"/>
        <item m="1" x="2248"/>
        <item x="1067"/>
        <item m="1" x="1984"/>
        <item m="1" x="3452"/>
        <item m="1" x="2036"/>
        <item m="1" x="3347"/>
        <item m="1" x="3241"/>
        <item m="1" x="3246"/>
        <item x="1074"/>
        <item m="1" x="3205"/>
        <item m="1" x="3242"/>
        <item m="1" x="3024"/>
        <item m="1" x="2191"/>
        <item m="1" x="3213"/>
        <item m="1" x="3202"/>
        <item m="1" x="2219"/>
        <item x="915"/>
        <item x="1126"/>
        <item m="1" x="1874"/>
        <item m="1" x="1691"/>
        <item x="1045"/>
        <item x="1066"/>
        <item x="1075"/>
        <item x="1103"/>
        <item x="521"/>
        <item m="1" x="2569"/>
        <item m="1" x="1922"/>
        <item x="302"/>
        <item x="303"/>
        <item x="307"/>
        <item x="1152"/>
        <item x="1060"/>
        <item x="1154"/>
        <item m="1" x="3272"/>
        <item m="1" x="2695"/>
        <item x="1048"/>
        <item x="1057"/>
        <item x="1069"/>
        <item m="1" x="3394"/>
        <item m="1" x="2762"/>
        <item m="1" x="1845"/>
        <item m="1" x="1612"/>
        <item x="344"/>
        <item m="1" x="2870"/>
        <item m="1" x="1858"/>
        <item m="1" x="1743"/>
        <item m="1" x="1733"/>
        <item m="1" x="2205"/>
        <item x="700"/>
        <item m="1" x="1292"/>
        <item m="1" x="1174"/>
        <item m="1" x="2723"/>
        <item m="1" x="2394"/>
        <item m="1" x="3048"/>
        <item m="1" x="1935"/>
        <item m="1" x="1580"/>
        <item m="1" x="3317"/>
        <item m="1" x="1677"/>
        <item x="690"/>
        <item m="1" x="3270"/>
        <item x="837"/>
        <item m="1" x="3234"/>
        <item m="1" x="2788"/>
        <item m="1" x="2844"/>
        <item m="1" x="2976"/>
        <item m="1" x="1250"/>
        <item m="1" x="2839"/>
        <item m="1" x="2466"/>
        <item m="1" x="3066"/>
        <item m="1" x="2689"/>
        <item m="1" x="1592"/>
        <item m="1" x="3058"/>
        <item m="1" x="2419"/>
        <item m="1" x="2666"/>
        <item m="1" x="2345"/>
        <item m="1" x="3191"/>
        <item m="1" x="2066"/>
        <item m="1" x="1653"/>
        <item x="705"/>
        <item m="1" x="1216"/>
        <item m="1" x="3093"/>
        <item m="1" x="2179"/>
        <item x="954"/>
        <item m="1" x="1839"/>
        <item x="920"/>
        <item x="704"/>
        <item m="1" x="1834"/>
        <item m="1" x="1732"/>
        <item m="1" x="3049"/>
        <item m="1" x="1313"/>
        <item m="1" x="2995"/>
        <item m="1" x="3103"/>
        <item x="1027"/>
        <item m="1" x="1206"/>
        <item m="1" x="2187"/>
        <item m="1" x="2197"/>
        <item m="1" x="2174"/>
        <item m="1" x="2774"/>
        <item x="776"/>
        <item x="836"/>
        <item m="1" x="1572"/>
        <item m="1" x="2255"/>
        <item m="1" x="3477"/>
        <item m="1" x="1695"/>
        <item x="759"/>
        <item m="1" x="2842"/>
        <item x="1041"/>
        <item x="847"/>
        <item m="1" x="2702"/>
        <item m="1" x="2341"/>
        <item m="1" x="2943"/>
        <item m="1" x="1699"/>
        <item m="1" x="2659"/>
        <item m="1" x="1326"/>
        <item m="1" x="1956"/>
        <item x="765"/>
        <item x="767"/>
        <item x="757"/>
        <item m="1" x="1393"/>
        <item m="1" x="1620"/>
        <item m="1" x="2364"/>
        <item m="1" x="1750"/>
        <item m="1" x="3106"/>
        <item m="1" x="1964"/>
        <item m="1" x="1372"/>
        <item m="1" x="2247"/>
        <item x="1087"/>
        <item x="786"/>
        <item m="1" x="3044"/>
        <item m="1" x="1186"/>
        <item x="1030"/>
        <item m="1" x="1524"/>
        <item m="1" x="1776"/>
        <item m="1" x="1804"/>
        <item x="787"/>
        <item x="790"/>
        <item x="791"/>
        <item m="1" x="3334"/>
        <item x="792"/>
        <item m="1" x="1606"/>
        <item x="794"/>
        <item x="795"/>
        <item x="796"/>
        <item m="1" x="3211"/>
        <item x="797"/>
        <item x="798"/>
        <item x="799"/>
        <item x="800"/>
        <item x="801"/>
        <item m="1" x="1293"/>
        <item m="1" x="2042"/>
        <item m="1" x="2916"/>
        <item x="808"/>
        <item m="1" x="1367"/>
        <item m="1" x="2985"/>
        <item m="1" x="2098"/>
        <item x="809"/>
        <item m="1" x="2304"/>
        <item x="810"/>
        <item m="1" x="3134"/>
        <item m="1" x="1270"/>
        <item m="1" x="1170"/>
        <item m="1" x="3069"/>
        <item m="1" x="1302"/>
        <item m="1" x="3440"/>
        <item m="1" x="2560"/>
        <item x="816"/>
        <item x="823"/>
        <item x="818"/>
        <item x="817"/>
        <item m="1" x="3086"/>
        <item m="1" x="2740"/>
        <item m="1" x="3150"/>
        <item m="1" x="3189"/>
        <item x="835"/>
        <item m="1" x="3304"/>
        <item x="1039"/>
        <item m="1" x="1194"/>
        <item x="838"/>
        <item x="840"/>
        <item x="842"/>
        <item m="1" x="1880"/>
        <item x="846"/>
        <item m="1" x="1807"/>
        <item x="1043"/>
        <item x="75"/>
        <item m="1" x="1658"/>
        <item m="1" x="3126"/>
        <item m="1" x="2443"/>
        <item m="1" x="3296"/>
        <item m="1" x="1267"/>
        <item m="1" x="2874"/>
        <item x="716"/>
        <item m="1" x="2603"/>
        <item x="692"/>
        <item x="861"/>
        <item m="1" x="1375"/>
        <item x="944"/>
        <item x="987"/>
        <item x="333"/>
        <item m="1" x="1508"/>
        <item m="1" x="1998"/>
        <item m="1" x="2720"/>
        <item x="869"/>
        <item m="1" x="1198"/>
        <item m="1" x="3151"/>
        <item m="1" x="1328"/>
        <item m="1" x="1482"/>
        <item m="1" x="2867"/>
        <item m="1" x="2846"/>
        <item m="1" x="2238"/>
        <item x="906"/>
        <item x="907"/>
        <item x="911"/>
        <item x="912"/>
        <item x="914"/>
        <item x="918"/>
        <item x="919"/>
        <item m="1" x="2462"/>
        <item m="1" x="1690"/>
        <item x="1013"/>
        <item m="1" x="2787"/>
        <item x="805"/>
        <item m="1" x="2805"/>
        <item m="1" x="3220"/>
        <item m="1" x="1662"/>
        <item m="1" x="2270"/>
        <item x="929"/>
        <item m="1" x="3326"/>
        <item m="1" x="1610"/>
        <item m="1" x="2132"/>
        <item m="1" x="2085"/>
        <item x="311"/>
        <item m="1" x="2252"/>
        <item x="932"/>
        <item m="1" x="2743"/>
        <item x="30"/>
        <item m="1" x="3225"/>
        <item x="1149"/>
        <item m="1" x="3393"/>
        <item m="1" x="1274"/>
        <item m="1" x="3047"/>
        <item x="1151"/>
        <item x="962"/>
        <item m="1" x="3030"/>
        <item m="1" x="2335"/>
        <item m="1" x="1295"/>
        <item m="1" x="3164"/>
        <item x="1150"/>
        <item x="312"/>
        <item m="1" x="2391"/>
        <item x="922"/>
        <item x="953"/>
        <item m="1" x="1475"/>
        <item m="1" x="1285"/>
        <item m="1" x="1397"/>
        <item m="1" x="2611"/>
        <item m="1" x="1669"/>
        <item m="1" x="3156"/>
        <item m="1" x="2904"/>
        <item m="1" x="3017"/>
        <item m="1" x="3410"/>
        <item x="923"/>
        <item m="1" x="3217"/>
        <item m="1" x="1548"/>
        <item m="1" x="1283"/>
        <item x="706"/>
        <item m="1" x="3208"/>
        <item m="1" x="3471"/>
        <item x="931"/>
        <item x="305"/>
        <item x="1136"/>
        <item x="1139"/>
        <item m="1" x="1975"/>
        <item x="1143"/>
        <item m="1" x="2667"/>
        <item x="1146"/>
        <item m="1" x="3243"/>
        <item m="1" x="3288"/>
        <item m="1" x="3101"/>
        <item m="1" x="3427"/>
        <item m="1" x="2157"/>
        <item m="1" x="2752"/>
        <item x="964"/>
        <item m="1" x="2249"/>
        <item m="1" x="2669"/>
        <item m="1" x="2463"/>
        <item x="360"/>
        <item m="1" x="2486"/>
        <item m="1" x="2487"/>
        <item x="970"/>
        <item m="1" x="1866"/>
        <item m="1" x="2188"/>
        <item m="1" x="1410"/>
        <item m="1" x="3173"/>
        <item x="926"/>
        <item m="1" x="2111"/>
        <item m="1" x="2472"/>
        <item m="1" x="2980"/>
        <item m="1" x="1249"/>
        <item m="1" x="3430"/>
        <item m="1" x="1304"/>
        <item m="1" x="1664"/>
        <item m="1" x="1692"/>
        <item m="1" x="1945"/>
        <item m="1" x="2453"/>
        <item m="1" x="2585"/>
        <item m="1" x="2093"/>
        <item m="1" x="1924"/>
        <item x="694"/>
        <item m="1" x="2054"/>
        <item m="1" x="2622"/>
        <item x="982"/>
        <item x="1130"/>
        <item x="1141"/>
        <item x="332"/>
        <item x="996"/>
        <item x="997"/>
        <item x="315"/>
        <item x="330"/>
        <item x="314"/>
        <item x="327"/>
        <item x="320"/>
        <item x="317"/>
        <item m="1" x="1696"/>
        <item m="1" x="3284"/>
        <item x="1005"/>
        <item x="329"/>
        <item x="323"/>
        <item m="1" x="3348"/>
        <item x="1011"/>
        <item m="1" x="1237"/>
        <item m="1" x="3431"/>
        <item m="1" x="2863"/>
        <item m="1" x="3090"/>
        <item m="1" x="2865"/>
        <item m="1" x="3111"/>
        <item x="1016"/>
        <item m="1" x="2445"/>
        <item m="1" x="1720"/>
        <item m="1" x="1407"/>
        <item x="1019"/>
        <item x="1020"/>
        <item m="1" x="2035"/>
        <item m="1" x="2423"/>
        <item m="1" x="1369"/>
        <item m="1" x="2853"/>
        <item m="1" x="2192"/>
        <item m="1" x="1771"/>
        <item m="1" x="2442"/>
        <item m="1" x="2403"/>
        <item m="1" x="2698"/>
        <item m="1" x="1214"/>
        <item m="1" x="2685"/>
        <item m="1" x="1663"/>
        <item m="1" x="2483"/>
        <item x="1054"/>
        <item m="1" x="3302"/>
        <item m="1" x="2250"/>
        <item x="854"/>
        <item m="1" x="1943"/>
        <item m="1" x="1704"/>
        <item m="1" x="3095"/>
        <item m="1" x="2140"/>
        <item x="710"/>
        <item m="1" x="1842"/>
        <item m="1" x="2848"/>
        <item m="1" x="2744"/>
        <item m="1" x="3459"/>
        <item m="1" x="3130"/>
        <item m="1" x="1555"/>
        <item m="1" x="2843"/>
        <item m="1" x="3133"/>
        <item m="1" x="2474"/>
        <item m="1" x="1408"/>
        <item m="1" x="1631"/>
        <item m="1" x="2115"/>
        <item m="1" x="2745"/>
        <item m="1" x="3297"/>
        <item m="1" x="1877"/>
        <item m="1" x="3300"/>
        <item m="1" x="2508"/>
        <item m="1" x="3186"/>
        <item m="1" x="3406"/>
        <item m="1" x="1248"/>
        <item m="1" x="3105"/>
        <item m="1" x="3212"/>
        <item m="1" x="2700"/>
        <item m="1" x="3327"/>
        <item m="1" x="2353"/>
        <item m="1" x="3060"/>
        <item m="1" x="1255"/>
        <item m="1" x="2511"/>
        <item m="1" x="2760"/>
        <item m="1" x="1700"/>
        <item m="1" x="3367"/>
        <item x="1085"/>
        <item x="1086"/>
        <item m="1" x="2142"/>
        <item m="1" x="1539"/>
        <item x="1088"/>
        <item m="1" x="1364"/>
        <item x="1089"/>
        <item x="1090"/>
        <item m="1" x="1241"/>
        <item m="1" x="1637"/>
        <item m="1" x="1878"/>
        <item m="1" x="1353"/>
        <item m="1" x="3145"/>
        <item m="1" x="2705"/>
        <item m="1" x="1747"/>
        <item m="1" x="1409"/>
        <item m="1" x="1649"/>
        <item x="811"/>
        <item m="1" x="3037"/>
        <item m="1" x="2380"/>
        <item x="417"/>
        <item x="418"/>
        <item x="419"/>
        <item x="479"/>
        <item x="1097"/>
        <item x="1102"/>
        <item x="482"/>
        <item m="1" x="2631"/>
        <item m="1" x="2718"/>
        <item m="1" x="2859"/>
        <item m="1" x="1909"/>
        <item m="1" x="2209"/>
        <item m="1" x="2429"/>
        <item m="1" x="3215"/>
        <item m="1" x="1816"/>
        <item x="1119"/>
        <item x="1124"/>
        <item m="1" x="2608"/>
        <item x="1135"/>
        <item m="1" x="3449"/>
        <item x="769"/>
        <item m="1" x="1340"/>
        <item m="1" x="1879"/>
        <item x="1032"/>
        <item m="1" x="2180"/>
        <item m="1" x="1425"/>
        <item m="1" x="1417"/>
        <item m="1" x="3001"/>
        <item m="1" x="2860"/>
        <item m="1" x="1940"/>
        <item m="1" x="2750"/>
        <item m="1" x="3080"/>
        <item m="1" x="1869"/>
        <item m="1" x="3423"/>
        <item m="1" x="2038"/>
        <item m="1" x="2931"/>
        <item m="1" x="2284"/>
        <item m="1" x="2830"/>
        <item m="1" x="2222"/>
        <item m="1" x="3143"/>
        <item m="1" x="2212"/>
        <item m="1" x="1607"/>
        <item m="1" x="3450"/>
        <item x="1159"/>
        <item m="1" x="2232"/>
        <item m="1" x="2928"/>
        <item m="1" x="3028"/>
        <item m="1" x="3195"/>
        <item m="1" x="2929"/>
        <item x="514"/>
        <item m="1" x="3307"/>
        <item m="1" x="3277"/>
        <item m="1" x="2436"/>
        <item x="1129"/>
        <item x="558"/>
        <item x="611"/>
        <item m="1" x="2256"/>
        <item m="1" x="2869"/>
        <item m="1" x="1264"/>
        <item m="1" x="1507"/>
        <item m="1" x="3193"/>
        <item m="1" x="1352"/>
        <item m="1" x="2683"/>
        <item m="1" x="3178"/>
        <item m="1" x="3067"/>
        <item m="1" x="3405"/>
        <item x="301"/>
        <item m="1" x="3167"/>
        <item m="1" x="1474"/>
        <item x="952"/>
        <item x="282"/>
        <item x="592"/>
        <item m="1" x="2127"/>
        <item m="1" x="1836"/>
        <item m="1" x="2649"/>
        <item m="1" x="1678"/>
        <item m="1" x="3100"/>
        <item m="1" x="2520"/>
        <item m="1" x="1473"/>
        <item m="1" x="3171"/>
        <item x="192"/>
        <item m="1" x="1976"/>
        <item m="1" x="1766"/>
        <item m="1" x="3390"/>
        <item m="1" x="1577"/>
        <item m="1" x="1809"/>
        <item m="1" x="1435"/>
        <item m="1" x="1203"/>
        <item m="1" x="2326"/>
        <item m="1" x="2697"/>
        <item m="1" x="2607"/>
        <item m="1" x="1512"/>
        <item m="1" x="2389"/>
        <item m="1" x="2217"/>
        <item m="1" x="2075"/>
        <item m="1" x="3441"/>
        <item m="1" x="1259"/>
        <item m="1" x="2551"/>
        <item m="1" x="1967"/>
        <item m="1" x="2896"/>
        <item m="1" x="2894"/>
        <item m="1" x="2519"/>
        <item m="1" x="2277"/>
        <item m="1" x="1399"/>
        <item x="39"/>
        <item x="1034"/>
        <item m="1" x="2780"/>
        <item x="69"/>
        <item x="148"/>
        <item x="73"/>
        <item x="179"/>
        <item m="1" x="1765"/>
        <item x="147"/>
        <item x="254"/>
        <item m="1" x="2206"/>
        <item m="1" x="1912"/>
        <item x="178"/>
        <item m="1" x="1269"/>
        <item m="1" x="2373"/>
        <item x="35"/>
        <item x="46"/>
        <item x="237"/>
        <item x="130"/>
        <item x="262"/>
        <item x="217"/>
        <item x="193"/>
        <item x="194"/>
        <item x="211"/>
        <item x="214"/>
        <item x="215"/>
        <item x="210"/>
        <item x="251"/>
        <item x="131"/>
        <item x="983"/>
        <item x="324"/>
        <item x="325"/>
        <item x="334"/>
        <item x="326"/>
        <item m="1" x="3180"/>
        <item m="1" x="1387"/>
        <item m="1" x="1348"/>
        <item x="316"/>
        <item x="318"/>
        <item x="321"/>
        <item x="322"/>
        <item x="319"/>
        <item m="1" x="1797"/>
        <item x="331"/>
        <item x="336"/>
        <item x="328"/>
        <item m="1" x="2623"/>
        <item x="154"/>
        <item m="1" x="3411"/>
        <item m="1" x="3396"/>
        <item m="1" x="1431"/>
        <item m="1" x="2730"/>
        <item x="734"/>
        <item m="1" x="2063"/>
        <item m="1" x="1870"/>
        <item m="1" x="2137"/>
        <item m="1" x="1808"/>
        <item m="1" x="2972"/>
        <item x="709"/>
        <item m="1" x="2070"/>
        <item m="1" x="2741"/>
        <item x="703"/>
        <item x="447"/>
        <item m="1" x="3442"/>
        <item x="376"/>
        <item m="1" x="1196"/>
        <item m="1" x="1533"/>
        <item m="1" x="3054"/>
        <item x="696"/>
        <item m="1" x="3206"/>
        <item x="712"/>
        <item x="714"/>
        <item m="1" x="3266"/>
        <item x="963"/>
        <item m="1" x="3071"/>
        <item m="1" x="3335"/>
        <item m="1" x="2128"/>
        <item x="753"/>
        <item m="1" x="2627"/>
        <item x="720"/>
        <item x="803"/>
        <item x="746"/>
        <item m="1" x="2153"/>
        <item m="1" x="2921"/>
        <item x="738"/>
        <item m="1" x="2610"/>
        <item m="1" x="1371"/>
        <item m="1" x="1888"/>
        <item m="1" x="3025"/>
        <item m="1" x="1965"/>
        <item m="1" x="2438"/>
        <item m="1" x="1436"/>
        <item m="1" x="1401"/>
        <item m="1" x="3281"/>
        <item m="1" x="2990"/>
        <item m="1" x="1234"/>
        <item x="733"/>
        <item m="1" x="3375"/>
        <item m="1" x="1536"/>
        <item m="1" x="1844"/>
        <item m="1" x="2609"/>
        <item m="1" x="3428"/>
        <item m="1" x="2177"/>
        <item m="1" x="2288"/>
        <item m="1" x="1516"/>
        <item m="1" x="1228"/>
        <item m="1" x="2402"/>
        <item m="1" x="3476"/>
        <item x="722"/>
        <item x="742"/>
        <item m="1" x="2425"/>
        <item m="1" x="1770"/>
        <item m="1" x="3468"/>
        <item m="1" x="2825"/>
        <item x="729"/>
        <item m="1" x="1627"/>
        <item m="1" x="1338"/>
        <item x="747"/>
        <item m="1" x="3002"/>
        <item m="1" x="3118"/>
        <item m="1" x="1623"/>
        <item m="1" x="1672"/>
        <item m="1" x="1881"/>
        <item x="749"/>
        <item x="750"/>
        <item m="1" x="1462"/>
        <item x="758"/>
        <item m="1" x="3475"/>
        <item x="771"/>
        <item x="772"/>
        <item m="1" x="3072"/>
        <item m="1" x="3332"/>
        <item m="1" x="1388"/>
        <item x="844"/>
        <item m="1" x="2016"/>
        <item m="1" x="1189"/>
        <item m="1" x="3391"/>
        <item m="1" x="3261"/>
        <item m="1" x="2096"/>
        <item m="1" x="2633"/>
        <item m="1" x="1224"/>
        <item x="820"/>
        <item m="1" x="3177"/>
        <item m="1" x="3354"/>
        <item m="1" x="2053"/>
        <item m="1" x="3223"/>
        <item x="721"/>
        <item m="1" x="3162"/>
        <item m="1" x="1628"/>
        <item x="806"/>
        <item x="807"/>
        <item m="1" x="2504"/>
        <item m="1" x="1819"/>
        <item m="1" x="1465"/>
        <item m="1" x="3144"/>
        <item m="1" x="1265"/>
        <item m="1" x="3435"/>
        <item m="1" x="3469"/>
        <item x="863"/>
        <item m="1" x="3198"/>
        <item m="1" x="2616"/>
        <item m="1" x="2599"/>
        <item m="1" x="1867"/>
        <item m="1" x="1291"/>
        <item m="1" x="3179"/>
        <item x="877"/>
        <item m="1" x="1247"/>
        <item m="1" x="2433"/>
        <item m="1" x="1762"/>
        <item m="1" x="1432"/>
        <item m="1" x="1861"/>
        <item m="1" x="1864"/>
        <item m="1" x="2920"/>
        <item m="1" x="3238"/>
        <item x="888"/>
        <item x="892"/>
        <item m="1" x="3158"/>
        <item m="1" x="3207"/>
        <item m="1" x="3322"/>
        <item m="1" x="1363"/>
        <item m="1" x="3316"/>
        <item m="1" x="3422"/>
        <item x="891"/>
        <item m="1" x="1459"/>
        <item m="1" x="2459"/>
        <item m="1" x="2239"/>
        <item x="900"/>
        <item m="1" x="1444"/>
        <item x="898"/>
        <item m="1" x="1873"/>
        <item m="1" x="1197"/>
        <item m="1" x="1697"/>
        <item m="1" x="3084"/>
        <item m="1" x="2019"/>
        <item m="1" x="2945"/>
        <item m="1" x="3480"/>
        <item x="908"/>
        <item x="909"/>
        <item x="910"/>
        <item x="1138"/>
        <item m="1" x="3289"/>
        <item m="1" x="2143"/>
        <item m="1" x="1553"/>
        <item m="1" x="3401"/>
        <item m="1" x="3443"/>
        <item m="1" x="1449"/>
        <item m="1" x="1320"/>
        <item m="1" x="1479"/>
        <item x="935"/>
        <item x="938"/>
        <item m="1" x="3414"/>
        <item m="1" x="2020"/>
        <item x="1144"/>
        <item m="1" x="3123"/>
        <item m="1" x="1307"/>
        <item m="1" x="2435"/>
        <item x="945"/>
        <item x="956"/>
        <item m="1" x="2308"/>
        <item m="1" x="3138"/>
        <item m="1" x="1207"/>
        <item m="1" x="3021"/>
        <item m="1" x="1478"/>
        <item m="1" x="2749"/>
        <item m="1" x="2311"/>
        <item x="966"/>
        <item m="1" x="1205"/>
        <item x="972"/>
        <item m="1" x="2121"/>
        <item m="1" x="3117"/>
        <item m="1" x="1596"/>
        <item m="1" x="1490"/>
        <item m="1" x="3324"/>
        <item m="1" x="3380"/>
        <item m="1" x="2816"/>
        <item m="1" x="2818"/>
        <item m="1" x="1344"/>
        <item m="1" x="3099"/>
        <item x="1001"/>
        <item m="1" x="1276"/>
        <item m="1" x="2739"/>
        <item m="1" x="1608"/>
        <item x="310"/>
        <item x="990"/>
        <item x="991"/>
        <item m="1" x="3381"/>
        <item m="1" x="2330"/>
        <item x="995"/>
        <item x="998"/>
        <item x="999"/>
        <item m="1" x="1960"/>
        <item m="1" x="2301"/>
        <item m="1" x="2550"/>
        <item m="1" x="3323"/>
        <item m="1" x="2986"/>
        <item x="1006"/>
        <item x="1007"/>
        <item x="1008"/>
        <item x="1010"/>
        <item m="1" x="1761"/>
        <item x="986"/>
        <item x="1009"/>
        <item m="1" x="1841"/>
        <item x="28"/>
        <item x="31"/>
        <item x="42"/>
        <item x="45"/>
        <item x="47"/>
        <item x="48"/>
        <item x="66"/>
        <item x="72"/>
        <item x="74"/>
        <item x="76"/>
        <item x="102"/>
        <item x="117"/>
        <item x="120"/>
        <item x="121"/>
        <item x="128"/>
        <item x="139"/>
        <item x="157"/>
        <item x="164"/>
        <item x="169"/>
        <item x="170"/>
        <item x="171"/>
        <item x="172"/>
        <item x="182"/>
        <item x="191"/>
        <item x="195"/>
        <item x="209"/>
        <item x="216"/>
        <item x="228"/>
        <item x="229"/>
        <item x="233"/>
        <item x="238"/>
        <item x="239"/>
        <item x="240"/>
        <item x="242"/>
        <item x="249"/>
        <item x="250"/>
        <item x="252"/>
        <item x="255"/>
        <item x="256"/>
        <item x="257"/>
        <item x="258"/>
        <item x="260"/>
        <item x="261"/>
        <item x="264"/>
        <item x="265"/>
        <item x="304"/>
        <item x="306"/>
        <item x="308"/>
        <item x="309"/>
        <item x="337"/>
        <item x="338"/>
        <item x="339"/>
        <item x="340"/>
        <item x="345"/>
        <item x="346"/>
        <item x="347"/>
        <item x="350"/>
        <item x="354"/>
        <item x="366"/>
        <item x="369"/>
        <item x="373"/>
        <item x="379"/>
        <item x="382"/>
        <item x="384"/>
        <item x="396"/>
        <item x="398"/>
        <item x="400"/>
        <item x="401"/>
        <item x="403"/>
        <item x="405"/>
        <item x="414"/>
        <item x="415"/>
        <item x="446"/>
        <item x="452"/>
        <item x="453"/>
        <item x="459"/>
        <item x="460"/>
        <item x="463"/>
        <item x="464"/>
        <item x="465"/>
        <item x="467"/>
        <item x="477"/>
        <item x="481"/>
        <item x="491"/>
        <item x="492"/>
        <item x="495"/>
        <item x="496"/>
        <item x="497"/>
        <item x="498"/>
        <item x="500"/>
        <item x="506"/>
        <item x="512"/>
        <item x="513"/>
        <item x="515"/>
        <item x="523"/>
        <item x="524"/>
        <item x="526"/>
        <item x="529"/>
        <item x="530"/>
        <item x="535"/>
        <item x="547"/>
        <item x="548"/>
        <item x="553"/>
        <item x="557"/>
        <item x="559"/>
        <item x="568"/>
        <item x="576"/>
        <item x="582"/>
        <item x="587"/>
        <item x="599"/>
        <item x="602"/>
        <item x="603"/>
        <item x="618"/>
        <item x="621"/>
        <item x="622"/>
        <item x="624"/>
        <item x="627"/>
        <item x="633"/>
        <item x="634"/>
        <item x="637"/>
        <item x="639"/>
        <item x="641"/>
        <item x="646"/>
        <item x="656"/>
        <item x="658"/>
        <item x="672"/>
        <item x="678"/>
        <item x="679"/>
        <item x="682"/>
        <item x="684"/>
        <item x="685"/>
        <item x="691"/>
        <item x="693"/>
        <item x="695"/>
        <item x="697"/>
        <item x="698"/>
        <item x="707"/>
        <item x="708"/>
        <item x="711"/>
        <item x="713"/>
        <item x="715"/>
        <item x="718"/>
        <item x="719"/>
        <item x="723"/>
        <item x="724"/>
        <item x="725"/>
        <item x="726"/>
        <item x="727"/>
        <item x="728"/>
        <item x="730"/>
        <item x="731"/>
        <item x="732"/>
        <item x="735"/>
        <item x="736"/>
        <item x="737"/>
        <item x="739"/>
        <item x="740"/>
        <item x="741"/>
        <item x="743"/>
        <item x="744"/>
        <item x="745"/>
        <item x="748"/>
        <item x="751"/>
        <item x="752"/>
        <item x="756"/>
        <item x="760"/>
        <item x="773"/>
        <item x="774"/>
        <item x="775"/>
        <item x="778"/>
        <item x="779"/>
        <item x="780"/>
        <item x="781"/>
        <item x="782"/>
        <item x="783"/>
        <item x="784"/>
        <item x="802"/>
        <item x="804"/>
        <item x="812"/>
        <item x="813"/>
        <item x="814"/>
        <item x="815"/>
        <item x="819"/>
        <item x="821"/>
        <item x="824"/>
        <item x="826"/>
        <item x="827"/>
        <item x="828"/>
        <item x="829"/>
        <item x="830"/>
        <item x="831"/>
        <item x="832"/>
        <item x="834"/>
        <item x="839"/>
        <item x="843"/>
        <item x="845"/>
        <item x="848"/>
        <item x="849"/>
        <item x="850"/>
        <item x="851"/>
        <item x="852"/>
        <item x="853"/>
        <item x="855"/>
        <item x="856"/>
        <item x="858"/>
        <item x="859"/>
        <item x="871"/>
        <item x="874"/>
        <item x="875"/>
        <item x="879"/>
        <item x="882"/>
        <item x="883"/>
        <item x="884"/>
        <item x="885"/>
        <item x="886"/>
        <item x="889"/>
        <item x="893"/>
        <item x="899"/>
        <item x="904"/>
        <item x="905"/>
        <item x="916"/>
        <item x="917"/>
        <item x="925"/>
        <item x="927"/>
        <item x="928"/>
        <item x="930"/>
        <item x="933"/>
        <item x="934"/>
        <item x="936"/>
        <item x="937"/>
        <item x="939"/>
        <item x="940"/>
        <item x="942"/>
        <item x="943"/>
        <item x="947"/>
        <item x="951"/>
        <item x="958"/>
        <item x="959"/>
        <item x="960"/>
        <item x="961"/>
        <item x="973"/>
        <item x="975"/>
        <item x="977"/>
        <item x="978"/>
        <item x="984"/>
        <item x="1002"/>
        <item x="1012"/>
        <item x="1015"/>
        <item x="1017"/>
        <item x="1018"/>
        <item x="1021"/>
        <item x="1022"/>
        <item x="1023"/>
        <item x="1025"/>
        <item x="1026"/>
        <item x="1028"/>
        <item x="1029"/>
        <item x="1031"/>
        <item x="1038"/>
        <item x="1040"/>
        <item x="1042"/>
        <item x="1044"/>
        <item x="1049"/>
        <item x="1050"/>
        <item x="1051"/>
        <item x="1052"/>
        <item x="1055"/>
        <item x="1059"/>
        <item x="1061"/>
        <item x="1062"/>
        <item x="1063"/>
        <item x="1065"/>
        <item x="1070"/>
        <item x="1071"/>
        <item x="1072"/>
        <item x="1073"/>
        <item x="1076"/>
        <item x="1077"/>
        <item x="1078"/>
        <item x="1079"/>
        <item x="1080"/>
        <item x="1081"/>
        <item x="1091"/>
        <item x="1092"/>
        <item x="1093"/>
        <item x="1095"/>
        <item x="1098"/>
        <item x="1099"/>
        <item x="1100"/>
        <item x="1101"/>
        <item x="1104"/>
        <item x="1106"/>
        <item x="1108"/>
        <item x="1109"/>
        <item x="1110"/>
        <item x="1111"/>
        <item x="1112"/>
        <item x="1113"/>
        <item x="1120"/>
        <item x="1123"/>
        <item x="1125"/>
        <item x="1127"/>
        <item x="1128"/>
        <item x="1131"/>
        <item x="1132"/>
        <item x="1133"/>
        <item x="1140"/>
        <item x="1142"/>
        <item x="1145"/>
        <item x="1148"/>
        <item x="1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80">
        <item x="129"/>
        <item x="370"/>
        <item x="366"/>
        <item x="371"/>
        <item x="18"/>
        <item x="17"/>
        <item x="213"/>
        <item x="132"/>
        <item x="599"/>
        <item x="1043"/>
        <item x="33"/>
        <item x="26"/>
        <item x="4"/>
        <item x="51"/>
        <item x="50"/>
        <item x="3"/>
        <item x="2"/>
        <item x="36"/>
        <item x="16"/>
        <item x="14"/>
        <item x="10"/>
        <item x="27"/>
        <item x="12"/>
        <item x="15"/>
        <item x="560"/>
        <item x="373"/>
        <item x="61"/>
        <item x="62"/>
        <item x="606"/>
        <item x="571"/>
        <item x="607"/>
        <item x="70"/>
        <item x="286"/>
        <item x="285"/>
        <item x="284"/>
        <item x="176"/>
        <item x="292"/>
        <item x="271"/>
        <item x="142"/>
        <item x="143"/>
        <item x="125"/>
        <item x="272"/>
        <item x="267"/>
        <item x="566"/>
        <item x="279"/>
        <item x="564"/>
        <item x="78"/>
        <item x="153"/>
        <item x="77"/>
        <item x="86"/>
        <item x="124"/>
        <item x="81"/>
        <item x="123"/>
        <item x="269"/>
        <item x="156"/>
        <item x="82"/>
        <item x="587"/>
        <item x="138"/>
        <item x="137"/>
        <item x="263"/>
        <item x="614"/>
        <item x="85"/>
        <item x="80"/>
        <item x="290"/>
        <item x="99"/>
        <item x="275"/>
        <item x="589"/>
        <item x="160"/>
        <item x="538"/>
        <item x="225"/>
        <item x="586"/>
        <item x="186"/>
        <item x="235"/>
        <item x="574"/>
        <item x="158"/>
        <item x="135"/>
        <item x="126"/>
        <item x="79"/>
        <item x="278"/>
        <item x="537"/>
        <item x="93"/>
        <item x="94"/>
        <item x="199"/>
        <item x="111"/>
        <item x="298"/>
        <item x="377"/>
        <item x="756"/>
        <item x="465"/>
        <item x="97"/>
        <item x="71"/>
        <item x="184"/>
        <item x="352"/>
        <item x="654"/>
        <item x="166"/>
        <item x="973"/>
        <item x="604"/>
        <item x="289"/>
        <item x="204"/>
        <item x="277"/>
        <item x="114"/>
        <item x="338"/>
        <item x="280"/>
        <item x="155"/>
        <item x="145"/>
        <item x="517"/>
        <item x="287"/>
        <item x="585"/>
        <item x="293"/>
        <item x="540"/>
        <item x="291"/>
        <item x="95"/>
        <item x="87"/>
        <item x="265"/>
        <item x="575"/>
        <item x="578"/>
        <item x="25"/>
        <item x="22"/>
        <item x="203"/>
        <item x="38"/>
        <item x="1042"/>
        <item x="580"/>
        <item x="220"/>
        <item x="223"/>
        <item x="232"/>
        <item x="91"/>
        <item x="57"/>
        <item x="202"/>
        <item x="367"/>
        <item x="206"/>
        <item x="541"/>
        <item x="569"/>
        <item x="231"/>
        <item x="6"/>
        <item x="236"/>
        <item x="207"/>
        <item h="1" m="1" x="1195"/>
        <item h="1" m="1" x="1302"/>
        <item h="1" m="1" x="1350"/>
        <item h="1" m="1" x="1341"/>
        <item h="1" m="1" x="1286"/>
        <item h="1" m="1" x="1361"/>
        <item h="1" m="1" x="1187"/>
        <item h="1" m="1" x="1329"/>
        <item h="1" m="1" x="1299"/>
        <item h="1" m="1" x="1344"/>
        <item h="1" m="1" x="1183"/>
        <item h="1" m="1" x="1300"/>
        <item h="1" m="1" x="1373"/>
        <item h="1" m="1" x="1313"/>
        <item h="1" m="1" x="1323"/>
        <item h="1" m="1" x="1180"/>
        <item h="1" m="1" x="1305"/>
        <item h="1" m="1" x="1336"/>
        <item h="1" m="1" x="1337"/>
        <item h="1" m="1" x="1287"/>
        <item h="1" m="1" x="1292"/>
        <item h="1" m="1" x="1255"/>
        <item h="1" m="1" x="1363"/>
        <item h="1" m="1" x="1321"/>
        <item h="1" m="1" x="1251"/>
        <item h="1" m="1" x="1207"/>
        <item h="1" m="1" x="1278"/>
        <item h="1" m="1" x="1189"/>
        <item h="1" m="1" x="1238"/>
        <item h="1" m="1" x="1216"/>
        <item h="1" m="1" x="1264"/>
        <item h="1" m="1" x="1293"/>
        <item h="1" m="1" x="1186"/>
        <item h="1" m="1" x="1267"/>
        <item h="1" m="1" x="1176"/>
        <item h="1" m="1" x="1261"/>
        <item h="1" m="1" x="1274"/>
        <item h="1" m="1" x="1260"/>
        <item h="1" m="1" x="1269"/>
        <item h="1" m="1" x="1355"/>
        <item h="1" m="1" x="1362"/>
        <item h="1" m="1" x="1231"/>
        <item h="1" m="1" x="1351"/>
        <item h="1" m="1" x="1325"/>
        <item h="1" m="1" x="1349"/>
        <item h="1" m="1" x="1357"/>
        <item h="1" m="1" x="1181"/>
        <item h="1" m="1" x="1215"/>
        <item h="1" m="1" x="1213"/>
        <item h="1" m="1" x="1204"/>
        <item h="1" m="1" x="1318"/>
        <item h="1" m="1" x="1203"/>
        <item h="1" m="1" x="1335"/>
        <item h="1" m="1" x="1265"/>
        <item h="1" m="1" x="1352"/>
        <item h="1" m="1" x="1228"/>
        <item h="1" m="1" x="1356"/>
        <item h="1" m="1" x="1370"/>
        <item h="1" m="1" x="1315"/>
        <item h="1" m="1" x="1327"/>
        <item h="1" m="1" x="1378"/>
        <item h="1" m="1" x="1374"/>
        <item h="1" m="1" x="1194"/>
        <item h="1" m="1" x="1224"/>
        <item h="1" m="1" x="1188"/>
        <item h="1" m="1" x="1304"/>
        <item h="1" m="1" x="1222"/>
        <item h="1" m="1" x="1366"/>
        <item h="1" m="1" x="1332"/>
        <item h="1" m="1" x="1190"/>
        <item h="1" m="1" x="1326"/>
        <item h="1" m="1" x="1244"/>
        <item h="1" m="1" x="1316"/>
        <item h="1" m="1" x="1311"/>
        <item h="1" m="1" x="1283"/>
        <item h="1" m="1" x="1298"/>
        <item h="1" m="1" x="1218"/>
        <item h="1" m="1" x="1296"/>
        <item h="1" m="1" x="1185"/>
        <item h="1" m="1" x="1319"/>
        <item h="1" m="1" x="1252"/>
        <item h="1" m="1" x="1178"/>
        <item h="1" m="1" x="1324"/>
        <item h="1" m="1" x="1282"/>
        <item h="1" m="1" x="1257"/>
        <item h="1" m="1" x="1314"/>
        <item h="1" m="1" x="1210"/>
        <item h="1" m="1" x="1226"/>
        <item h="1" m="1" x="1339"/>
        <item h="1" m="1" x="1235"/>
        <item h="1" m="1" x="1199"/>
        <item h="1" m="1" x="1240"/>
        <item h="1" m="1" x="1236"/>
        <item h="1" m="1" x="1322"/>
        <item h="1" m="1" x="1376"/>
        <item h="1" m="1" x="1246"/>
        <item h="1" m="1" x="1206"/>
        <item h="1" m="1" x="1192"/>
        <item h="1" m="1" x="1285"/>
        <item h="1" m="1" x="1365"/>
        <item h="1" m="1" x="1379"/>
        <item h="1" m="1" x="1182"/>
        <item h="1" m="1" x="1354"/>
        <item h="1" m="1" x="1209"/>
        <item h="1" m="1" x="1309"/>
        <item h="1" m="1" x="1242"/>
        <item h="1" m="1" x="1306"/>
        <item h="1" m="1" x="1208"/>
        <item h="1" m="1" x="1375"/>
        <item h="1" m="1" x="1250"/>
        <item h="1" m="1" x="1301"/>
        <item h="1" m="1" x="1184"/>
        <item h="1" m="1" x="1245"/>
        <item h="1" m="1" x="1346"/>
        <item h="1" m="1" x="1348"/>
        <item h="1" m="1" x="1221"/>
        <item h="1" m="1" x="1211"/>
        <item h="1" m="1" x="1307"/>
        <item h="1" m="1" x="1198"/>
        <item h="1" m="1" x="1364"/>
        <item h="1" m="1" x="1239"/>
        <item h="1" m="1" x="1220"/>
        <item h="1" m="1" x="1340"/>
        <item h="1" m="1" x="1320"/>
        <item h="1" m="1" x="1229"/>
        <item h="1" m="1" x="1266"/>
        <item h="1" m="1" x="1288"/>
        <item h="1" m="1" x="1377"/>
        <item h="1" m="1" x="1334"/>
        <item h="1" m="1" x="1359"/>
        <item h="1" m="1" x="1295"/>
        <item h="1" m="1" x="1345"/>
        <item h="1" m="1" x="1256"/>
        <item h="1" m="1" x="1237"/>
        <item h="1" m="1" x="1196"/>
        <item h="1" m="1" x="1268"/>
        <item h="1" m="1" x="1360"/>
        <item h="1" m="1" x="1317"/>
        <item h="1" m="1" x="1276"/>
        <item h="1" m="1" x="1212"/>
        <item h="1" m="1" x="1177"/>
        <item h="1" m="1" x="1254"/>
        <item h="1" m="1" x="1253"/>
        <item h="1" m="1" x="1271"/>
        <item h="1" m="1" x="1191"/>
        <item h="1" m="1" x="1214"/>
        <item h="1" m="1" x="1284"/>
        <item h="1" m="1" x="1248"/>
        <item h="1" m="1" x="1343"/>
        <item h="1" m="1" x="1279"/>
        <item h="1" m="1" x="1333"/>
        <item h="1" m="1" x="1275"/>
        <item h="1" m="1" x="1247"/>
        <item h="1" m="1" x="1262"/>
        <item h="1" m="1" x="1331"/>
        <item h="1" m="1" x="1281"/>
        <item h="1" m="1" x="1217"/>
        <item h="1" m="1" x="1225"/>
        <item h="1" m="1" x="1202"/>
        <item h="1" m="1" x="1272"/>
        <item h="1" m="1" x="1358"/>
        <item h="1" m="1" x="1312"/>
        <item h="1" m="1" x="1263"/>
        <item h="1" m="1" x="1371"/>
        <item h="1" m="1" x="1243"/>
        <item h="1" m="1" x="1197"/>
        <item h="1" m="1" x="1200"/>
        <item h="1" m="1" x="1338"/>
        <item h="1" m="1" x="1219"/>
        <item h="1" m="1" x="1294"/>
        <item h="1" m="1" x="1273"/>
        <item h="1" m="1" x="1372"/>
        <item h="1" m="1" x="1230"/>
        <item h="1" m="1" x="1259"/>
        <item h="1" m="1" x="1234"/>
        <item h="1" m="1" x="1368"/>
        <item h="1" m="1" x="1353"/>
        <item h="1" m="1" x="1280"/>
        <item h="1" m="1" x="1308"/>
        <item h="1" m="1" x="1277"/>
        <item h="1" m="1" x="1179"/>
        <item h="1" m="1" x="1241"/>
        <item h="1" m="1" x="1270"/>
        <item h="1" m="1" x="1310"/>
        <item h="1" m="1" x="1342"/>
        <item h="1" m="1" x="1233"/>
        <item h="1" m="1" x="1193"/>
        <item h="1" m="1" x="1330"/>
        <item h="1" m="1" x="1223"/>
        <item h="1" m="1" x="1347"/>
        <item h="1" m="1" x="1205"/>
        <item h="1" m="1" x="1369"/>
        <item h="1" m="1" x="1297"/>
        <item h="1" m="1" x="1303"/>
        <item h="1" m="1" x="1289"/>
        <item h="1" m="1" x="1227"/>
        <item h="1" m="1" x="1258"/>
        <item h="1" m="1" x="1291"/>
        <item h="1" m="1" x="1328"/>
        <item h="1" m="1" x="1201"/>
        <item h="1" m="1" x="1367"/>
        <item h="1" m="1" x="1290"/>
        <item h="1" m="1" x="1232"/>
        <item h="1" m="1" x="1249"/>
        <item x="390"/>
        <item x="508"/>
        <item x="395"/>
        <item x="337"/>
        <item x="499"/>
        <item x="479"/>
        <item x="501"/>
        <item x="52"/>
        <item x="112"/>
        <item x="355"/>
        <item x="361"/>
        <item x="363"/>
        <item x="364"/>
        <item x="629"/>
        <item x="348"/>
        <item x="353"/>
        <item x="631"/>
        <item x="379"/>
        <item x="467"/>
        <item x="391"/>
        <item x="400"/>
        <item x="398"/>
        <item x="383"/>
        <item x="387"/>
        <item x="403"/>
        <item x="406"/>
        <item x="441"/>
        <item x="419"/>
        <item x="405"/>
        <item x="437"/>
        <item x="408"/>
        <item x="416"/>
        <item x="423"/>
        <item x="439"/>
        <item x="427"/>
        <item x="432"/>
        <item x="424"/>
        <item x="420"/>
        <item x="430"/>
        <item x="444"/>
        <item x="421"/>
        <item x="450"/>
        <item x="655"/>
        <item x="457"/>
        <item x="359"/>
        <item x="676"/>
        <item x="657"/>
        <item x="551"/>
        <item x="451"/>
        <item x="635"/>
        <item x="452"/>
        <item x="669"/>
        <item x="650"/>
        <item x="354"/>
        <item x="349"/>
        <item x="652"/>
        <item x="665"/>
        <item x="483"/>
        <item x="484"/>
        <item x="447"/>
        <item x="482"/>
        <item x="471"/>
        <item x="504"/>
        <item x="446"/>
        <item x="67"/>
        <item x="502"/>
        <item x="466"/>
        <item x="506"/>
        <item x="1136"/>
        <item x="507"/>
        <item x="664"/>
        <item x="668"/>
        <item x="680"/>
        <item x="667"/>
        <item x="628"/>
        <item x="187"/>
        <item x="458"/>
        <item x="689"/>
        <item x="670"/>
        <item x="84"/>
        <item x="295"/>
        <item x="197"/>
        <item x="116"/>
        <item x="268"/>
        <item x="299"/>
        <item x="514"/>
        <item x="283"/>
        <item x="188"/>
        <item x="674"/>
        <item x="549"/>
        <item x="641"/>
        <item x="56"/>
        <item x="37"/>
        <item x="345"/>
        <item x="68"/>
        <item x="253"/>
        <item x="181"/>
        <item x="559"/>
        <item x="563"/>
        <item x="663"/>
        <item x="454"/>
        <item x="666"/>
        <item x="547"/>
        <item x="683"/>
        <item h="1" x="40"/>
        <item h="1" x="23"/>
        <item h="1" x="9"/>
        <item h="1" x="144"/>
        <item h="1" x="591"/>
        <item h="1" x="60"/>
        <item h="1" x="619"/>
        <item h="1" x="595"/>
        <item h="1" x="568"/>
        <item h="1" x="866"/>
        <item h="1" x="529"/>
        <item h="1" x="642"/>
        <item h="1" x="630"/>
        <item h="1" x="407"/>
        <item h="1" x="435"/>
        <item h="1" x="108"/>
        <item h="1" x="270"/>
        <item h="1" x="453"/>
        <item h="1" x="659"/>
        <item h="1" x="462"/>
        <item h="1" x="445"/>
        <item h="1" x="388"/>
        <item h="1" x="389"/>
        <item h="1" x="376"/>
        <item h="1" x="241"/>
        <item h="1" x="192"/>
        <item h="1" x="107"/>
        <item h="1" x="598"/>
        <item h="1" x="219"/>
        <item h="1" x="159"/>
        <item h="1" x="677"/>
        <item h="1" x="1054"/>
        <item h="1" x="536"/>
        <item h="1" x="1173"/>
        <item h="1" x="11"/>
        <item h="1" x="201"/>
        <item h="1" x="24"/>
        <item h="1" x="7"/>
        <item h="1" x="49"/>
        <item h="1" x="41"/>
        <item h="1" x="43"/>
        <item h="1" x="576"/>
        <item h="1" x="296"/>
        <item h="1" x="200"/>
        <item h="1" x="113"/>
        <item h="1" x="208"/>
        <item h="1" x="146"/>
        <item h="1" x="133"/>
        <item h="1" x="13"/>
        <item h="1" x="472"/>
        <item h="1" x="384"/>
        <item h="1" x="402"/>
        <item h="1" x="404"/>
        <item h="1" x="426"/>
        <item h="1" x="433"/>
        <item h="1" x="409"/>
        <item h="1" x="412"/>
        <item h="1" x="422"/>
        <item h="1" x="436"/>
        <item h="1" x="425"/>
        <item h="1" x="428"/>
        <item h="1" x="429"/>
        <item h="1" x="434"/>
        <item h="1" x="438"/>
        <item h="1" x="440"/>
        <item h="1" x="613"/>
        <item h="1" x="528"/>
        <item h="1" x="530"/>
        <item h="1" x="567"/>
        <item h="1" x="603"/>
        <item h="1" x="605"/>
        <item h="1" x="162"/>
        <item h="1" x="1140"/>
        <item h="1" x="690"/>
        <item h="1" x="413"/>
        <item h="1" x="414"/>
        <item h="1" x="415"/>
        <item h="1" x="1148"/>
        <item h="1" x="771"/>
        <item h="1" x="1038"/>
        <item h="1" x="1174"/>
        <item h="1" x="511"/>
        <item h="1" x="1142"/>
        <item h="1" x="555"/>
        <item h="1" x="609"/>
        <item h="1" x="300"/>
        <item h="1" x="957"/>
        <item h="1" x="281"/>
        <item h="1" x="590"/>
        <item h="1" x="39"/>
        <item h="1" x="1040"/>
        <item h="1" x="69"/>
        <item h="1" x="148"/>
        <item h="1" x="73"/>
        <item h="1" x="179"/>
        <item h="1" x="147"/>
        <item h="1" x="254"/>
        <item h="1" x="178"/>
        <item h="1" x="35"/>
        <item h="1" x="46"/>
        <item h="1" x="237"/>
        <item h="1" x="130"/>
        <item h="1" x="262"/>
        <item h="1" x="217"/>
        <item h="1" x="193"/>
        <item h="1" x="194"/>
        <item h="1" x="211"/>
        <item h="1" x="214"/>
        <item h="1" x="215"/>
        <item h="1" x="210"/>
        <item h="1" x="251"/>
        <item h="1" x="131"/>
        <item h="1" x="218"/>
        <item h="1" x="1157"/>
        <item h="1" x="770"/>
        <item h="1" x="902"/>
        <item h="1" x="907"/>
        <item h="1" x="864"/>
        <item h="1" x="768"/>
        <item h="1" x="869"/>
        <item h="1" x="870"/>
        <item h="1" x="772"/>
        <item h="1" x="796"/>
        <item h="1" x="988"/>
        <item h="1" x="985"/>
        <item h="1" x="986"/>
        <item h="1" x="320"/>
        <item h="1" x="321"/>
        <item h="1" x="322"/>
        <item h="1" x="331"/>
        <item h="1" x="317"/>
        <item h="1" x="997"/>
        <item h="1" x="998"/>
        <item h="1" x="1010"/>
        <item h="1" x="324"/>
        <item h="1" x="319"/>
        <item h="1" x="332"/>
        <item h="1" x="312"/>
        <item h="1" x="327"/>
        <item h="1" x="329"/>
        <item h="1" x="884"/>
        <item h="1" x="688"/>
        <item h="1" x="736"/>
        <item h="1" x="500"/>
        <item h="1" x="710"/>
        <item h="1" x="700"/>
        <item h="1" x="702"/>
        <item h="1" x="704"/>
        <item h="1" x="443"/>
        <item h="1" x="705"/>
        <item h="1" x="706"/>
        <item h="1" x="692"/>
        <item h="1" x="372"/>
        <item h="1" x="711"/>
        <item h="1" x="696"/>
        <item h="1" x="714"/>
        <item h="1" x="716"/>
        <item h="1" x="968"/>
        <item h="1" x="755"/>
        <item h="1" x="722"/>
        <item h="1" x="806"/>
        <item h="1" x="748"/>
        <item h="1" x="740"/>
        <item h="1" x="735"/>
        <item h="1" x="374"/>
        <item h="1" x="724"/>
        <item h="1" x="744"/>
        <item h="1" x="731"/>
        <item h="1" x="749"/>
        <item h="1" x="751"/>
        <item h="1" x="752"/>
        <item h="1" x="760"/>
        <item h="1" x="773"/>
        <item h="1" x="774"/>
        <item h="1" x="848"/>
        <item h="1" x="779"/>
        <item h="1" x="481"/>
        <item h="1" x="418"/>
        <item h="1" x="789"/>
        <item h="1" x="823"/>
        <item h="1" x="790"/>
        <item h="1" x="791"/>
        <item h="1" x="792"/>
        <item h="1" x="793"/>
        <item h="1" x="794"/>
        <item h="1" x="795"/>
        <item h="1" x="797"/>
        <item h="1" x="798"/>
        <item h="1" x="799"/>
        <item h="1" x="800"/>
        <item h="1" x="801"/>
        <item h="1" x="802"/>
        <item h="1" x="803"/>
        <item h="1" x="804"/>
        <item h="1" x="723"/>
        <item h="1" x="809"/>
        <item h="1" x="810"/>
        <item h="1" x="811"/>
        <item h="1" x="812"/>
        <item h="1" x="813"/>
        <item h="1" x="819"/>
        <item h="1" x="826"/>
        <item h="1" x="431"/>
        <item h="1" x="821"/>
        <item h="1" x="820"/>
        <item h="1" x="828"/>
        <item h="1" x="788"/>
        <item h="1" x="839"/>
        <item h="1" x="1045"/>
        <item h="1" x="842"/>
        <item h="1" x="844"/>
        <item h="1" x="845"/>
        <item h="1" x="1047"/>
        <item h="1" x="1049"/>
        <item h="1" x="469"/>
        <item h="1" x="475"/>
        <item h="1" x="1129"/>
        <item h="1" x="1130"/>
        <item h="1" x="1131"/>
        <item h="1" x="867"/>
        <item h="1" x="949"/>
        <item h="1" x="984"/>
        <item h="1" x="993"/>
        <item h="1" x="871"/>
        <item h="1" x="872"/>
        <item h="1" x="1008"/>
        <item h="1" x="899"/>
        <item h="1" x="994"/>
        <item h="1" x="873"/>
        <item h="1" x="877"/>
        <item h="1" x="891"/>
        <item h="1" x="882"/>
        <item h="1" x="880"/>
        <item h="1" x="881"/>
        <item h="1" x="885"/>
        <item h="1" x="892"/>
        <item h="1" x="896"/>
        <item h="1" x="898"/>
        <item h="1" x="895"/>
        <item h="1" x="876"/>
        <item h="1" x="904"/>
        <item h="1" x="874"/>
        <item h="1" x="911"/>
        <item h="1" x="912"/>
        <item h="1" x="913"/>
        <item h="1" x="914"/>
        <item h="1" x="915"/>
        <item h="1" x="916"/>
        <item h="1" x="917"/>
        <item h="1" x="918"/>
        <item h="1" x="1151"/>
        <item h="1" x="718"/>
        <item h="1" x="922"/>
        <item h="1" x="923"/>
        <item h="1" x="924"/>
        <item h="1" x="1098"/>
        <item h="1" x="719"/>
        <item h="1" x="1019"/>
        <item h="1" x="1128"/>
        <item h="1" x="308"/>
        <item h="1" x="940"/>
        <item h="1" x="1164"/>
        <item h="1" x="943"/>
        <item h="1" x="303"/>
        <item h="1" x="1149"/>
        <item h="1" x="543"/>
        <item h="1" x="309"/>
        <item h="1" x="950"/>
        <item h="1" x="294"/>
        <item h="1" x="953"/>
        <item h="1" x="954"/>
        <item h="1" x="958"/>
        <item h="1" x="961"/>
        <item h="1" x="972"/>
        <item h="1" x="962"/>
        <item h="1" x="967"/>
        <item h="1" x="608"/>
        <item h="1" x="971"/>
        <item h="1" x="977"/>
        <item h="1" x="1006"/>
        <item h="1" x="987"/>
        <item h="1" x="307"/>
        <item h="1" x="995"/>
        <item h="1" x="1009"/>
        <item h="1" x="996"/>
        <item h="1" x="999"/>
        <item h="1" x="1000"/>
        <item h="1" x="1001"/>
        <item h="1" x="1002"/>
        <item h="1" x="1003"/>
        <item h="1" x="1004"/>
        <item h="1" x="1011"/>
        <item h="1" x="1012"/>
        <item h="1" x="1013"/>
        <item h="1" x="1015"/>
        <item h="1" x="990"/>
        <item h="1" x="991"/>
        <item h="1" x="992"/>
        <item h="1" x="1014"/>
        <item h="1" x="0"/>
        <item h="1" x="1"/>
        <item h="1" x="5"/>
        <item h="1" x="8"/>
        <item h="1" x="19"/>
        <item h="1" x="20"/>
        <item h="1" x="21"/>
        <item h="1" x="28"/>
        <item h="1" x="29"/>
        <item h="1" x="30"/>
        <item h="1" x="31"/>
        <item h="1" x="32"/>
        <item h="1" x="34"/>
        <item h="1" x="42"/>
        <item h="1" x="44"/>
        <item h="1" x="45"/>
        <item h="1" x="47"/>
        <item h="1" x="48"/>
        <item h="1" x="53"/>
        <item h="1" x="54"/>
        <item h="1" x="55"/>
        <item h="1" x="58"/>
        <item h="1" x="59"/>
        <item h="1" x="63"/>
        <item h="1" x="64"/>
        <item h="1" x="65"/>
        <item h="1" x="66"/>
        <item h="1" x="72"/>
        <item h="1" x="74"/>
        <item h="1" x="75"/>
        <item h="1" x="76"/>
        <item h="1" x="83"/>
        <item h="1" x="88"/>
        <item h="1" x="89"/>
        <item h="1" x="90"/>
        <item h="1" x="92"/>
        <item h="1" x="96"/>
        <item h="1" x="98"/>
        <item h="1" x="100"/>
        <item h="1" x="101"/>
        <item h="1" x="102"/>
        <item h="1" x="103"/>
        <item h="1" x="104"/>
        <item h="1" x="105"/>
        <item h="1" x="106"/>
        <item h="1" x="109"/>
        <item h="1" x="110"/>
        <item h="1" x="115"/>
        <item h="1" x="117"/>
        <item h="1" x="118"/>
        <item h="1" x="119"/>
        <item h="1" x="120"/>
        <item h="1" x="121"/>
        <item h="1" x="122"/>
        <item h="1" x="127"/>
        <item h="1" x="128"/>
        <item h="1" x="134"/>
        <item h="1" x="136"/>
        <item h="1" x="139"/>
        <item h="1" x="140"/>
        <item h="1" x="141"/>
        <item h="1" x="149"/>
        <item h="1" x="150"/>
        <item h="1" x="151"/>
        <item h="1" x="152"/>
        <item h="1" x="154"/>
        <item h="1" x="157"/>
        <item h="1" x="161"/>
        <item h="1" x="163"/>
        <item h="1" x="164"/>
        <item h="1" x="16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7"/>
        <item h="1" x="180"/>
        <item h="1" x="182"/>
        <item h="1" x="183"/>
        <item h="1" x="185"/>
        <item h="1" x="189"/>
        <item h="1" x="190"/>
        <item h="1" x="191"/>
        <item h="1" x="195"/>
        <item h="1" x="196"/>
        <item h="1" x="198"/>
        <item h="1" x="205"/>
        <item h="1" x="209"/>
        <item h="1" x="212"/>
        <item h="1" x="216"/>
        <item h="1" x="221"/>
        <item h="1" x="222"/>
        <item h="1" x="224"/>
        <item h="1" x="226"/>
        <item h="1" x="227"/>
        <item h="1" x="228"/>
        <item h="1" x="229"/>
        <item h="1" x="230"/>
        <item h="1" x="233"/>
        <item h="1" x="234"/>
        <item h="1" x="238"/>
        <item h="1" x="239"/>
        <item h="1" x="240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2"/>
        <item h="1" x="255"/>
        <item h="1" x="256"/>
        <item h="1" x="257"/>
        <item h="1" x="258"/>
        <item h="1" x="259"/>
        <item h="1" x="260"/>
        <item h="1" x="261"/>
        <item h="1" x="264"/>
        <item h="1" x="266"/>
        <item h="1" x="273"/>
        <item h="1" x="274"/>
        <item h="1" x="276"/>
        <item h="1" x="282"/>
        <item h="1" x="288"/>
        <item h="1" x="297"/>
        <item h="1" x="301"/>
        <item h="1" x="302"/>
        <item h="1" x="304"/>
        <item h="1" x="305"/>
        <item h="1" x="306"/>
        <item h="1" x="310"/>
        <item h="1" x="311"/>
        <item h="1" x="313"/>
        <item h="1" x="314"/>
        <item h="1" x="315"/>
        <item h="1" x="316"/>
        <item h="1" x="318"/>
        <item h="1" x="323"/>
        <item h="1" x="325"/>
        <item h="1" x="326"/>
        <item h="1" x="328"/>
        <item h="1" x="330"/>
        <item h="1" x="333"/>
        <item h="1" x="334"/>
        <item h="1" x="335"/>
        <item h="1" x="336"/>
        <item h="1" x="339"/>
        <item h="1" x="340"/>
        <item h="1" x="341"/>
        <item h="1" x="342"/>
        <item h="1" x="343"/>
        <item h="1" x="344"/>
        <item h="1" x="346"/>
        <item h="1" x="347"/>
        <item h="1" x="350"/>
        <item h="1" x="351"/>
        <item h="1" x="356"/>
        <item h="1" x="357"/>
        <item h="1" x="358"/>
        <item h="1" x="360"/>
        <item h="1" x="362"/>
        <item h="1" x="365"/>
        <item h="1" x="368"/>
        <item h="1" x="369"/>
        <item h="1" x="375"/>
        <item h="1" x="378"/>
        <item h="1" x="380"/>
        <item h="1" x="381"/>
        <item h="1" x="382"/>
        <item h="1" x="385"/>
        <item h="1" x="386"/>
        <item h="1" x="392"/>
        <item h="1" x="393"/>
        <item h="1" x="394"/>
        <item h="1" x="396"/>
        <item h="1" x="397"/>
        <item h="1" x="399"/>
        <item h="1" x="401"/>
        <item h="1" x="410"/>
        <item h="1" x="411"/>
        <item h="1" x="417"/>
        <item h="1" x="442"/>
        <item h="1" x="448"/>
        <item h="1" x="449"/>
        <item h="1" x="455"/>
        <item h="1" x="456"/>
        <item h="1" x="459"/>
        <item h="1" x="460"/>
        <item h="1" x="461"/>
        <item h="1" x="463"/>
        <item h="1" x="464"/>
        <item h="1" x="468"/>
        <item h="1" x="470"/>
        <item h="1" x="473"/>
        <item h="1" x="474"/>
        <item h="1" x="476"/>
        <item h="1" x="477"/>
        <item h="1" x="478"/>
        <item h="1" x="480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503"/>
        <item h="1" x="505"/>
        <item h="1" x="509"/>
        <item h="1" x="510"/>
        <item h="1" x="512"/>
        <item h="1" x="513"/>
        <item h="1" x="515"/>
        <item h="1" x="516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31"/>
        <item h="1" x="532"/>
        <item h="1" x="533"/>
        <item h="1" x="534"/>
        <item h="1" x="535"/>
        <item h="1" x="539"/>
        <item h="1" x="542"/>
        <item h="1" x="544"/>
        <item h="1" x="545"/>
        <item h="1" x="546"/>
        <item h="1" x="548"/>
        <item h="1" x="550"/>
        <item h="1" x="552"/>
        <item h="1" x="553"/>
        <item h="1" x="554"/>
        <item h="1" x="556"/>
        <item h="1" x="557"/>
        <item h="1" x="558"/>
        <item h="1" x="561"/>
        <item h="1" x="562"/>
        <item h="1" x="565"/>
        <item h="1" x="570"/>
        <item h="1" x="572"/>
        <item h="1" x="573"/>
        <item h="1" x="577"/>
        <item h="1" x="579"/>
        <item h="1" x="581"/>
        <item h="1" x="582"/>
        <item h="1" x="583"/>
        <item h="1" x="584"/>
        <item h="1" x="588"/>
        <item h="1" x="592"/>
        <item h="1" x="593"/>
        <item h="1" x="594"/>
        <item h="1" x="596"/>
        <item h="1" x="597"/>
        <item h="1" x="600"/>
        <item h="1" x="601"/>
        <item h="1" x="602"/>
        <item h="1" x="610"/>
        <item h="1" x="611"/>
        <item h="1" x="612"/>
        <item h="1" x="615"/>
        <item h="1" x="616"/>
        <item h="1" x="617"/>
        <item h="1" x="618"/>
        <item h="1" x="620"/>
        <item h="1" x="621"/>
        <item h="1" x="622"/>
        <item h="1" x="623"/>
        <item h="1" x="624"/>
        <item h="1" x="625"/>
        <item h="1" x="626"/>
        <item h="1" x="627"/>
        <item h="1" x="632"/>
        <item h="1" x="633"/>
        <item h="1" x="634"/>
        <item h="1" x="636"/>
        <item h="1" x="637"/>
        <item h="1" x="638"/>
        <item h="1" x="639"/>
        <item h="1" x="640"/>
        <item h="1" x="643"/>
        <item h="1" x="644"/>
        <item h="1" x="645"/>
        <item h="1" x="646"/>
        <item h="1" x="647"/>
        <item h="1" x="648"/>
        <item h="1" x="649"/>
        <item h="1" x="651"/>
        <item h="1" x="653"/>
        <item h="1" x="656"/>
        <item h="1" x="658"/>
        <item h="1" x="660"/>
        <item h="1" x="661"/>
        <item h="1" x="662"/>
        <item h="1" x="671"/>
        <item h="1" x="672"/>
        <item h="1" x="673"/>
        <item h="1" x="675"/>
        <item h="1" x="678"/>
        <item h="1" x="679"/>
        <item h="1" x="681"/>
        <item h="1" x="682"/>
        <item h="1" x="684"/>
        <item h="1" x="685"/>
        <item h="1" x="686"/>
        <item h="1" x="687"/>
        <item h="1" x="691"/>
        <item h="1" x="693"/>
        <item h="1" x="694"/>
        <item h="1" x="695"/>
        <item h="1" x="697"/>
        <item h="1" x="698"/>
        <item h="1" x="699"/>
        <item h="1" x="701"/>
        <item h="1" x="703"/>
        <item h="1" x="707"/>
        <item h="1" x="708"/>
        <item h="1" x="709"/>
        <item h="1" x="712"/>
        <item h="1" x="713"/>
        <item h="1" x="715"/>
        <item h="1" x="717"/>
        <item h="1" x="720"/>
        <item h="1" x="721"/>
        <item h="1" x="725"/>
        <item h="1" x="726"/>
        <item h="1" x="727"/>
        <item h="1" x="728"/>
        <item h="1" x="729"/>
        <item h="1" x="730"/>
        <item h="1" x="732"/>
        <item h="1" x="733"/>
        <item h="1" x="734"/>
        <item h="1" x="737"/>
        <item h="1" x="738"/>
        <item h="1" x="739"/>
        <item h="1" x="741"/>
        <item h="1" x="742"/>
        <item h="1" x="743"/>
        <item h="1" x="745"/>
        <item h="1" x="746"/>
        <item h="1" x="747"/>
        <item h="1" x="750"/>
        <item h="1" x="753"/>
        <item h="1" x="754"/>
        <item h="1" x="757"/>
        <item h="1" x="758"/>
        <item h="1" x="759"/>
        <item h="1" x="761"/>
        <item h="1" x="762"/>
        <item h="1" x="763"/>
        <item h="1" x="764"/>
        <item h="1" x="765"/>
        <item h="1" x="766"/>
        <item h="1" x="767"/>
        <item h="1" x="769"/>
        <item h="1" x="775"/>
        <item h="1" x="776"/>
        <item h="1" x="777"/>
        <item h="1" x="778"/>
        <item h="1" x="780"/>
        <item h="1" x="781"/>
        <item h="1" x="782"/>
        <item h="1" x="783"/>
        <item h="1" x="784"/>
        <item h="1" x="785"/>
        <item h="1" x="786"/>
        <item h="1" x="787"/>
        <item h="1" x="805"/>
        <item h="1" x="807"/>
        <item h="1" x="808"/>
        <item h="1" x="814"/>
        <item h="1" x="815"/>
        <item h="1" x="816"/>
        <item h="1" x="817"/>
        <item h="1" x="818"/>
        <item h="1" x="822"/>
        <item h="1" x="824"/>
        <item h="1" x="825"/>
        <item h="1" x="827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40"/>
        <item h="1" x="841"/>
        <item h="1" x="843"/>
        <item h="1" x="846"/>
        <item h="1" x="847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5"/>
        <item h="1" x="868"/>
        <item h="1" x="875"/>
        <item h="1" x="878"/>
        <item h="1" x="879"/>
        <item h="1" x="883"/>
        <item h="1" x="886"/>
        <item h="1" x="887"/>
        <item h="1" x="888"/>
        <item h="1" x="889"/>
        <item h="1" x="890"/>
        <item h="1" x="893"/>
        <item h="1" x="894"/>
        <item h="1" x="897"/>
        <item h="1" x="900"/>
        <item h="1" x="901"/>
        <item h="1" x="903"/>
        <item h="1" x="905"/>
        <item h="1" x="906"/>
        <item h="1" x="908"/>
        <item h="1" x="909"/>
        <item h="1" x="910"/>
        <item h="1" x="919"/>
        <item h="1" x="920"/>
        <item h="1" x="921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1"/>
        <item h="1" x="942"/>
        <item h="1" x="944"/>
        <item h="1" x="945"/>
        <item h="1" x="946"/>
        <item h="1" x="947"/>
        <item h="1" x="948"/>
        <item h="1" x="951"/>
        <item h="1" x="952"/>
        <item h="1" x="955"/>
        <item h="1" x="956"/>
        <item h="1" x="959"/>
        <item h="1" x="960"/>
        <item h="1" x="963"/>
        <item h="1" x="964"/>
        <item h="1" x="965"/>
        <item h="1" x="966"/>
        <item h="1" x="969"/>
        <item h="1" x="970"/>
        <item h="1" x="974"/>
        <item h="1" x="975"/>
        <item h="1" x="976"/>
        <item h="1" x="978"/>
        <item h="1" x="979"/>
        <item h="1" x="980"/>
        <item h="1" x="981"/>
        <item h="1" x="982"/>
        <item h="1" x="983"/>
        <item h="1" x="989"/>
        <item h="1" x="1005"/>
        <item h="1" x="1007"/>
        <item h="1" x="1016"/>
        <item h="1" x="1017"/>
        <item h="1" x="1018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9"/>
        <item h="1" x="1041"/>
        <item h="1" x="1044"/>
        <item h="1" x="1046"/>
        <item h="1" x="1048"/>
        <item h="1" x="1050"/>
        <item h="1" x="1051"/>
        <item h="1" x="1052"/>
        <item h="1" x="1053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32"/>
        <item h="1" x="1133"/>
        <item h="1" x="1134"/>
        <item h="1" x="1135"/>
        <item h="1" x="1137"/>
        <item h="1" x="1138"/>
        <item h="1" x="1139"/>
        <item h="1" x="1141"/>
        <item h="1" x="1143"/>
        <item h="1" x="1144"/>
        <item h="1" x="1145"/>
        <item h="1" x="1146"/>
        <item h="1" x="1147"/>
        <item h="1" x="1150"/>
        <item h="1" x="1152"/>
        <item h="1" x="1153"/>
        <item h="1" x="1154"/>
        <item h="1" x="1155"/>
        <item h="1" x="1156"/>
        <item h="1" x="1158"/>
        <item h="1" x="1159"/>
        <item h="1" x="1160"/>
        <item h="1" x="1161"/>
        <item h="1" x="1162"/>
        <item h="1" x="1163"/>
        <item h="1" x="1165"/>
        <item h="1" x="1166"/>
        <item h="1" x="1167"/>
        <item h="1" x="1168"/>
        <item h="1" x="1169"/>
        <item h="1" x="1170"/>
        <item h="1" x="1171"/>
        <item h="1" x="1172"/>
        <item h="1" x="11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13"/>
    <field x="14"/>
    <field x="15"/>
    <field x="16"/>
    <field x="17"/>
    <field x="18"/>
    <field x="19"/>
    <field x="20"/>
  </rowFields>
  <rowItems count="239">
    <i>
      <x/>
      <x/>
      <x/>
      <x v="2"/>
      <x v="25"/>
      <x v="3"/>
      <x v="42"/>
      <x v="6"/>
    </i>
    <i r="6">
      <x v="1574"/>
      <x v="431"/>
    </i>
    <i r="6">
      <x v="1599"/>
      <x v="434"/>
    </i>
    <i r="4">
      <x v="53"/>
      <x v="53"/>
      <x v="1597"/>
      <x v="433"/>
    </i>
    <i r="4">
      <x v="288"/>
      <x v="744"/>
      <x v="1475"/>
      <x v="416"/>
    </i>
    <i r="6">
      <x v="1579"/>
      <x v="432"/>
    </i>
    <i r="2">
      <x v="1"/>
      <x v="1"/>
      <x v="2"/>
      <x v="2"/>
      <x v="8"/>
      <x v="5"/>
    </i>
    <i r="6">
      <x v="32"/>
      <x v="4"/>
    </i>
    <i r="6">
      <x v="1619"/>
      <x v="116"/>
    </i>
    <i r="4">
      <x v="284"/>
      <x v="76"/>
      <x v="1609"/>
      <x v="118"/>
    </i>
    <i r="6">
      <x v="1620"/>
      <x v="436"/>
    </i>
    <i r="6">
      <x v="1661"/>
      <x v="115"/>
    </i>
    <i r="6">
      <x v="1703"/>
      <x v="132"/>
    </i>
    <i r="2">
      <x v="8"/>
      <x v="3"/>
      <x v="1"/>
      <x v="5"/>
      <x v="7"/>
      <x v="8"/>
    </i>
    <i r="6">
      <x v="1119"/>
      <x v="121"/>
    </i>
    <i r="4">
      <x v="9"/>
      <x v="4"/>
      <x v="22"/>
      <x v="7"/>
    </i>
    <i r="2">
      <x v="13"/>
      <x v="5"/>
      <x v="19"/>
      <x v="10"/>
      <x v="60"/>
      <x v="20"/>
    </i>
    <i r="6">
      <x v="107"/>
      <x v="22"/>
    </i>
    <i r="6">
      <x v="142"/>
      <x v="21"/>
    </i>
    <i r="6">
      <x v="148"/>
      <x v="24"/>
    </i>
    <i r="6">
      <x v="163"/>
      <x v="19"/>
    </i>
    <i r="6">
      <x v="169"/>
      <x v="23"/>
    </i>
    <i r="6">
      <x v="172"/>
      <x v="18"/>
    </i>
    <i r="4">
      <x v="27"/>
      <x v="9"/>
      <x v="70"/>
      <x v="11"/>
    </i>
    <i r="6">
      <x v="73"/>
      <x v="14"/>
    </i>
    <i r="6">
      <x v="74"/>
      <x v="16"/>
    </i>
    <i r="6">
      <x v="108"/>
      <x v="15"/>
    </i>
    <i r="6">
      <x v="109"/>
      <x v="13"/>
    </i>
    <i r="6">
      <x v="127"/>
      <x v="17"/>
    </i>
    <i r="6">
      <x v="145"/>
      <x v="403"/>
    </i>
    <i r="6">
      <x v="171"/>
      <x v="10"/>
    </i>
    <i r="6">
      <x v="186"/>
      <x v="12"/>
    </i>
    <i r="6">
      <x v="1158"/>
      <x v="346"/>
    </i>
    <i r="6">
      <x v="1664"/>
      <x v="117"/>
    </i>
    <i r="6">
      <x v="1692"/>
      <x v="126"/>
    </i>
    <i r="2">
      <x v="16"/>
      <x v="4"/>
      <x v="38"/>
      <x v="8"/>
      <x v="129"/>
      <x v="9"/>
    </i>
    <i r="2">
      <x v="86"/>
      <x/>
      <x v="8"/>
      <x/>
      <x v="30"/>
      <x/>
    </i>
    <i r="6">
      <x v="130"/>
      <x v="89"/>
    </i>
    <i r="6">
      <x v="1518"/>
      <x v="119"/>
    </i>
    <i r="6">
      <x v="1572"/>
      <x v="430"/>
    </i>
    <i r="6">
      <x v="1627"/>
      <x v="437"/>
    </i>
    <i r="4">
      <x v="50"/>
      <x v="1"/>
      <x v="78"/>
      <x v="2"/>
    </i>
    <i r="6">
      <x v="175"/>
      <x v="1"/>
    </i>
    <i r="6">
      <x v="183"/>
      <x v="3"/>
    </i>
    <i r="6">
      <x v="1695"/>
      <x v="127"/>
    </i>
    <i r="4">
      <x v="276"/>
      <x v="733"/>
      <x v="1135"/>
      <x v="342"/>
    </i>
    <i>
      <x v="1"/>
      <x v="4"/>
      <x v="4"/>
      <x v="12"/>
      <x v="3"/>
      <x v="40"/>
      <x v="11"/>
      <x v="85"/>
    </i>
    <i r="4">
      <x v="4"/>
      <x v="41"/>
      <x v="13"/>
      <x v="86"/>
    </i>
    <i r="4">
      <x v="22"/>
      <x v="42"/>
      <x v="71"/>
      <x v="87"/>
    </i>
    <i r="4">
      <x v="280"/>
      <x v="737"/>
      <x v="1219"/>
      <x v="356"/>
    </i>
    <i r="2">
      <x v="84"/>
      <x v="187"/>
      <x v="272"/>
      <x v="729"/>
      <x v="1120"/>
      <x v="339"/>
    </i>
    <i r="6">
      <x v="1123"/>
      <x v="340"/>
    </i>
    <i r="6">
      <x v="1418"/>
      <x v="405"/>
    </i>
    <i r="4">
      <x v="273"/>
      <x v="730"/>
      <x v="1128"/>
      <x v="341"/>
    </i>
    <i r="2">
      <x v="100"/>
      <x v="202"/>
      <x v="315"/>
      <x v="771"/>
      <x v="1253"/>
      <x v="359"/>
    </i>
    <i r="6">
      <x v="1269"/>
      <x v="361"/>
    </i>
    <i r="6">
      <x v="1270"/>
      <x v="362"/>
    </i>
    <i r="2">
      <x v="101"/>
      <x v="203"/>
      <x v="313"/>
      <x v="769"/>
      <x v="1222"/>
      <x v="357"/>
    </i>
    <i r="6">
      <x v="1266"/>
      <x v="360"/>
    </i>
    <i r="4">
      <x v="314"/>
      <x v="770"/>
      <x v="1228"/>
      <x v="358"/>
    </i>
    <i>
      <x v="4"/>
      <x v="3"/>
      <x v="3"/>
      <x v="8"/>
      <x v="21"/>
      <x v="26"/>
      <x v="15"/>
      <x v="53"/>
    </i>
    <i r="6">
      <x v="69"/>
      <x v="52"/>
    </i>
    <i r="6">
      <x v="239"/>
      <x v="107"/>
    </i>
    <i r="4">
      <x v="30"/>
      <x v="24"/>
      <x v="57"/>
      <x v="51"/>
    </i>
    <i r="6">
      <x v="67"/>
      <x v="48"/>
    </i>
    <i r="6">
      <x v="68"/>
      <x v="47"/>
    </i>
    <i r="6">
      <x v="89"/>
      <x v="49"/>
    </i>
    <i r="6">
      <x v="119"/>
      <x v="50"/>
    </i>
    <i r="6">
      <x v="159"/>
      <x v="46"/>
    </i>
    <i r="6">
      <x v="180"/>
      <x v="45"/>
    </i>
    <i r="6">
      <x v="220"/>
      <x v="97"/>
    </i>
    <i r="6">
      <x v="1484"/>
      <x v="418"/>
    </i>
    <i r="4">
      <x v="32"/>
      <x v="22"/>
      <x v="226"/>
      <x v="101"/>
    </i>
    <i r="6">
      <x v="246"/>
      <x v="112"/>
    </i>
    <i r="4">
      <x v="35"/>
      <x v="21"/>
      <x v="4"/>
      <x v="36"/>
    </i>
    <i r="6">
      <x v="47"/>
      <x v="33"/>
    </i>
    <i r="6">
      <x v="64"/>
      <x v="32"/>
    </i>
    <i r="6">
      <x v="76"/>
      <x v="38"/>
    </i>
    <i r="6">
      <x v="95"/>
      <x v="43"/>
    </i>
    <i r="6">
      <x v="110"/>
      <x v="42"/>
    </i>
    <i r="6">
      <x v="111"/>
      <x v="41"/>
    </i>
    <i r="6">
      <x v="112"/>
      <x v="39"/>
    </i>
    <i r="6">
      <x v="117"/>
      <x v="44"/>
    </i>
    <i r="6">
      <x v="120"/>
      <x v="40"/>
    </i>
    <i r="6">
      <x v="157"/>
      <x v="35"/>
    </i>
    <i r="6">
      <x v="176"/>
      <x v="37"/>
    </i>
    <i r="6">
      <x v="178"/>
      <x v="34"/>
    </i>
    <i r="6">
      <x v="237"/>
      <x v="105"/>
    </i>
    <i r="6">
      <x v="238"/>
      <x v="106"/>
    </i>
    <i r="6">
      <x v="1497"/>
      <x v="422"/>
    </i>
    <i r="6">
      <x v="1507"/>
      <x v="423"/>
    </i>
    <i r="6">
      <x v="1523"/>
      <x v="425"/>
    </i>
    <i r="2">
      <x v="5"/>
      <x v="11"/>
      <x v="5"/>
      <x v="37"/>
      <x v="28"/>
      <x v="73"/>
    </i>
    <i r="6">
      <x v="93"/>
      <x v="75"/>
    </i>
    <i r="6">
      <x v="104"/>
      <x v="77"/>
    </i>
    <i r="6">
      <x v="122"/>
      <x v="74"/>
    </i>
    <i r="6">
      <x v="133"/>
      <x v="76"/>
    </i>
    <i r="6">
      <x v="227"/>
      <x v="102"/>
    </i>
    <i r="6">
      <x v="231"/>
      <x v="103"/>
    </i>
    <i r="6">
      <x v="1569"/>
      <x v="124"/>
    </i>
    <i r="4">
      <x v="17"/>
      <x v="38"/>
      <x v="1"/>
      <x v="78"/>
    </i>
    <i r="6">
      <x v="17"/>
      <x v="80"/>
    </i>
    <i r="6">
      <x v="29"/>
      <x v="81"/>
    </i>
    <i r="6">
      <x v="48"/>
      <x v="79"/>
    </i>
    <i r="6">
      <x v="125"/>
      <x v="82"/>
    </i>
    <i r="6">
      <x v="221"/>
      <x v="98"/>
    </i>
    <i r="6">
      <x v="223"/>
      <x v="99"/>
    </i>
    <i r="6">
      <x v="243"/>
      <x v="110"/>
    </i>
    <i r="6">
      <x v="245"/>
      <x v="111"/>
    </i>
    <i r="6">
      <x v="247"/>
      <x v="113"/>
    </i>
    <i r="4">
      <x v="39"/>
      <x v="39"/>
      <x v="131"/>
      <x v="84"/>
    </i>
    <i r="6">
      <x v="140"/>
      <x v="83"/>
    </i>
    <i r="6">
      <x v="1495"/>
      <x v="420"/>
    </i>
    <i r="6">
      <x v="1496"/>
      <x v="421"/>
    </i>
    <i r="6">
      <x v="1612"/>
      <x v="435"/>
    </i>
    <i r="2">
      <x v="10"/>
      <x v="9"/>
      <x v="6"/>
      <x v="32"/>
      <x v="16"/>
      <x v="70"/>
    </i>
    <i r="6">
      <x v="26"/>
      <x v="71"/>
    </i>
    <i r="6">
      <x v="1696"/>
      <x v="128"/>
    </i>
    <i r="6">
      <x v="2204"/>
      <x v="90"/>
    </i>
    <i r="4">
      <x v="13"/>
      <x v="28"/>
      <x v="21"/>
      <x v="58"/>
    </i>
    <i r="6">
      <x v="24"/>
      <x v="88"/>
    </i>
    <i r="6">
      <x v="41"/>
      <x v="56"/>
    </i>
    <i r="6">
      <x v="43"/>
      <x v="57"/>
    </i>
    <i r="6">
      <x v="143"/>
      <x v="59"/>
    </i>
    <i r="6">
      <x v="156"/>
      <x v="55"/>
    </i>
    <i r="4">
      <x v="20"/>
      <x v="27"/>
      <x v="65"/>
      <x v="54"/>
    </i>
    <i r="4">
      <x v="31"/>
      <x v="30"/>
      <x v="91"/>
      <x v="66"/>
    </i>
    <i r="4">
      <x v="42"/>
      <x v="31"/>
      <x v="82"/>
      <x v="68"/>
    </i>
    <i r="6">
      <x v="147"/>
      <x v="69"/>
    </i>
    <i r="6">
      <x v="151"/>
      <x v="67"/>
    </i>
    <i r="6">
      <x v="1508"/>
      <x v="424"/>
    </i>
    <i r="4">
      <x v="44"/>
      <x v="29"/>
      <x v="23"/>
      <x v="63"/>
    </i>
    <i r="6">
      <x v="33"/>
      <x v="62"/>
    </i>
    <i r="6">
      <x v="44"/>
      <x v="65"/>
    </i>
    <i r="6">
      <x v="50"/>
      <x v="60"/>
    </i>
    <i r="6">
      <x v="52"/>
      <x v="64"/>
    </i>
    <i r="6">
      <x v="154"/>
      <x v="61"/>
    </i>
    <i r="2">
      <x v="11"/>
      <x v="7"/>
      <x/>
      <x v="17"/>
      <x v="150"/>
      <x v="26"/>
    </i>
    <i r="6">
      <x v="174"/>
      <x v="27"/>
    </i>
    <i r="6">
      <x v="1509"/>
      <x v="134"/>
    </i>
    <i r="4">
      <x v="24"/>
      <x v="16"/>
      <x v="138"/>
      <x v="25"/>
    </i>
    <i r="6">
      <x v="242"/>
      <x v="109"/>
    </i>
    <i r="4">
      <x v="34"/>
      <x v="20"/>
      <x v="114"/>
      <x v="31"/>
    </i>
    <i r="6">
      <x v="118"/>
      <x v="30"/>
    </i>
    <i r="6">
      <x v="218"/>
      <x v="96"/>
    </i>
    <i r="6">
      <x v="1489"/>
      <x v="419"/>
    </i>
    <i r="6">
      <x v="1603"/>
      <x v="120"/>
    </i>
    <i r="6">
      <x v="1701"/>
      <x v="130"/>
    </i>
    <i r="4">
      <x v="46"/>
      <x v="18"/>
      <x v="80"/>
      <x v="28"/>
    </i>
    <i r="6">
      <x v="152"/>
      <x v="29"/>
    </i>
    <i r="6">
      <x v="234"/>
      <x v="104"/>
    </i>
    <i r="6">
      <x v="240"/>
      <x v="108"/>
    </i>
    <i r="6">
      <x v="1690"/>
      <x v="125"/>
    </i>
    <i r="4">
      <x v="49"/>
      <x v="19"/>
      <x v="214"/>
      <x v="93"/>
    </i>
    <i r="6">
      <x v="216"/>
      <x v="94"/>
    </i>
    <i r="4">
      <x v="65"/>
      <x v="64"/>
      <x v="217"/>
      <x v="95"/>
    </i>
    <i r="6">
      <x v="249"/>
      <x v="114"/>
    </i>
    <i r="4">
      <x v="66"/>
      <x v="66"/>
      <x v="225"/>
      <x v="100"/>
    </i>
    <i r="2">
      <x v="15"/>
      <x v="10"/>
      <x v="11"/>
      <x v="34"/>
      <x v="49"/>
      <x v="72"/>
    </i>
    <i r="6">
      <x v="1535"/>
      <x v="133"/>
    </i>
    <i r="4">
      <x v="15"/>
      <x v="35"/>
      <x v="1180"/>
      <x v="347"/>
    </i>
    <i r="6">
      <x v="1458"/>
      <x v="414"/>
    </i>
    <i r="6">
      <x v="1530"/>
      <x v="426"/>
    </i>
    <i r="6">
      <x v="1681"/>
      <x v="122"/>
    </i>
    <i r="6">
      <x v="1702"/>
      <x v="131"/>
    </i>
    <i r="4">
      <x v="26"/>
      <x v="36"/>
      <x v="1459"/>
      <x v="123"/>
    </i>
    <i r="6">
      <x v="1699"/>
      <x v="129"/>
    </i>
    <i>
      <x v="6"/>
      <x v="1"/>
      <x v="103"/>
      <x v="205"/>
      <x v="10"/>
      <x v="12"/>
      <x v="1635"/>
      <x v="438"/>
    </i>
    <i r="6">
      <x v="1638"/>
      <x v="439"/>
    </i>
    <i r="4">
      <x v="33"/>
      <x v="11"/>
      <x v="1654"/>
      <x v="440"/>
    </i>
    <i r="4">
      <x v="343"/>
      <x v="800"/>
      <x v="1433"/>
      <x v="409"/>
    </i>
    <i>
      <x v="8"/>
      <x v="8"/>
      <x v="20"/>
      <x v="20"/>
      <x v="63"/>
      <x v="62"/>
      <x v="212"/>
      <x v="91"/>
    </i>
    <i r="6">
      <x v="1206"/>
      <x v="354"/>
    </i>
    <i r="4">
      <x v="305"/>
      <x v="761"/>
      <x v="1448"/>
      <x v="413"/>
    </i>
    <i r="4">
      <x v="306"/>
      <x v="762"/>
      <x v="49"/>
      <x v="391"/>
    </i>
    <i r="4">
      <x v="328"/>
      <x v="785"/>
      <x v="1331"/>
      <x v="392"/>
    </i>
    <i r="4">
      <x v="331"/>
      <x v="788"/>
      <x v="1336"/>
      <x v="394"/>
    </i>
    <i r="4">
      <x v="332"/>
      <x v="789"/>
      <x v="1337"/>
      <x v="395"/>
    </i>
    <i r="2">
      <x v="97"/>
      <x v="199"/>
      <x v="300"/>
      <x v="756"/>
      <x v="1195"/>
      <x v="352"/>
    </i>
    <i r="4">
      <x v="324"/>
      <x v="781"/>
      <x v="1324"/>
      <x v="387"/>
    </i>
    <i r="4">
      <x v="325"/>
      <x v="782"/>
      <x v="1325"/>
      <x v="388"/>
    </i>
    <i r="4">
      <x v="326"/>
      <x v="783"/>
      <x v="1326"/>
      <x v="389"/>
    </i>
    <i r="2">
      <x v="98"/>
      <x v="200"/>
      <x v="301"/>
      <x v="757"/>
      <x v="1197"/>
      <x v="353"/>
    </i>
    <i r="4">
      <x v="302"/>
      <x v="758"/>
      <x v="1550"/>
      <x v="429"/>
    </i>
    <i r="4">
      <x v="329"/>
      <x v="786"/>
      <x v="1332"/>
      <x v="393"/>
    </i>
    <i r="4">
      <x v="346"/>
      <x v="804"/>
      <x v="1445"/>
      <x v="411"/>
    </i>
    <i r="2">
      <x v="99"/>
      <x v="201"/>
      <x v="304"/>
      <x v="760"/>
      <x v="1328"/>
      <x v="390"/>
    </i>
    <i r="4">
      <x v="308"/>
      <x v="764"/>
      <x v="1208"/>
      <x v="355"/>
    </i>
    <i r="4">
      <x v="327"/>
      <x v="784"/>
      <x v="1447"/>
      <x v="412"/>
    </i>
    <i r="4">
      <x v="330"/>
      <x v="787"/>
      <x v="1482"/>
      <x v="417"/>
    </i>
    <i>
      <x v="9"/>
      <x v="9"/>
      <x v="21"/>
      <x v="21"/>
      <x v="64"/>
      <x v="63"/>
      <x v="213"/>
      <x v="92"/>
    </i>
    <i r="4">
      <x v="352"/>
      <x v="810"/>
      <x v="1539"/>
      <x v="427"/>
    </i>
    <i r="4">
      <x v="372"/>
      <x v="831"/>
      <x v="1655"/>
      <x v="441"/>
    </i>
    <i r="2">
      <x v="92"/>
      <x v="194"/>
      <x v="291"/>
      <x v="747"/>
      <x v="1183"/>
      <x v="348"/>
    </i>
    <i r="4">
      <x v="321"/>
      <x v="777"/>
      <x v="1310"/>
      <x v="381"/>
    </i>
    <i r="4">
      <x v="353"/>
      <x v="811"/>
      <x v="1541"/>
      <x v="428"/>
    </i>
    <i r="2">
      <x v="93"/>
      <x v="195"/>
      <x v="292"/>
      <x v="748"/>
      <x v="1311"/>
      <x v="382"/>
    </i>
    <i r="4">
      <x v="293"/>
      <x v="749"/>
      <x v="1312"/>
      <x v="383"/>
    </i>
    <i r="4">
      <x v="349"/>
      <x v="807"/>
      <x v="1467"/>
      <x v="415"/>
    </i>
    <i r="3">
      <x v="198"/>
      <x v="405"/>
      <x v="780"/>
      <x v="1658"/>
      <x v="442"/>
    </i>
    <i r="2">
      <x v="94"/>
      <x v="196"/>
      <x v="294"/>
      <x v="750"/>
      <x v="1188"/>
      <x v="349"/>
    </i>
    <i r="4">
      <x v="295"/>
      <x v="751"/>
      <x v="1440"/>
      <x v="410"/>
    </i>
    <i r="4">
      <x v="296"/>
      <x v="752"/>
      <x v="1314"/>
      <x v="384"/>
    </i>
    <i r="2">
      <x v="95"/>
      <x v="197"/>
      <x v="297"/>
      <x v="753"/>
      <x v="1192"/>
      <x v="350"/>
    </i>
    <i r="4">
      <x v="298"/>
      <x v="754"/>
      <x v="1193"/>
      <x v="351"/>
    </i>
    <i r="4">
      <x v="322"/>
      <x v="778"/>
      <x v="1315"/>
      <x v="385"/>
    </i>
    <i r="4">
      <x v="323"/>
      <x v="779"/>
      <x v="1316"/>
      <x v="386"/>
    </i>
    <i>
      <x v="11"/>
      <x v="11"/>
      <x v="23"/>
      <x v="28"/>
      <x v="73"/>
      <x v="74"/>
      <x v="1378"/>
      <x v="398"/>
    </i>
    <i r="6">
      <x v="1395"/>
      <x v="401"/>
    </i>
    <i r="6">
      <x v="1396"/>
      <x v="402"/>
    </i>
    <i r="4">
      <x v="340"/>
      <x v="797"/>
      <x v="1419"/>
      <x v="406"/>
    </i>
    <i r="6">
      <x v="1426"/>
      <x v="407"/>
    </i>
    <i r="6">
      <x v="1428"/>
      <x v="408"/>
    </i>
    <i r="2">
      <x v="89"/>
      <x v="191"/>
      <x v="282"/>
      <x v="739"/>
      <x v="1147"/>
      <x v="343"/>
    </i>
    <i r="6">
      <x v="1148"/>
      <x v="344"/>
    </i>
    <i r="6">
      <x v="1150"/>
      <x v="345"/>
    </i>
    <i r="6">
      <x v="1410"/>
      <x v="404"/>
    </i>
    <i>
      <x v="30"/>
      <x v="62"/>
      <x v="87"/>
      <x v="189"/>
      <x v="277"/>
      <x v="734"/>
      <x v="1285"/>
      <x v="370"/>
    </i>
    <i r="4">
      <x v="341"/>
      <x v="798"/>
      <x v="1393"/>
      <x v="400"/>
    </i>
    <i r="2">
      <x v="88"/>
      <x v="190"/>
      <x v="319"/>
      <x v="775"/>
      <x v="1297"/>
      <x v="378"/>
    </i>
    <i r="2">
      <x v="91"/>
      <x v="193"/>
      <x v="287"/>
      <x v="743"/>
      <x v="1268"/>
      <x v="368"/>
    </i>
    <i r="6">
      <x v="1276"/>
      <x v="363"/>
    </i>
    <i r="6">
      <x v="1277"/>
      <x v="364"/>
    </i>
    <i r="6">
      <x v="1280"/>
      <x v="365"/>
    </i>
    <i r="6">
      <x v="1281"/>
      <x v="366"/>
    </i>
    <i r="6">
      <x v="1282"/>
      <x v="367"/>
    </i>
    <i r="6">
      <x v="1283"/>
      <x v="369"/>
    </i>
    <i r="6">
      <x v="1287"/>
      <x v="371"/>
    </i>
    <i r="6">
      <x v="1288"/>
      <x v="372"/>
    </i>
    <i r="6">
      <x v="1290"/>
      <x v="373"/>
    </i>
    <i r="6">
      <x v="1291"/>
      <x v="374"/>
    </i>
    <i r="6">
      <x v="1292"/>
      <x v="375"/>
    </i>
    <i r="6">
      <x v="1295"/>
      <x v="376"/>
    </i>
    <i r="6">
      <x v="1296"/>
      <x v="377"/>
    </i>
    <i r="6">
      <x v="1298"/>
      <x v="379"/>
    </i>
    <i r="4">
      <x v="339"/>
      <x v="796"/>
      <x v="1368"/>
      <x v="396"/>
    </i>
    <i r="6">
      <x v="1373"/>
      <x v="397"/>
    </i>
    <i r="6">
      <x v="1383"/>
      <x v="399"/>
    </i>
    <i>
      <x v="32"/>
      <x v="64"/>
      <x v="102"/>
      <x v="204"/>
      <x v="320"/>
      <x v="776"/>
      <x v="1305"/>
      <x v="380"/>
    </i>
  </rowItems>
  <colFields count="1">
    <field x="1"/>
  </colFields>
  <colItems count="4">
    <i>
      <x/>
    </i>
    <i>
      <x v="6"/>
    </i>
    <i>
      <x v="8"/>
    </i>
    <i t="grand">
      <x/>
    </i>
  </colItems>
  <pageFields count="1">
    <pageField fld="0" item="5" hier="-1"/>
  </pageFields>
  <dataFields count="1">
    <dataField name="Average of Date" fld="22" subtotal="average" baseField="17" baseItem="15"/>
  </dataFields>
  <formats count="30">
    <format dxfId="212">
      <pivotArea field="13" type="button" dataOnly="0" labelOnly="1" outline="0" axis="axisRow" fieldPosition="0"/>
    </format>
    <format dxfId="211">
      <pivotArea field="14" type="button" dataOnly="0" labelOnly="1" outline="0" axis="axisRow" fieldPosition="1"/>
    </format>
    <format dxfId="210">
      <pivotArea field="15" type="button" dataOnly="0" labelOnly="1" outline="0" axis="axisRow" fieldPosition="2"/>
    </format>
    <format dxfId="209">
      <pivotArea field="16" type="button" dataOnly="0" labelOnly="1" outline="0" axis="axisRow" fieldPosition="3"/>
    </format>
    <format dxfId="208">
      <pivotArea field="17" type="button" dataOnly="0" labelOnly="1" outline="0" axis="axisRow" fieldPosition="4"/>
    </format>
    <format dxfId="207">
      <pivotArea field="18" type="button" dataOnly="0" labelOnly="1" outline="0" axis="axisRow" fieldPosition="5"/>
    </format>
    <format dxfId="206">
      <pivotArea field="19" type="button" dataOnly="0" labelOnly="1" outline="0" axis="axisRow" fieldPosition="6"/>
    </format>
    <format dxfId="205">
      <pivotArea field="20" type="button" dataOnly="0" labelOnly="1" outline="0" axis="axisRow" fieldPosition="7"/>
    </format>
    <format dxfId="204">
      <pivotArea dataOnly="0" labelOnly="1" outline="0" fieldPosition="0">
        <references count="1">
          <reference field="1" count="0"/>
        </references>
      </pivotArea>
    </format>
    <format dxfId="203">
      <pivotArea dataOnly="0" labelOnly="1" grandCol="1" outline="0" fieldPosition="0"/>
    </format>
    <format dxfId="202">
      <pivotArea field="13" type="button" dataOnly="0" labelOnly="1" outline="0" axis="axisRow" fieldPosition="0"/>
    </format>
    <format dxfId="201">
      <pivotArea field="14" type="button" dataOnly="0" labelOnly="1" outline="0" axis="axisRow" fieldPosition="1"/>
    </format>
    <format dxfId="200">
      <pivotArea field="15" type="button" dataOnly="0" labelOnly="1" outline="0" axis="axisRow" fieldPosition="2"/>
    </format>
    <format dxfId="199">
      <pivotArea field="16" type="button" dataOnly="0" labelOnly="1" outline="0" axis="axisRow" fieldPosition="3"/>
    </format>
    <format dxfId="198">
      <pivotArea field="17" type="button" dataOnly="0" labelOnly="1" outline="0" axis="axisRow" fieldPosition="4"/>
    </format>
    <format dxfId="197">
      <pivotArea field="18" type="button" dataOnly="0" labelOnly="1" outline="0" axis="axisRow" fieldPosition="5"/>
    </format>
    <format dxfId="196">
      <pivotArea field="19" type="button" dataOnly="0" labelOnly="1" outline="0" axis="axisRow" fieldPosition="6"/>
    </format>
    <format dxfId="195">
      <pivotArea field="20" type="button" dataOnly="0" labelOnly="1" outline="0" axis="axisRow" fieldPosition="7"/>
    </format>
    <format dxfId="194">
      <pivotArea dataOnly="0" labelOnly="1" outline="0" fieldPosition="0">
        <references count="1">
          <reference field="1" count="0"/>
        </references>
      </pivotArea>
    </format>
    <format dxfId="193">
      <pivotArea dataOnly="0" labelOnly="1" grandCol="1" outline="0" fieldPosition="0"/>
    </format>
    <format dxfId="192">
      <pivotArea field="13" type="button" dataOnly="0" labelOnly="1" outline="0" axis="axisRow" fieldPosition="0"/>
    </format>
    <format dxfId="191">
      <pivotArea field="14" type="button" dataOnly="0" labelOnly="1" outline="0" axis="axisRow" fieldPosition="1"/>
    </format>
    <format dxfId="190">
      <pivotArea field="15" type="button" dataOnly="0" labelOnly="1" outline="0" axis="axisRow" fieldPosition="2"/>
    </format>
    <format dxfId="189">
      <pivotArea field="16" type="button" dataOnly="0" labelOnly="1" outline="0" axis="axisRow" fieldPosition="3"/>
    </format>
    <format dxfId="188">
      <pivotArea field="17" type="button" dataOnly="0" labelOnly="1" outline="0" axis="axisRow" fieldPosition="4"/>
    </format>
    <format dxfId="187">
      <pivotArea field="18" type="button" dataOnly="0" labelOnly="1" outline="0" axis="axisRow" fieldPosition="5"/>
    </format>
    <format dxfId="186">
      <pivotArea field="19" type="button" dataOnly="0" labelOnly="1" outline="0" axis="axisRow" fieldPosition="6"/>
    </format>
    <format dxfId="185">
      <pivotArea field="20" type="button" dataOnly="0" labelOnly="1" outline="0" axis="axisRow" fieldPosition="7"/>
    </format>
    <format dxfId="184">
      <pivotArea dataOnly="0" labelOnly="1" outline="0" fieldPosition="0">
        <references count="1">
          <reference field="1" count="0"/>
        </references>
      </pivotArea>
    </format>
    <format dxfId="18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72765-2C7C-4D16-B508-5D5DCFDD027B}" name="PivotTable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R4:AC19" firstHeaderRow="1" firstDataRow="2" firstDataCol="1" rowPageCount="2" colPageCount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2"/>
        <item x="5"/>
        <item x="6"/>
        <item x="7"/>
        <item x="8"/>
        <item x="3"/>
        <item x="0"/>
        <item x="9"/>
        <item x="10"/>
        <item x="11"/>
        <item x="12"/>
        <item x="4"/>
        <item x="13"/>
        <item x="14"/>
        <item x="1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8">
        <item x="3"/>
        <item x="2"/>
        <item x="9"/>
        <item x="7"/>
        <item x="11"/>
        <item x="0"/>
        <item x="12"/>
        <item x="8"/>
        <item x="1"/>
        <item x="13"/>
        <item x="5"/>
        <item m="1" x="14"/>
        <item m="1" x="15"/>
        <item m="1" x="16"/>
        <item x="4"/>
        <item x="6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279">
        <item m="1" x="1097"/>
        <item x="53"/>
        <item m="1" x="1138"/>
        <item m="1" x="1126"/>
        <item m="1" x="1152"/>
        <item x="49"/>
        <item x="19"/>
        <item x="14"/>
        <item x="296"/>
        <item x="248"/>
        <item m="1" x="1260"/>
        <item x="492"/>
        <item x="338"/>
        <item x="491"/>
        <item m="1" x="1273"/>
        <item m="1" x="945"/>
        <item x="481"/>
        <item x="342"/>
        <item m="1" x="1275"/>
        <item x="20"/>
        <item x="32"/>
        <item x="22"/>
        <item x="10"/>
        <item x="18"/>
        <item m="1" x="1020"/>
        <item x="250"/>
        <item m="1" x="1081"/>
        <item x="307"/>
        <item x="299"/>
        <item x="13"/>
        <item x="300"/>
        <item x="288"/>
        <item x="54"/>
        <item x="284"/>
        <item x="285"/>
        <item x="282"/>
        <item x="287"/>
        <item m="1" x="1010"/>
        <item m="1" x="1045"/>
        <item x="324"/>
        <item x="251"/>
        <item x="515"/>
        <item x="323"/>
        <item x="198"/>
        <item x="353"/>
        <item m="1" x="1033"/>
        <item x="163"/>
        <item x="290"/>
        <item x="289"/>
        <item x="294"/>
        <item x="291"/>
        <item x="395"/>
        <item x="162"/>
        <item m="1" x="1059"/>
        <item m="1" x="1079"/>
        <item m="1" x="1083"/>
        <item m="1" x="1086"/>
        <item m="1" x="1070"/>
        <item m="1" x="1053"/>
        <item x="278"/>
        <item x="9"/>
        <item x="276"/>
        <item x="332"/>
        <item x="333"/>
        <item m="1" x="1002"/>
        <item m="1" x="1018"/>
        <item x="171"/>
        <item x="283"/>
        <item m="1" x="1229"/>
        <item x="16"/>
        <item m="1" x="953"/>
        <item m="1" x="1077"/>
        <item x="27"/>
        <item x="400"/>
        <item m="1" x="967"/>
        <item x="245"/>
        <item m="1" x="1028"/>
        <item x="15"/>
        <item m="1" x="1105"/>
        <item x="314"/>
        <item x="11"/>
        <item m="1" x="1016"/>
        <item m="1" x="1065"/>
        <item x="29"/>
        <item m="1" x="1023"/>
        <item x="243"/>
        <item x="279"/>
        <item x="328"/>
        <item m="1" x="1017"/>
        <item m="1" x="971"/>
        <item m="1" x="1008"/>
        <item m="1" x="1064"/>
        <item m="1" x="1058"/>
        <item m="1" x="968"/>
        <item x="334"/>
        <item m="1" x="1019"/>
        <item x="295"/>
        <item m="1" x="992"/>
        <item m="1" x="1131"/>
        <item m="1" x="1117"/>
        <item x="172"/>
        <item x="337"/>
        <item x="394"/>
        <item m="1" x="1049"/>
        <item m="1" x="1022"/>
        <item m="1" x="982"/>
        <item x="484"/>
        <item m="1" x="1054"/>
        <item x="197"/>
        <item m="1" x="1040"/>
        <item m="1" x="996"/>
        <item m="1" x="975"/>
        <item x="21"/>
        <item x="161"/>
        <item m="1" x="1198"/>
        <item m="1" x="1195"/>
        <item x="216"/>
        <item m="1" x="1032"/>
        <item x="238"/>
        <item x="340"/>
        <item m="1" x="1127"/>
        <item m="1" x="947"/>
        <item m="1" x="986"/>
        <item x="477"/>
        <item x="301"/>
        <item m="1" x="1063"/>
        <item m="1" x="1087"/>
        <item x="33"/>
        <item x="469"/>
        <item x="28"/>
        <item m="1" x="1088"/>
        <item x="490"/>
        <item x="499"/>
        <item x="70"/>
        <item x="474"/>
        <item x="244"/>
        <item m="1" x="1112"/>
        <item m="1" x="961"/>
        <item m="1" x="1109"/>
        <item m="1" x="1071"/>
        <item m="1" x="1154"/>
        <item m="1" x="1111"/>
        <item m="1" x="966"/>
        <item x="330"/>
        <item m="1" x="1100"/>
        <item m="1" x="950"/>
        <item x="306"/>
        <item x="488"/>
        <item m="1" x="1048"/>
        <item x="483"/>
        <item m="1" x="1029"/>
        <item m="1" x="943"/>
        <item m="1" x="1061"/>
        <item m="1" x="1082"/>
        <item x="168"/>
        <item x="331"/>
        <item x="247"/>
        <item x="508"/>
        <item m="1" x="1203"/>
        <item m="1" x="1223"/>
        <item x="335"/>
        <item m="1" x="1000"/>
        <item m="1" x="959"/>
        <item m="1" x="1217"/>
        <item m="1" x="964"/>
        <item x="23"/>
        <item m="1" x="1090"/>
        <item m="1" x="1207"/>
        <item x="298"/>
        <item m="1" x="1098"/>
        <item m="1" x="1270"/>
        <item m="1" x="1146"/>
        <item x="393"/>
        <item x="401"/>
        <item m="1" x="1119"/>
        <item x="329"/>
        <item m="1" x="1035"/>
        <item x="468"/>
        <item x="351"/>
        <item x="58"/>
        <item x="277"/>
        <item m="1" x="994"/>
        <item m="1" x="1176"/>
        <item x="392"/>
        <item m="1" x="997"/>
        <item m="1" x="988"/>
        <item x="264"/>
        <item m="1" x="1084"/>
        <item m="1" x="1006"/>
        <item m="1" x="1066"/>
        <item m="1" x="1062"/>
        <item m="1" x="1007"/>
        <item x="493"/>
        <item x="348"/>
        <item m="1" x="1036"/>
        <item m="1" x="1278"/>
        <item m="1" x="1263"/>
        <item x="418"/>
        <item m="1" x="1130"/>
        <item x="863"/>
        <item x="222"/>
        <item m="1" x="946"/>
        <item m="1" x="1076"/>
        <item x="239"/>
        <item x="24"/>
        <item m="1" x="1078"/>
        <item m="1" x="1163"/>
        <item x="71"/>
        <item x="475"/>
        <item m="1" x="1170"/>
        <item x="257"/>
        <item m="1" x="1074"/>
        <item m="1" x="1069"/>
        <item m="1" x="1060"/>
        <item m="1" x="1024"/>
        <item m="1" x="1200"/>
        <item x="252"/>
        <item m="1" x="1124"/>
        <item m="1" x="1186"/>
        <item m="1" x="1047"/>
        <item m="1" x="1030"/>
        <item m="1" x="1113"/>
        <item x="446"/>
        <item m="1" x="995"/>
        <item m="1" x="1039"/>
        <item x="210"/>
        <item m="1" x="998"/>
        <item m="1" x="1139"/>
        <item m="1" x="1244"/>
        <item m="1" x="1188"/>
        <item m="1" x="1167"/>
        <item m="1" x="1143"/>
        <item m="1" x="1256"/>
        <item m="1" x="1187"/>
        <item x="227"/>
        <item x="235"/>
        <item m="1" x="1166"/>
        <item x="452"/>
        <item x="786"/>
        <item x="159"/>
        <item m="1" x="1231"/>
        <item m="1" x="1173"/>
        <item m="1" x="1181"/>
        <item m="1" x="1174"/>
        <item x="448"/>
        <item m="1" x="1122"/>
        <item m="1" x="1160"/>
        <item m="1" x="1180"/>
        <item m="1" x="1202"/>
        <item m="1" x="1156"/>
        <item m="1" x="1210"/>
        <item m="1" x="1091"/>
        <item m="1" x="1136"/>
        <item m="1" x="1145"/>
        <item m="1" x="1159"/>
        <item m="1" x="1205"/>
        <item m="1" x="1129"/>
        <item m="1" x="1108"/>
        <item m="1" x="1137"/>
        <item m="1" x="1221"/>
        <item x="438"/>
        <item x="457"/>
        <item x="428"/>
        <item x="435"/>
        <item x="215"/>
        <item m="1" x="1220"/>
        <item x="45"/>
        <item x="430"/>
        <item x="292"/>
        <item m="1" x="1236"/>
        <item m="1" x="1046"/>
        <item m="1" x="983"/>
        <item m="1" x="1247"/>
        <item x="322"/>
        <item m="1" x="1134"/>
        <item x="443"/>
        <item x="431"/>
        <item x="449"/>
        <item x="445"/>
        <item m="1" x="1172"/>
        <item m="1" x="1185"/>
        <item m="1" x="1178"/>
        <item x="406"/>
        <item m="1" x="1050"/>
        <item m="1" x="993"/>
        <item m="1" x="974"/>
        <item x="482"/>
        <item m="1" x="1215"/>
        <item m="1" x="989"/>
        <item x="305"/>
        <item x="255"/>
        <item m="1" x="1277"/>
        <item x="860"/>
        <item m="1" x="1021"/>
        <item x="293"/>
        <item x="357"/>
        <item x="313"/>
        <item m="1" x="1057"/>
        <item m="1" x="1208"/>
        <item x="309"/>
        <item m="1" x="1155"/>
        <item m="1" x="1095"/>
        <item x="267"/>
        <item m="1" x="1055"/>
        <item x="260"/>
        <item m="1" x="1193"/>
        <item m="1" x="1012"/>
        <item m="1" x="1204"/>
        <item m="1" x="984"/>
        <item m="1" x="1171"/>
        <item m="1" x="965"/>
        <item m="1" x="960"/>
        <item x="256"/>
        <item m="1" x="1015"/>
        <item m="1" x="972"/>
        <item m="1" x="1266"/>
        <item x="861"/>
        <item x="498"/>
        <item x="304"/>
        <item m="1" x="1269"/>
        <item x="872"/>
        <item m="1" x="1013"/>
        <item x="31"/>
        <item m="1" x="948"/>
        <item m="1" x="1025"/>
        <item x="504"/>
        <item m="1" x="969"/>
        <item m="1" x="1003"/>
        <item m="1" x="1026"/>
        <item m="1" x="990"/>
        <item m="1" x="1027"/>
        <item x="843"/>
        <item m="1" x="1271"/>
        <item x="795"/>
        <item x="900"/>
        <item m="1" x="1191"/>
        <item m="1" x="1272"/>
        <item m="1" x="1132"/>
        <item m="1" x="1194"/>
        <item m="1" x="1265"/>
        <item x="72"/>
        <item x="26"/>
        <item m="1" x="1080"/>
        <item m="1" x="956"/>
        <item m="1" x="952"/>
        <item m="1" x="1257"/>
        <item x="312"/>
        <item m="1" x="981"/>
        <item x="853"/>
        <item m="1" x="954"/>
        <item m="1" x="1009"/>
        <item m="1" x="1041"/>
        <item m="1" x="1051"/>
        <item m="1" x="1068"/>
        <item m="1" x="1089"/>
        <item x="17"/>
        <item m="1" x="1151"/>
        <item x="489"/>
        <item m="1" x="1052"/>
        <item x="281"/>
        <item m="1" x="1218"/>
        <item m="1" x="1116"/>
        <item m="1" x="1123"/>
        <item x="268"/>
        <item m="1" x="1121"/>
        <item x="167"/>
        <item x="273"/>
        <item x="265"/>
        <item x="262"/>
        <item x="272"/>
        <item m="1" x="1276"/>
        <item m="1" x="1267"/>
        <item m="1" x="1165"/>
        <item m="1" x="1179"/>
        <item x="453"/>
        <item x="437"/>
        <item x="432"/>
        <item m="1" x="1162"/>
        <item x="459"/>
        <item x="439"/>
        <item m="1" x="1222"/>
        <item m="1" x="1228"/>
        <item m="1" x="973"/>
        <item m="1" x="1255"/>
        <item m="1" x="1093"/>
        <item m="1" x="1242"/>
        <item x="173"/>
        <item x="502"/>
        <item m="1" x="1230"/>
        <item x="433"/>
        <item x="194"/>
        <item x="451"/>
        <item m="1" x="1157"/>
        <item m="1" x="1225"/>
        <item m="1" x="1038"/>
        <item x="249"/>
        <item m="1" x="1102"/>
        <item x="240"/>
        <item m="1" x="985"/>
        <item m="1" x="980"/>
        <item x="12"/>
        <item m="1" x="979"/>
        <item m="1" x="1092"/>
        <item x="297"/>
        <item m="1" x="970"/>
        <item x="271"/>
        <item m="1" x="1044"/>
        <item m="1" x="1075"/>
        <item m="1" x="1001"/>
        <item x="253"/>
        <item m="1" x="1262"/>
        <item m="1" x="1234"/>
        <item x="356"/>
        <item x="199"/>
        <item x="209"/>
        <item m="1" x="1125"/>
        <item x="160"/>
        <item m="1" x="1096"/>
        <item x="442"/>
        <item m="1" x="1014"/>
        <item m="1" x="1184"/>
        <item m="1" x="977"/>
        <item m="1" x="1099"/>
        <item x="310"/>
        <item m="1" x="1196"/>
        <item m="1" x="1107"/>
        <item m="1" x="1042"/>
        <item x="303"/>
        <item m="1" x="987"/>
        <item m="1" x="1252"/>
        <item x="436"/>
        <item x="441"/>
        <item m="1" x="962"/>
        <item m="1" x="976"/>
        <item m="1" x="978"/>
        <item m="1" x="1011"/>
        <item x="503"/>
        <item m="1" x="1056"/>
        <item x="354"/>
        <item m="1" x="1153"/>
        <item m="1" x="1034"/>
        <item m="1" x="999"/>
        <item m="1" x="1005"/>
        <item m="1" x="1245"/>
        <item m="1" x="958"/>
        <item m="1" x="963"/>
        <item m="1" x="955"/>
        <item x="242"/>
        <item m="1" x="1037"/>
        <item m="1" x="1073"/>
        <item m="1" x="991"/>
        <item x="848"/>
        <item x="269"/>
        <item m="1" x="1103"/>
        <item m="1" x="1004"/>
        <item m="1" x="1031"/>
        <item x="30"/>
        <item m="1" x="957"/>
        <item m="1" x="951"/>
        <item m="1" x="949"/>
        <item m="1" x="944"/>
        <item m="1" x="1214"/>
        <item m="1" x="1240"/>
        <item m="1" x="1211"/>
        <item x="765"/>
        <item m="1" x="1237"/>
        <item m="1" x="1168"/>
        <item m="1" x="1219"/>
        <item m="1" x="1227"/>
        <item m="1" x="1212"/>
        <item m="1" x="1232"/>
        <item m="1" x="1190"/>
        <item m="1" x="1161"/>
        <item m="1" x="1197"/>
        <item m="1" x="1226"/>
        <item x="921"/>
        <item m="1" x="1158"/>
        <item m="1" x="1142"/>
        <item m="1" x="1144"/>
        <item m="1" x="1209"/>
        <item m="1" x="1177"/>
        <item m="1" x="1110"/>
        <item m="1" x="1101"/>
        <item m="1" x="1115"/>
        <item m="1" x="1148"/>
        <item m="1" x="1135"/>
        <item m="1" x="1149"/>
        <item m="1" x="1085"/>
        <item m="1" x="1133"/>
        <item m="1" x="1120"/>
        <item m="1" x="1114"/>
        <item m="1" x="1094"/>
        <item m="1" x="1128"/>
        <item m="1" x="1213"/>
        <item x="904"/>
        <item x="166"/>
        <item x="25"/>
        <item m="1" x="1043"/>
        <item m="1" x="1182"/>
        <item x="902"/>
        <item x="62"/>
        <item m="1" x="1150"/>
        <item m="1" x="1206"/>
        <item x="192"/>
        <item x="462"/>
        <item x="447"/>
        <item x="440"/>
        <item m="1" x="1106"/>
        <item x="43"/>
        <item m="1" x="1189"/>
        <item x="429"/>
        <item m="1" x="1141"/>
        <item x="0"/>
        <item x="1"/>
        <item x="2"/>
        <item x="3"/>
        <item x="4"/>
        <item x="5"/>
        <item x="6"/>
        <item x="7"/>
        <item x="8"/>
        <item x="34"/>
        <item x="35"/>
        <item x="36"/>
        <item x="37"/>
        <item x="38"/>
        <item x="39"/>
        <item x="40"/>
        <item x="41"/>
        <item x="42"/>
        <item x="44"/>
        <item x="46"/>
        <item x="47"/>
        <item x="48"/>
        <item x="50"/>
        <item x="51"/>
        <item x="52"/>
        <item x="55"/>
        <item x="56"/>
        <item x="57"/>
        <item x="59"/>
        <item x="60"/>
        <item x="61"/>
        <item x="63"/>
        <item x="64"/>
        <item x="65"/>
        <item x="66"/>
        <item x="67"/>
        <item x="68"/>
        <item x="6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64"/>
        <item x="165"/>
        <item x="169"/>
        <item x="170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5"/>
        <item x="196"/>
        <item x="200"/>
        <item x="201"/>
        <item x="202"/>
        <item x="203"/>
        <item x="204"/>
        <item x="205"/>
        <item x="206"/>
        <item x="207"/>
        <item x="208"/>
        <item x="211"/>
        <item x="212"/>
        <item x="213"/>
        <item x="214"/>
        <item x="217"/>
        <item x="218"/>
        <item x="219"/>
        <item x="220"/>
        <item x="221"/>
        <item x="223"/>
        <item x="224"/>
        <item x="225"/>
        <item x="226"/>
        <item x="228"/>
        <item x="229"/>
        <item x="230"/>
        <item x="231"/>
        <item x="232"/>
        <item x="233"/>
        <item x="234"/>
        <item x="236"/>
        <item x="237"/>
        <item x="241"/>
        <item x="246"/>
        <item x="254"/>
        <item x="258"/>
        <item x="259"/>
        <item x="261"/>
        <item x="263"/>
        <item x="266"/>
        <item x="270"/>
        <item x="274"/>
        <item x="275"/>
        <item x="280"/>
        <item x="286"/>
        <item x="302"/>
        <item x="308"/>
        <item x="311"/>
        <item x="315"/>
        <item x="316"/>
        <item x="317"/>
        <item x="318"/>
        <item x="319"/>
        <item x="320"/>
        <item x="321"/>
        <item x="325"/>
        <item x="326"/>
        <item x="327"/>
        <item x="336"/>
        <item x="339"/>
        <item x="341"/>
        <item x="343"/>
        <item x="344"/>
        <item x="345"/>
        <item x="346"/>
        <item x="347"/>
        <item x="349"/>
        <item x="350"/>
        <item x="352"/>
        <item x="355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6"/>
        <item x="397"/>
        <item x="398"/>
        <item x="399"/>
        <item x="402"/>
        <item x="403"/>
        <item x="40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9"/>
        <item x="420"/>
        <item x="421"/>
        <item x="422"/>
        <item x="423"/>
        <item x="424"/>
        <item x="425"/>
        <item x="426"/>
        <item x="427"/>
        <item x="434"/>
        <item x="444"/>
        <item x="450"/>
        <item x="454"/>
        <item x="455"/>
        <item x="456"/>
        <item x="458"/>
        <item x="460"/>
        <item x="461"/>
        <item x="463"/>
        <item x="464"/>
        <item x="465"/>
        <item x="466"/>
        <item x="467"/>
        <item x="470"/>
        <item x="471"/>
        <item x="472"/>
        <item x="473"/>
        <item x="476"/>
        <item x="478"/>
        <item x="479"/>
        <item x="480"/>
        <item x="485"/>
        <item x="486"/>
        <item x="487"/>
        <item x="494"/>
        <item x="495"/>
        <item x="496"/>
        <item x="497"/>
        <item x="500"/>
        <item x="501"/>
        <item x="505"/>
        <item x="506"/>
        <item x="507"/>
        <item x="509"/>
        <item x="510"/>
        <item x="511"/>
        <item x="512"/>
        <item x="513"/>
        <item x="514"/>
        <item x="516"/>
        <item x="517"/>
        <item x="518"/>
        <item x="519"/>
        <item x="839"/>
        <item x="626"/>
        <item x="520"/>
        <item m="1" x="1175"/>
        <item m="1" x="1140"/>
        <item m="1" x="1169"/>
        <item m="1" x="1164"/>
        <item x="627"/>
        <item m="1" x="1201"/>
        <item x="716"/>
        <item m="1" x="1067"/>
        <item m="1" x="1104"/>
        <item x="717"/>
        <item m="1" x="1072"/>
        <item m="1" x="1118"/>
        <item x="724"/>
        <item x="725"/>
        <item x="715"/>
        <item m="1" x="1192"/>
        <item x="628"/>
        <item m="1" x="1216"/>
        <item m="1" x="1224"/>
        <item x="521"/>
        <item x="522"/>
        <item x="523"/>
        <item x="524"/>
        <item x="525"/>
        <item x="526"/>
        <item x="906"/>
        <item x="907"/>
        <item x="908"/>
        <item x="909"/>
        <item m="1" x="1268"/>
        <item x="914"/>
        <item m="1" x="1261"/>
        <item m="1" x="1274"/>
        <item x="937"/>
        <item x="938"/>
        <item m="1" x="1238"/>
        <item m="1" x="1251"/>
        <item m="1" x="1250"/>
        <item m="1" x="1241"/>
        <item m="1" x="1246"/>
        <item x="927"/>
        <item x="901"/>
        <item m="1" x="1233"/>
        <item x="928"/>
        <item m="1" x="1239"/>
        <item m="1" x="1258"/>
        <item m="1" x="1249"/>
        <item m="1" x="1259"/>
        <item m="1" x="1253"/>
        <item x="913"/>
        <item x="915"/>
        <item m="1" x="1248"/>
        <item x="903"/>
        <item m="1" x="1235"/>
        <item m="1" x="1264"/>
        <item m="1" x="1243"/>
        <item m="1" x="1254"/>
        <item m="1" x="1147"/>
        <item m="1" x="1183"/>
        <item m="1" x="1199"/>
        <item x="759"/>
        <item x="766"/>
        <item x="767"/>
        <item x="769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8"/>
        <item x="719"/>
        <item x="720"/>
        <item x="721"/>
        <item x="722"/>
        <item x="723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60"/>
        <item x="761"/>
        <item x="762"/>
        <item x="763"/>
        <item x="764"/>
        <item x="768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7"/>
        <item x="788"/>
        <item x="789"/>
        <item x="790"/>
        <item x="791"/>
        <item x="792"/>
        <item x="793"/>
        <item x="794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40"/>
        <item x="841"/>
        <item x="842"/>
        <item x="844"/>
        <item x="845"/>
        <item x="846"/>
        <item x="847"/>
        <item x="849"/>
        <item x="850"/>
        <item x="851"/>
        <item x="852"/>
        <item x="854"/>
        <item x="855"/>
        <item x="856"/>
        <item x="857"/>
        <item x="858"/>
        <item x="859"/>
        <item x="862"/>
        <item x="864"/>
        <item x="865"/>
        <item x="866"/>
        <item x="867"/>
        <item x="868"/>
        <item x="869"/>
        <item x="870"/>
        <item x="871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5"/>
        <item x="910"/>
        <item x="911"/>
        <item x="912"/>
        <item x="916"/>
        <item x="917"/>
        <item x="918"/>
        <item x="919"/>
        <item x="920"/>
        <item x="922"/>
        <item x="923"/>
        <item x="924"/>
        <item x="925"/>
        <item x="926"/>
        <item x="929"/>
        <item x="930"/>
        <item x="931"/>
        <item x="932"/>
        <item x="933"/>
        <item x="934"/>
        <item x="935"/>
        <item x="936"/>
        <item x="939"/>
        <item x="940"/>
        <item x="941"/>
        <item x="9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1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pageFields count="2">
    <pageField fld="19" hier="-1"/>
    <pageField fld="1" item="1" hier="-1"/>
  </pageFields>
  <dataFields count="1">
    <dataField name="Sum of Arrived IND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4:O20" firstHeaderRow="1" firstDataRow="2" firstDataCol="1" rowPageCount="1" colPageCount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2"/>
        <item x="5"/>
        <item x="6"/>
        <item x="7"/>
        <item x="8"/>
        <item x="3"/>
        <item x="0"/>
        <item x="9"/>
        <item x="10"/>
        <item x="11"/>
        <item x="12"/>
        <item x="4"/>
        <item x="13"/>
        <item x="14"/>
        <item x="1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7">
        <item x="3"/>
        <item x="2"/>
        <item x="11"/>
        <item x="12"/>
        <item x="1"/>
        <item x="13"/>
        <item x="8"/>
        <item x="5"/>
        <item m="1" x="14"/>
        <item m="1" x="15"/>
        <item m="1" x="16"/>
        <item x="0"/>
        <item x="4"/>
        <item x="6"/>
        <item x="7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279">
        <item m="1" x="1097"/>
        <item x="53"/>
        <item m="1" x="1138"/>
        <item m="1" x="1126"/>
        <item m="1" x="1152"/>
        <item x="49"/>
        <item x="19"/>
        <item x="14"/>
        <item x="296"/>
        <item x="248"/>
        <item m="1" x="1260"/>
        <item x="492"/>
        <item x="338"/>
        <item x="491"/>
        <item m="1" x="1273"/>
        <item m="1" x="945"/>
        <item x="481"/>
        <item x="342"/>
        <item m="1" x="1275"/>
        <item x="20"/>
        <item x="32"/>
        <item x="22"/>
        <item x="10"/>
        <item x="18"/>
        <item m="1" x="1020"/>
        <item x="250"/>
        <item m="1" x="1081"/>
        <item x="307"/>
        <item x="299"/>
        <item x="13"/>
        <item x="300"/>
        <item x="288"/>
        <item x="54"/>
        <item x="284"/>
        <item x="285"/>
        <item x="282"/>
        <item x="287"/>
        <item m="1" x="1010"/>
        <item m="1" x="1045"/>
        <item x="324"/>
        <item x="251"/>
        <item x="515"/>
        <item x="323"/>
        <item x="198"/>
        <item x="353"/>
        <item m="1" x="1033"/>
        <item x="163"/>
        <item x="290"/>
        <item x="289"/>
        <item x="294"/>
        <item x="291"/>
        <item x="395"/>
        <item x="162"/>
        <item m="1" x="1059"/>
        <item m="1" x="1079"/>
        <item m="1" x="1083"/>
        <item m="1" x="1086"/>
        <item m="1" x="1070"/>
        <item m="1" x="1053"/>
        <item x="278"/>
        <item x="9"/>
        <item x="276"/>
        <item x="332"/>
        <item x="333"/>
        <item m="1" x="1002"/>
        <item m="1" x="1018"/>
        <item x="171"/>
        <item x="283"/>
        <item m="1" x="1229"/>
        <item x="16"/>
        <item m="1" x="953"/>
        <item m="1" x="1077"/>
        <item x="27"/>
        <item x="400"/>
        <item m="1" x="967"/>
        <item x="245"/>
        <item m="1" x="1028"/>
        <item x="15"/>
        <item m="1" x="1105"/>
        <item x="314"/>
        <item x="11"/>
        <item m="1" x="1016"/>
        <item m="1" x="1065"/>
        <item x="29"/>
        <item m="1" x="1023"/>
        <item x="243"/>
        <item x="279"/>
        <item x="328"/>
        <item m="1" x="1017"/>
        <item m="1" x="971"/>
        <item m="1" x="1008"/>
        <item m="1" x="1064"/>
        <item m="1" x="1058"/>
        <item m="1" x="968"/>
        <item x="334"/>
        <item m="1" x="1019"/>
        <item x="295"/>
        <item m="1" x="992"/>
        <item m="1" x="1131"/>
        <item m="1" x="1117"/>
        <item x="172"/>
        <item x="337"/>
        <item x="394"/>
        <item m="1" x="1049"/>
        <item m="1" x="1022"/>
        <item m="1" x="982"/>
        <item x="484"/>
        <item m="1" x="1054"/>
        <item x="197"/>
        <item m="1" x="1040"/>
        <item m="1" x="996"/>
        <item m="1" x="975"/>
        <item x="21"/>
        <item x="161"/>
        <item m="1" x="1198"/>
        <item m="1" x="1195"/>
        <item x="216"/>
        <item m="1" x="1032"/>
        <item x="238"/>
        <item x="340"/>
        <item m="1" x="1127"/>
        <item m="1" x="947"/>
        <item m="1" x="986"/>
        <item x="477"/>
        <item x="301"/>
        <item m="1" x="1063"/>
        <item m="1" x="1087"/>
        <item x="33"/>
        <item x="469"/>
        <item x="28"/>
        <item m="1" x="1088"/>
        <item x="490"/>
        <item x="499"/>
        <item x="70"/>
        <item x="474"/>
        <item x="244"/>
        <item m="1" x="1112"/>
        <item m="1" x="961"/>
        <item m="1" x="1109"/>
        <item m="1" x="1071"/>
        <item m="1" x="1154"/>
        <item m="1" x="1111"/>
        <item m="1" x="966"/>
        <item x="330"/>
        <item m="1" x="1100"/>
        <item m="1" x="950"/>
        <item x="306"/>
        <item x="488"/>
        <item m="1" x="1048"/>
        <item x="483"/>
        <item m="1" x="1029"/>
        <item m="1" x="943"/>
        <item m="1" x="1061"/>
        <item m="1" x="1082"/>
        <item x="168"/>
        <item x="331"/>
        <item x="247"/>
        <item x="508"/>
        <item m="1" x="1203"/>
        <item m="1" x="1223"/>
        <item x="335"/>
        <item m="1" x="1000"/>
        <item m="1" x="959"/>
        <item m="1" x="1217"/>
        <item m="1" x="964"/>
        <item x="23"/>
        <item m="1" x="1090"/>
        <item m="1" x="1207"/>
        <item x="298"/>
        <item m="1" x="1098"/>
        <item m="1" x="1270"/>
        <item m="1" x="1146"/>
        <item x="393"/>
        <item x="401"/>
        <item m="1" x="1119"/>
        <item x="329"/>
        <item m="1" x="1035"/>
        <item x="468"/>
        <item x="351"/>
        <item x="58"/>
        <item x="277"/>
        <item m="1" x="994"/>
        <item m="1" x="1176"/>
        <item x="392"/>
        <item m="1" x="997"/>
        <item m="1" x="988"/>
        <item x="264"/>
        <item m="1" x="1084"/>
        <item m="1" x="1006"/>
        <item m="1" x="1066"/>
        <item m="1" x="1062"/>
        <item m="1" x="1007"/>
        <item x="493"/>
        <item x="348"/>
        <item m="1" x="1036"/>
        <item m="1" x="1278"/>
        <item m="1" x="1263"/>
        <item x="418"/>
        <item m="1" x="1130"/>
        <item x="863"/>
        <item x="222"/>
        <item m="1" x="946"/>
        <item m="1" x="1076"/>
        <item x="239"/>
        <item x="24"/>
        <item m="1" x="1078"/>
        <item m="1" x="1163"/>
        <item x="71"/>
        <item x="475"/>
        <item m="1" x="1170"/>
        <item x="257"/>
        <item m="1" x="1074"/>
        <item m="1" x="1069"/>
        <item m="1" x="1060"/>
        <item m="1" x="1024"/>
        <item m="1" x="1200"/>
        <item x="252"/>
        <item m="1" x="1124"/>
        <item m="1" x="1186"/>
        <item m="1" x="1047"/>
        <item m="1" x="1030"/>
        <item m="1" x="1113"/>
        <item x="446"/>
        <item m="1" x="995"/>
        <item m="1" x="1039"/>
        <item x="210"/>
        <item m="1" x="998"/>
        <item m="1" x="1139"/>
        <item m="1" x="1244"/>
        <item m="1" x="1188"/>
        <item m="1" x="1167"/>
        <item m="1" x="1143"/>
        <item m="1" x="1256"/>
        <item m="1" x="1187"/>
        <item x="227"/>
        <item x="235"/>
        <item m="1" x="1166"/>
        <item x="452"/>
        <item x="786"/>
        <item x="159"/>
        <item m="1" x="1231"/>
        <item m="1" x="1173"/>
        <item m="1" x="1181"/>
        <item m="1" x="1174"/>
        <item x="448"/>
        <item m="1" x="1122"/>
        <item m="1" x="1160"/>
        <item m="1" x="1180"/>
        <item m="1" x="1202"/>
        <item m="1" x="1156"/>
        <item m="1" x="1210"/>
        <item m="1" x="1091"/>
        <item m="1" x="1136"/>
        <item m="1" x="1145"/>
        <item m="1" x="1159"/>
        <item m="1" x="1205"/>
        <item m="1" x="1129"/>
        <item m="1" x="1108"/>
        <item m="1" x="1137"/>
        <item m="1" x="1221"/>
        <item x="438"/>
        <item x="457"/>
        <item x="428"/>
        <item x="435"/>
        <item x="215"/>
        <item m="1" x="1220"/>
        <item x="45"/>
        <item x="430"/>
        <item x="292"/>
        <item m="1" x="1236"/>
        <item m="1" x="1046"/>
        <item m="1" x="983"/>
        <item m="1" x="1247"/>
        <item x="322"/>
        <item m="1" x="1134"/>
        <item x="443"/>
        <item x="431"/>
        <item x="449"/>
        <item x="445"/>
        <item m="1" x="1172"/>
        <item m="1" x="1185"/>
        <item m="1" x="1178"/>
        <item x="406"/>
        <item m="1" x="1050"/>
        <item m="1" x="993"/>
        <item m="1" x="974"/>
        <item x="482"/>
        <item m="1" x="1215"/>
        <item m="1" x="989"/>
        <item x="305"/>
        <item x="255"/>
        <item m="1" x="1277"/>
        <item x="860"/>
        <item m="1" x="1021"/>
        <item x="293"/>
        <item x="357"/>
        <item x="313"/>
        <item m="1" x="1057"/>
        <item m="1" x="1208"/>
        <item x="309"/>
        <item m="1" x="1155"/>
        <item m="1" x="1095"/>
        <item x="267"/>
        <item m="1" x="1055"/>
        <item x="260"/>
        <item m="1" x="1193"/>
        <item m="1" x="1012"/>
        <item m="1" x="1204"/>
        <item m="1" x="984"/>
        <item m="1" x="1171"/>
        <item m="1" x="965"/>
        <item m="1" x="960"/>
        <item x="256"/>
        <item m="1" x="1015"/>
        <item m="1" x="972"/>
        <item m="1" x="1266"/>
        <item x="861"/>
        <item x="498"/>
        <item x="304"/>
        <item m="1" x="1269"/>
        <item x="872"/>
        <item m="1" x="1013"/>
        <item x="31"/>
        <item m="1" x="948"/>
        <item m="1" x="1025"/>
        <item x="504"/>
        <item m="1" x="969"/>
        <item m="1" x="1003"/>
        <item m="1" x="1026"/>
        <item m="1" x="990"/>
        <item m="1" x="1027"/>
        <item x="843"/>
        <item m="1" x="1271"/>
        <item x="795"/>
        <item x="900"/>
        <item m="1" x="1191"/>
        <item m="1" x="1272"/>
        <item m="1" x="1132"/>
        <item m="1" x="1194"/>
        <item m="1" x="1265"/>
        <item x="72"/>
        <item x="26"/>
        <item m="1" x="1080"/>
        <item m="1" x="956"/>
        <item m="1" x="952"/>
        <item m="1" x="1257"/>
        <item x="312"/>
        <item m="1" x="981"/>
        <item x="853"/>
        <item m="1" x="954"/>
        <item m="1" x="1009"/>
        <item m="1" x="1041"/>
        <item m="1" x="1051"/>
        <item m="1" x="1068"/>
        <item m="1" x="1089"/>
        <item x="17"/>
        <item m="1" x="1151"/>
        <item x="489"/>
        <item m="1" x="1052"/>
        <item x="281"/>
        <item m="1" x="1218"/>
        <item m="1" x="1116"/>
        <item m="1" x="1123"/>
        <item x="268"/>
        <item m="1" x="1121"/>
        <item x="167"/>
        <item x="273"/>
        <item x="265"/>
        <item x="262"/>
        <item x="272"/>
        <item m="1" x="1276"/>
        <item m="1" x="1267"/>
        <item m="1" x="1165"/>
        <item m="1" x="1179"/>
        <item x="453"/>
        <item x="437"/>
        <item x="432"/>
        <item m="1" x="1162"/>
        <item x="459"/>
        <item x="439"/>
        <item m="1" x="1222"/>
        <item m="1" x="1228"/>
        <item m="1" x="973"/>
        <item m="1" x="1255"/>
        <item m="1" x="1093"/>
        <item m="1" x="1242"/>
        <item x="173"/>
        <item x="502"/>
        <item m="1" x="1230"/>
        <item x="433"/>
        <item x="194"/>
        <item x="451"/>
        <item m="1" x="1157"/>
        <item m="1" x="1225"/>
        <item m="1" x="1038"/>
        <item x="249"/>
        <item m="1" x="1102"/>
        <item x="240"/>
        <item m="1" x="985"/>
        <item m="1" x="980"/>
        <item x="12"/>
        <item m="1" x="979"/>
        <item m="1" x="1092"/>
        <item x="297"/>
        <item m="1" x="970"/>
        <item x="271"/>
        <item m="1" x="1044"/>
        <item m="1" x="1075"/>
        <item m="1" x="1001"/>
        <item x="253"/>
        <item m="1" x="1262"/>
        <item m="1" x="1234"/>
        <item x="356"/>
        <item x="199"/>
        <item x="209"/>
        <item m="1" x="1125"/>
        <item x="160"/>
        <item m="1" x="1096"/>
        <item x="442"/>
        <item m="1" x="1014"/>
        <item m="1" x="1184"/>
        <item m="1" x="977"/>
        <item m="1" x="1099"/>
        <item x="310"/>
        <item m="1" x="1196"/>
        <item m="1" x="1107"/>
        <item m="1" x="1042"/>
        <item x="303"/>
        <item m="1" x="987"/>
        <item m="1" x="1252"/>
        <item x="436"/>
        <item x="441"/>
        <item m="1" x="962"/>
        <item m="1" x="976"/>
        <item m="1" x="978"/>
        <item m="1" x="1011"/>
        <item x="503"/>
        <item m="1" x="1056"/>
        <item x="354"/>
        <item m="1" x="1153"/>
        <item m="1" x="1034"/>
        <item m="1" x="999"/>
        <item m="1" x="1005"/>
        <item m="1" x="1245"/>
        <item m="1" x="958"/>
        <item m="1" x="963"/>
        <item m="1" x="955"/>
        <item x="242"/>
        <item m="1" x="1037"/>
        <item m="1" x="1073"/>
        <item m="1" x="991"/>
        <item x="848"/>
        <item x="269"/>
        <item m="1" x="1103"/>
        <item m="1" x="1004"/>
        <item m="1" x="1031"/>
        <item x="30"/>
        <item m="1" x="957"/>
        <item m="1" x="951"/>
        <item m="1" x="949"/>
        <item m="1" x="944"/>
        <item m="1" x="1214"/>
        <item m="1" x="1240"/>
        <item m="1" x="1211"/>
        <item x="765"/>
        <item m="1" x="1237"/>
        <item m="1" x="1168"/>
        <item m="1" x="1219"/>
        <item m="1" x="1227"/>
        <item m="1" x="1212"/>
        <item m="1" x="1232"/>
        <item m="1" x="1190"/>
        <item m="1" x="1161"/>
        <item m="1" x="1197"/>
        <item m="1" x="1226"/>
        <item x="921"/>
        <item m="1" x="1158"/>
        <item m="1" x="1142"/>
        <item m="1" x="1144"/>
        <item m="1" x="1209"/>
        <item m="1" x="1177"/>
        <item m="1" x="1110"/>
        <item m="1" x="1101"/>
        <item m="1" x="1115"/>
        <item m="1" x="1148"/>
        <item m="1" x="1135"/>
        <item m="1" x="1149"/>
        <item m="1" x="1085"/>
        <item m="1" x="1133"/>
        <item m="1" x="1120"/>
        <item m="1" x="1114"/>
        <item m="1" x="1094"/>
        <item m="1" x="1128"/>
        <item m="1" x="1213"/>
        <item x="904"/>
        <item x="166"/>
        <item x="25"/>
        <item m="1" x="1043"/>
        <item m="1" x="1182"/>
        <item x="902"/>
        <item x="62"/>
        <item m="1" x="1150"/>
        <item m="1" x="1206"/>
        <item x="192"/>
        <item x="462"/>
        <item x="447"/>
        <item x="440"/>
        <item m="1" x="1106"/>
        <item x="43"/>
        <item m="1" x="1189"/>
        <item x="429"/>
        <item m="1" x="1141"/>
        <item x="0"/>
        <item x="1"/>
        <item x="2"/>
        <item x="3"/>
        <item x="4"/>
        <item x="5"/>
        <item x="6"/>
        <item x="7"/>
        <item x="8"/>
        <item x="34"/>
        <item x="35"/>
        <item x="36"/>
        <item x="37"/>
        <item x="38"/>
        <item x="39"/>
        <item x="40"/>
        <item x="41"/>
        <item x="42"/>
        <item x="44"/>
        <item x="46"/>
        <item x="47"/>
        <item x="48"/>
        <item x="50"/>
        <item x="51"/>
        <item x="52"/>
        <item x="55"/>
        <item x="56"/>
        <item x="57"/>
        <item x="59"/>
        <item x="60"/>
        <item x="61"/>
        <item x="63"/>
        <item x="64"/>
        <item x="65"/>
        <item x="66"/>
        <item x="67"/>
        <item x="68"/>
        <item x="6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64"/>
        <item x="165"/>
        <item x="169"/>
        <item x="170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5"/>
        <item x="196"/>
        <item x="200"/>
        <item x="201"/>
        <item x="202"/>
        <item x="203"/>
        <item x="204"/>
        <item x="205"/>
        <item x="206"/>
        <item x="207"/>
        <item x="208"/>
        <item x="211"/>
        <item x="212"/>
        <item x="213"/>
        <item x="214"/>
        <item x="217"/>
        <item x="218"/>
        <item x="219"/>
        <item x="220"/>
        <item x="221"/>
        <item x="223"/>
        <item x="224"/>
        <item x="225"/>
        <item x="226"/>
        <item x="228"/>
        <item x="229"/>
        <item x="230"/>
        <item x="231"/>
        <item x="232"/>
        <item x="233"/>
        <item x="234"/>
        <item x="236"/>
        <item x="237"/>
        <item x="241"/>
        <item x="246"/>
        <item x="254"/>
        <item x="258"/>
        <item x="259"/>
        <item x="261"/>
        <item x="263"/>
        <item x="266"/>
        <item x="270"/>
        <item x="274"/>
        <item x="275"/>
        <item x="280"/>
        <item x="286"/>
        <item x="302"/>
        <item x="308"/>
        <item x="311"/>
        <item x="315"/>
        <item x="316"/>
        <item x="317"/>
        <item x="318"/>
        <item x="319"/>
        <item x="320"/>
        <item x="321"/>
        <item x="325"/>
        <item x="326"/>
        <item x="327"/>
        <item x="336"/>
        <item x="339"/>
        <item x="341"/>
        <item x="343"/>
        <item x="344"/>
        <item x="345"/>
        <item x="346"/>
        <item x="347"/>
        <item x="349"/>
        <item x="350"/>
        <item x="352"/>
        <item x="355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6"/>
        <item x="397"/>
        <item x="398"/>
        <item x="399"/>
        <item x="402"/>
        <item x="403"/>
        <item x="404"/>
        <item x="405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9"/>
        <item x="420"/>
        <item x="421"/>
        <item x="422"/>
        <item x="423"/>
        <item x="424"/>
        <item x="425"/>
        <item x="426"/>
        <item x="427"/>
        <item x="434"/>
        <item x="444"/>
        <item x="450"/>
        <item x="454"/>
        <item x="455"/>
        <item x="456"/>
        <item x="458"/>
        <item x="460"/>
        <item x="461"/>
        <item x="463"/>
        <item x="464"/>
        <item x="465"/>
        <item x="466"/>
        <item x="467"/>
        <item x="470"/>
        <item x="471"/>
        <item x="472"/>
        <item x="473"/>
        <item x="476"/>
        <item x="478"/>
        <item x="479"/>
        <item x="480"/>
        <item x="485"/>
        <item x="486"/>
        <item x="487"/>
        <item x="494"/>
        <item x="495"/>
        <item x="496"/>
        <item x="497"/>
        <item x="500"/>
        <item x="501"/>
        <item x="505"/>
        <item x="506"/>
        <item x="507"/>
        <item x="509"/>
        <item x="510"/>
        <item x="511"/>
        <item x="512"/>
        <item x="513"/>
        <item x="514"/>
        <item x="516"/>
        <item x="517"/>
        <item x="518"/>
        <item x="519"/>
        <item x="839"/>
        <item x="626"/>
        <item x="520"/>
        <item m="1" x="1175"/>
        <item m="1" x="1140"/>
        <item m="1" x="1169"/>
        <item m="1" x="1164"/>
        <item x="627"/>
        <item m="1" x="1201"/>
        <item x="716"/>
        <item m="1" x="1067"/>
        <item m="1" x="1104"/>
        <item x="717"/>
        <item m="1" x="1072"/>
        <item m="1" x="1118"/>
        <item x="724"/>
        <item x="725"/>
        <item x="715"/>
        <item m="1" x="1192"/>
        <item x="628"/>
        <item m="1" x="1216"/>
        <item m="1" x="1224"/>
        <item x="521"/>
        <item x="522"/>
        <item x="523"/>
        <item x="524"/>
        <item x="525"/>
        <item x="526"/>
        <item x="906"/>
        <item x="907"/>
        <item x="908"/>
        <item x="909"/>
        <item m="1" x="1268"/>
        <item x="914"/>
        <item m="1" x="1261"/>
        <item m="1" x="1274"/>
        <item x="937"/>
        <item x="938"/>
        <item m="1" x="1238"/>
        <item m="1" x="1251"/>
        <item m="1" x="1250"/>
        <item m="1" x="1241"/>
        <item m="1" x="1246"/>
        <item x="927"/>
        <item x="901"/>
        <item m="1" x="1233"/>
        <item x="928"/>
        <item m="1" x="1239"/>
        <item m="1" x="1258"/>
        <item m="1" x="1249"/>
        <item m="1" x="1259"/>
        <item m="1" x="1253"/>
        <item x="913"/>
        <item x="915"/>
        <item m="1" x="1248"/>
        <item x="903"/>
        <item m="1" x="1235"/>
        <item m="1" x="1264"/>
        <item m="1" x="1243"/>
        <item m="1" x="1254"/>
        <item m="1" x="1147"/>
        <item m="1" x="1183"/>
        <item m="1" x="1199"/>
        <item x="759"/>
        <item x="766"/>
        <item x="767"/>
        <item x="769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8"/>
        <item x="719"/>
        <item x="720"/>
        <item x="721"/>
        <item x="722"/>
        <item x="723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60"/>
        <item x="761"/>
        <item x="762"/>
        <item x="763"/>
        <item x="764"/>
        <item x="768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7"/>
        <item x="788"/>
        <item x="789"/>
        <item x="790"/>
        <item x="791"/>
        <item x="792"/>
        <item x="793"/>
        <item x="794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40"/>
        <item x="841"/>
        <item x="842"/>
        <item x="844"/>
        <item x="845"/>
        <item x="846"/>
        <item x="847"/>
        <item x="849"/>
        <item x="850"/>
        <item x="851"/>
        <item x="852"/>
        <item x="854"/>
        <item x="855"/>
        <item x="856"/>
        <item x="857"/>
        <item x="858"/>
        <item x="859"/>
        <item x="862"/>
        <item x="864"/>
        <item x="865"/>
        <item x="866"/>
        <item x="867"/>
        <item x="868"/>
        <item x="869"/>
        <item x="870"/>
        <item x="871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5"/>
        <item x="910"/>
        <item x="911"/>
        <item x="912"/>
        <item x="916"/>
        <item x="917"/>
        <item x="918"/>
        <item x="919"/>
        <item x="920"/>
        <item x="922"/>
        <item x="923"/>
        <item x="924"/>
        <item x="925"/>
        <item x="926"/>
        <item x="929"/>
        <item x="930"/>
        <item x="931"/>
        <item x="932"/>
        <item x="933"/>
        <item x="934"/>
        <item x="935"/>
        <item x="936"/>
        <item x="939"/>
        <item x="940"/>
        <item x="941"/>
        <item x="9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Fields count="1">
    <field x="1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1"/>
    </i>
    <i>
      <x v="12"/>
    </i>
    <i>
      <x v="13"/>
    </i>
    <i>
      <x v="14"/>
    </i>
    <i>
      <x v="15"/>
    </i>
    <i>
      <x v="16"/>
    </i>
  </colItems>
  <pageFields count="1">
    <pageField fld="19" hier="-1"/>
  </pageFields>
  <dataFields count="1">
    <dataField name="Sum of Arrived IND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2000000}" name="PivotTable3" cacheId="2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52:J57" firstHeaderRow="1" firstDataRow="2" firstDataCol="1" rowPageCount="2" colPageCount="1"/>
  <pivotFields count="23">
    <pivotField axis="axisPage" compact="0" numFmtId="14" outline="0" showAll="0">
      <items count="7">
        <item m="1" x="5"/>
        <item m="1" x="4"/>
        <item m="1" x="3"/>
        <item m="1" x="2"/>
        <item m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0">
        <item x="0"/>
        <item x="2"/>
        <item m="1" x="7"/>
        <item m="1" x="6"/>
        <item m="1" x="8"/>
        <item m="1" x="5"/>
        <item m="1" x="4"/>
        <item m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6">
        <item x="0"/>
        <item m="1" x="30"/>
        <item x="9"/>
        <item x="12"/>
        <item x="13"/>
        <item x="14"/>
        <item x="15"/>
        <item x="2"/>
        <item m="1" x="18"/>
        <item x="4"/>
        <item m="1" x="20"/>
        <item x="3"/>
        <item x="1"/>
        <item m="1" x="29"/>
        <item x="10"/>
        <item x="16"/>
        <item x="5"/>
        <item m="1" x="17"/>
        <item m="1" x="33"/>
        <item m="1" x="31"/>
        <item m="1" x="27"/>
        <item m="1" x="26"/>
        <item m="1" x="25"/>
        <item m="1" x="24"/>
        <item m="1" x="23"/>
        <item m="1" x="22"/>
        <item m="1" x="21"/>
        <item m="1" x="19"/>
        <item m="1" x="34"/>
        <item m="1" x="32"/>
        <item m="1" x="28"/>
        <item x="11"/>
        <item x="7"/>
        <item x="6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To" axis="axisCol" compact="0" outline="0" showAll="0">
      <items count="136">
        <item m="1" x="91"/>
        <item x="10"/>
        <item x="3"/>
        <item x="19"/>
        <item x="2"/>
        <item m="1" x="57"/>
        <item m="1" x="73"/>
        <item m="1" x="93"/>
        <item x="7"/>
        <item m="1" x="77"/>
        <item x="34"/>
        <item m="1" x="96"/>
        <item x="22"/>
        <item x="32"/>
        <item x="35"/>
        <item x="23"/>
        <item x="21"/>
        <item x="55"/>
        <item x="8"/>
        <item m="1" x="69"/>
        <item x="36"/>
        <item x="30"/>
        <item x="43"/>
        <item x="47"/>
        <item x="51"/>
        <item m="1" x="101"/>
        <item x="39"/>
        <item m="1" x="83"/>
        <item x="38"/>
        <item x="0"/>
        <item m="1" x="119"/>
        <item x="53"/>
        <item x="42"/>
        <item x="40"/>
        <item x="49"/>
        <item x="31"/>
        <item x="26"/>
        <item x="14"/>
        <item x="13"/>
        <item x="6"/>
        <item m="1" x="87"/>
        <item x="11"/>
        <item x="5"/>
        <item m="1" x="131"/>
        <item x="48"/>
        <item x="24"/>
        <item x="1"/>
        <item m="1" x="62"/>
        <item x="4"/>
        <item m="1" x="114"/>
        <item m="1" x="123"/>
        <item x="9"/>
        <item m="1" x="70"/>
        <item x="25"/>
        <item x="45"/>
        <item x="54"/>
        <item x="33"/>
        <item x="52"/>
        <item x="20"/>
        <item x="41"/>
        <item x="27"/>
        <item m="1" x="68"/>
        <item x="46"/>
        <item x="28"/>
        <item m="1" x="104"/>
        <item m="1" x="94"/>
        <item m="1" x="103"/>
        <item m="1" x="107"/>
        <item m="1" x="111"/>
        <item m="1" x="115"/>
        <item m="1" x="120"/>
        <item m="1" x="124"/>
        <item m="1" x="126"/>
        <item m="1" x="122"/>
        <item m="1" x="90"/>
        <item m="1" x="92"/>
        <item m="1" x="102"/>
        <item m="1" x="105"/>
        <item m="1" x="109"/>
        <item m="1" x="113"/>
        <item m="1" x="118"/>
        <item m="1" x="84"/>
        <item m="1" x="86"/>
        <item m="1" x="76"/>
        <item m="1" x="79"/>
        <item m="1" x="81"/>
        <item m="1" x="66"/>
        <item m="1" x="72"/>
        <item m="1" x="75"/>
        <item m="1" x="78"/>
        <item m="1" x="61"/>
        <item m="1" x="65"/>
        <item m="1" x="67"/>
        <item m="1" x="71"/>
        <item m="1" x="74"/>
        <item m="1" x="132"/>
        <item m="1" x="60"/>
        <item m="1" x="63"/>
        <item m="1" x="64"/>
        <item m="1" x="127"/>
        <item m="1" x="129"/>
        <item m="1" x="133"/>
        <item m="1" x="117"/>
        <item m="1" x="125"/>
        <item m="1" x="128"/>
        <item m="1" x="130"/>
        <item m="1" x="134"/>
        <item m="1" x="59"/>
        <item m="1" x="112"/>
        <item m="1" x="116"/>
        <item m="1" x="121"/>
        <item m="1" x="99"/>
        <item m="1" x="106"/>
        <item m="1" x="110"/>
        <item m="1" x="89"/>
        <item m="1" x="98"/>
        <item m="1" x="100"/>
        <item m="1" x="82"/>
        <item m="1" x="88"/>
        <item x="29"/>
        <item x="37"/>
        <item x="56"/>
        <item m="1" x="58"/>
        <item x="44"/>
        <item m="1" x="95"/>
        <item x="12"/>
        <item x="50"/>
        <item m="1" x="85"/>
        <item m="1" x="80"/>
        <item m="1" x="97"/>
        <item m="1" x="108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4">
    <i>
      <x/>
    </i>
    <i>
      <x v="1"/>
    </i>
    <i>
      <x v="8"/>
    </i>
    <i t="grand">
      <x/>
    </i>
  </rowItems>
  <colFields count="1">
    <field x="15"/>
  </colFields>
  <colItems count="9">
    <i>
      <x v="2"/>
    </i>
    <i>
      <x v="3"/>
    </i>
    <i>
      <x v="4"/>
    </i>
    <i>
      <x v="21"/>
    </i>
    <i>
      <x v="29"/>
    </i>
    <i>
      <x v="46"/>
    </i>
    <i>
      <x v="48"/>
    </i>
    <i>
      <x v="54"/>
    </i>
    <i t="grand">
      <x/>
    </i>
  </colItems>
  <pageFields count="2">
    <pageField fld="0" item="5" hier="-1"/>
    <pageField fld="13" item="0" hier="-1"/>
  </pageFields>
  <formats count="22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1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" type="button" dataOnly="0" labelOnly="1" outline="0" axis="axisRow" fieldPosition="0"/>
    </format>
    <format dxfId="17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16">
      <pivotArea dataOnly="0" labelOnly="1" outline="0" fieldPosition="0">
        <references count="1">
          <reference field="1" count="2" defaultSubtotal="1">
            <x v="0"/>
            <x v="1"/>
          </reference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15" count="7">
            <x v="2"/>
            <x v="4"/>
            <x v="21"/>
            <x v="29"/>
            <x v="46"/>
            <x v="48"/>
            <x v="54"/>
          </reference>
        </references>
      </pivotArea>
    </format>
    <format dxfId="13">
      <pivotArea dataOnly="0" labelOnly="1" grandCol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15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" type="button" dataOnly="0" labelOnly="1" outline="0" axis="axisRow" fieldPosition="0"/>
    </format>
    <format dxfId="6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5">
      <pivotArea dataOnly="0" labelOnly="1" outline="0" fieldPosition="0">
        <references count="1">
          <reference field="1" count="2" defaultSubtotal="1">
            <x v="0"/>
            <x v="1"/>
          </reference>
        </references>
      </pivotArea>
    </format>
    <format dxfId="4">
      <pivotArea dataOnly="0" labelOnly="1" grandRow="1" outline="0" fieldPosition="0"/>
    </format>
    <format dxfId="3">
      <pivotArea dataOnly="0" labelOnly="1" outline="0" fieldPosition="0">
        <references count="1">
          <reference field="15" count="4">
            <x v="2"/>
            <x v="4"/>
            <x v="46"/>
            <x v="48"/>
          </reference>
        </references>
      </pivotArea>
    </format>
    <format dxfId="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1000000}" name="PivotTable2" cacheId="2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29:G34" firstHeaderRow="1" firstDataRow="2" firstDataCol="1" rowPageCount="2" colPageCount="1"/>
  <pivotFields count="23">
    <pivotField axis="axisPage" compact="0" numFmtId="14" outline="0" showAll="0">
      <items count="7">
        <item m="1" x="5"/>
        <item m="1" x="4"/>
        <item m="1" x="3"/>
        <item m="1" x="2"/>
        <item m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0">
        <item x="0"/>
        <item x="2"/>
        <item m="1" x="7"/>
        <item m="1" x="6"/>
        <item m="1" x="8"/>
        <item m="1" x="5"/>
        <item m="1" x="4"/>
        <item m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6">
        <item x="0"/>
        <item m="1" x="30"/>
        <item x="9"/>
        <item x="12"/>
        <item x="13"/>
        <item x="14"/>
        <item x="15"/>
        <item x="2"/>
        <item m="1" x="18"/>
        <item x="4"/>
        <item m="1" x="20"/>
        <item x="3"/>
        <item x="1"/>
        <item m="1" x="29"/>
        <item x="10"/>
        <item x="16"/>
        <item x="5"/>
        <item m="1" x="17"/>
        <item m="1" x="33"/>
        <item m="1" x="31"/>
        <item m="1" x="27"/>
        <item m="1" x="26"/>
        <item m="1" x="25"/>
        <item m="1" x="24"/>
        <item m="1" x="23"/>
        <item m="1" x="22"/>
        <item m="1" x="21"/>
        <item m="1" x="19"/>
        <item m="1" x="34"/>
        <item m="1" x="32"/>
        <item m="1" x="28"/>
        <item x="11"/>
        <item x="7"/>
        <item x="6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To" axis="axisCol" compact="0" outline="0" showAll="0">
      <items count="136">
        <item m="1" x="91"/>
        <item x="10"/>
        <item x="3"/>
        <item x="19"/>
        <item x="2"/>
        <item m="1" x="57"/>
        <item m="1" x="73"/>
        <item m="1" x="93"/>
        <item x="7"/>
        <item m="1" x="77"/>
        <item x="34"/>
        <item m="1" x="96"/>
        <item x="22"/>
        <item x="32"/>
        <item x="35"/>
        <item x="23"/>
        <item x="21"/>
        <item x="55"/>
        <item x="8"/>
        <item m="1" x="69"/>
        <item x="36"/>
        <item x="30"/>
        <item x="43"/>
        <item x="47"/>
        <item x="51"/>
        <item m="1" x="101"/>
        <item x="39"/>
        <item m="1" x="83"/>
        <item x="38"/>
        <item x="0"/>
        <item m="1" x="119"/>
        <item x="53"/>
        <item x="42"/>
        <item x="40"/>
        <item x="49"/>
        <item x="31"/>
        <item x="26"/>
        <item x="14"/>
        <item x="13"/>
        <item x="6"/>
        <item m="1" x="87"/>
        <item x="11"/>
        <item x="5"/>
        <item m="1" x="131"/>
        <item x="48"/>
        <item x="24"/>
        <item x="1"/>
        <item m="1" x="62"/>
        <item x="4"/>
        <item m="1" x="114"/>
        <item m="1" x="123"/>
        <item x="9"/>
        <item m="1" x="70"/>
        <item x="25"/>
        <item x="45"/>
        <item x="54"/>
        <item x="33"/>
        <item x="52"/>
        <item x="20"/>
        <item x="41"/>
        <item x="27"/>
        <item m="1" x="68"/>
        <item x="46"/>
        <item x="28"/>
        <item m="1" x="104"/>
        <item m="1" x="94"/>
        <item m="1" x="103"/>
        <item m="1" x="107"/>
        <item m="1" x="111"/>
        <item m="1" x="115"/>
        <item m="1" x="120"/>
        <item m="1" x="124"/>
        <item m="1" x="126"/>
        <item m="1" x="122"/>
        <item m="1" x="90"/>
        <item m="1" x="92"/>
        <item m="1" x="102"/>
        <item m="1" x="105"/>
        <item m="1" x="109"/>
        <item m="1" x="113"/>
        <item m="1" x="118"/>
        <item m="1" x="84"/>
        <item m="1" x="86"/>
        <item m="1" x="76"/>
        <item m="1" x="79"/>
        <item m="1" x="81"/>
        <item m="1" x="66"/>
        <item m="1" x="72"/>
        <item m="1" x="75"/>
        <item m="1" x="78"/>
        <item m="1" x="61"/>
        <item m="1" x="65"/>
        <item m="1" x="67"/>
        <item m="1" x="71"/>
        <item m="1" x="74"/>
        <item m="1" x="132"/>
        <item m="1" x="60"/>
        <item m="1" x="63"/>
        <item m="1" x="64"/>
        <item m="1" x="127"/>
        <item m="1" x="129"/>
        <item m="1" x="133"/>
        <item m="1" x="117"/>
        <item m="1" x="125"/>
        <item m="1" x="128"/>
        <item m="1" x="130"/>
        <item m="1" x="134"/>
        <item m="1" x="59"/>
        <item m="1" x="112"/>
        <item m="1" x="116"/>
        <item m="1" x="121"/>
        <item m="1" x="99"/>
        <item m="1" x="106"/>
        <item m="1" x="110"/>
        <item m="1" x="89"/>
        <item m="1" x="98"/>
        <item m="1" x="100"/>
        <item m="1" x="82"/>
        <item m="1" x="88"/>
        <item x="29"/>
        <item x="37"/>
        <item x="56"/>
        <item m="1" x="58"/>
        <item x="44"/>
        <item m="1" x="95"/>
        <item x="12"/>
        <item x="50"/>
        <item m="1" x="85"/>
        <item m="1" x="80"/>
        <item m="1" x="97"/>
        <item m="1" x="108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4">
    <i>
      <x/>
    </i>
    <i>
      <x v="1"/>
    </i>
    <i>
      <x v="8"/>
    </i>
    <i t="grand">
      <x/>
    </i>
  </rowItems>
  <colFields count="1">
    <field x="15"/>
  </colFields>
  <colItems count="6">
    <i>
      <x v="8"/>
    </i>
    <i>
      <x v="18"/>
    </i>
    <i>
      <x v="39"/>
    </i>
    <i>
      <x v="42"/>
    </i>
    <i>
      <x v="51"/>
    </i>
    <i t="grand">
      <x/>
    </i>
  </colItems>
  <pageFields count="2">
    <pageField fld="0" item="5" hier="-1"/>
    <pageField fld="13" item="12" hier="-1"/>
  </pageFields>
  <formats count="22">
    <format dxfId="45">
      <pivotArea type="all" dataOnly="0" outline="0" fieldPosition="0"/>
    </format>
    <format dxfId="44">
      <pivotArea outline="0" collapsedLevelsAreSubtotals="1" fieldPosition="0"/>
    </format>
    <format dxfId="43">
      <pivotArea type="origin" dataOnly="0" labelOnly="1" outline="0" fieldPosition="0"/>
    </format>
    <format dxfId="42">
      <pivotArea field="15" type="button" dataOnly="0" labelOnly="1" outline="0" axis="axisCol" fieldPosition="0"/>
    </format>
    <format dxfId="41">
      <pivotArea type="topRight" dataOnly="0" labelOnly="1" outline="0" fieldPosition="0"/>
    </format>
    <format dxfId="40">
      <pivotArea field="1" type="button" dataOnly="0" labelOnly="1" outline="0" axis="axisRow" fieldPosition="0"/>
    </format>
    <format dxfId="39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38">
      <pivotArea dataOnly="0" labelOnly="1" outline="0" fieldPosition="0">
        <references count="1">
          <reference field="1" count="2" defaultSubtotal="1">
            <x v="0"/>
            <x v="1"/>
          </reference>
        </references>
      </pivotArea>
    </format>
    <format dxfId="37">
      <pivotArea dataOnly="0" labelOnly="1" grandRow="1" outline="0" fieldPosition="0"/>
    </format>
    <format dxfId="36">
      <pivotArea dataOnly="0" labelOnly="1" outline="0" fieldPosition="0">
        <references count="1">
          <reference field="15" count="7">
            <x v="2"/>
            <x v="4"/>
            <x v="21"/>
            <x v="29"/>
            <x v="46"/>
            <x v="48"/>
            <x v="54"/>
          </reference>
        </references>
      </pivotArea>
    </format>
    <format dxfId="35">
      <pivotArea dataOnly="0" labelOnly="1" grandCol="1" outline="0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15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1" type="button" dataOnly="0" labelOnly="1" outline="0" axis="axisRow" fieldPosition="0"/>
    </format>
    <format dxfId="28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27">
      <pivotArea dataOnly="0" labelOnly="1" outline="0" fieldPosition="0">
        <references count="1">
          <reference field="1" count="2" defaultSubtotal="1">
            <x v="0"/>
            <x v="1"/>
          </reference>
        </references>
      </pivotArea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15" count="5">
            <x v="7"/>
            <x v="18"/>
            <x v="39"/>
            <x v="42"/>
            <x v="51"/>
          </reference>
        </references>
      </pivotArea>
    </format>
    <format dxfId="2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" cacheId="2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5:J10" firstHeaderRow="1" firstDataRow="2" firstDataCol="1" rowPageCount="2" colPageCount="1"/>
  <pivotFields count="23">
    <pivotField axis="axisPage" compact="0" numFmtId="14" outline="0" showAll="0">
      <items count="7">
        <item m="1" x="5"/>
        <item m="1" x="4"/>
        <item m="1" x="3"/>
        <item m="1" x="2"/>
        <item m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0">
        <item x="0"/>
        <item x="2"/>
        <item m="1" x="7"/>
        <item m="1" x="6"/>
        <item m="1" x="8"/>
        <item m="1" x="5"/>
        <item m="1" x="4"/>
        <item m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6">
        <item x="0"/>
        <item m="1" x="30"/>
        <item x="9"/>
        <item x="12"/>
        <item x="13"/>
        <item x="14"/>
        <item x="15"/>
        <item x="2"/>
        <item m="1" x="18"/>
        <item x="4"/>
        <item m="1" x="20"/>
        <item x="3"/>
        <item x="1"/>
        <item m="1" x="29"/>
        <item x="10"/>
        <item x="16"/>
        <item x="5"/>
        <item m="1" x="17"/>
        <item m="1" x="33"/>
        <item m="1" x="31"/>
        <item m="1" x="27"/>
        <item m="1" x="26"/>
        <item m="1" x="25"/>
        <item m="1" x="24"/>
        <item m="1" x="23"/>
        <item m="1" x="22"/>
        <item m="1" x="21"/>
        <item m="1" x="19"/>
        <item m="1" x="34"/>
        <item m="1" x="32"/>
        <item m="1" x="28"/>
        <item x="11"/>
        <item x="7"/>
        <item x="6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To" axis="axisCol" compact="0" outline="0" showAll="0">
      <items count="136">
        <item m="1" x="91"/>
        <item x="10"/>
        <item x="3"/>
        <item x="19"/>
        <item x="2"/>
        <item m="1" x="57"/>
        <item m="1" x="73"/>
        <item m="1" x="93"/>
        <item x="7"/>
        <item m="1" x="77"/>
        <item x="34"/>
        <item m="1" x="96"/>
        <item x="22"/>
        <item x="32"/>
        <item x="35"/>
        <item x="23"/>
        <item x="21"/>
        <item x="55"/>
        <item x="8"/>
        <item m="1" x="69"/>
        <item x="36"/>
        <item x="30"/>
        <item x="43"/>
        <item x="47"/>
        <item x="51"/>
        <item m="1" x="101"/>
        <item x="39"/>
        <item m="1" x="83"/>
        <item x="38"/>
        <item x="0"/>
        <item m="1" x="119"/>
        <item x="53"/>
        <item x="42"/>
        <item x="40"/>
        <item x="49"/>
        <item x="31"/>
        <item x="26"/>
        <item x="14"/>
        <item x="13"/>
        <item x="6"/>
        <item m="1" x="87"/>
        <item x="11"/>
        <item x="5"/>
        <item m="1" x="131"/>
        <item x="48"/>
        <item x="24"/>
        <item x="1"/>
        <item m="1" x="62"/>
        <item x="4"/>
        <item m="1" x="114"/>
        <item m="1" x="123"/>
        <item x="9"/>
        <item m="1" x="70"/>
        <item x="25"/>
        <item x="45"/>
        <item x="54"/>
        <item x="33"/>
        <item x="52"/>
        <item x="20"/>
        <item x="41"/>
        <item x="27"/>
        <item m="1" x="68"/>
        <item x="46"/>
        <item x="28"/>
        <item m="1" x="104"/>
        <item m="1" x="94"/>
        <item m="1" x="103"/>
        <item m="1" x="107"/>
        <item m="1" x="111"/>
        <item m="1" x="115"/>
        <item m="1" x="120"/>
        <item m="1" x="124"/>
        <item m="1" x="126"/>
        <item m="1" x="122"/>
        <item m="1" x="90"/>
        <item m="1" x="92"/>
        <item m="1" x="102"/>
        <item m="1" x="105"/>
        <item m="1" x="109"/>
        <item m="1" x="113"/>
        <item m="1" x="118"/>
        <item m="1" x="84"/>
        <item m="1" x="86"/>
        <item m="1" x="76"/>
        <item m="1" x="79"/>
        <item m="1" x="81"/>
        <item m="1" x="66"/>
        <item m="1" x="72"/>
        <item m="1" x="75"/>
        <item m="1" x="78"/>
        <item m="1" x="61"/>
        <item m="1" x="65"/>
        <item m="1" x="67"/>
        <item m="1" x="71"/>
        <item m="1" x="74"/>
        <item m="1" x="132"/>
        <item m="1" x="60"/>
        <item m="1" x="63"/>
        <item m="1" x="64"/>
        <item m="1" x="127"/>
        <item m="1" x="129"/>
        <item m="1" x="133"/>
        <item m="1" x="117"/>
        <item m="1" x="125"/>
        <item m="1" x="128"/>
        <item m="1" x="130"/>
        <item m="1" x="134"/>
        <item m="1" x="59"/>
        <item m="1" x="112"/>
        <item m="1" x="116"/>
        <item m="1" x="121"/>
        <item m="1" x="99"/>
        <item m="1" x="106"/>
        <item m="1" x="110"/>
        <item m="1" x="89"/>
        <item m="1" x="98"/>
        <item m="1" x="100"/>
        <item m="1" x="82"/>
        <item m="1" x="88"/>
        <item x="29"/>
        <item x="37"/>
        <item x="56"/>
        <item m="1" x="58"/>
        <item x="44"/>
        <item m="1" x="95"/>
        <item x="12"/>
        <item x="50"/>
        <item m="1" x="85"/>
        <item m="1" x="80"/>
        <item m="1" x="97"/>
        <item m="1" x="108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4">
    <i>
      <x/>
    </i>
    <i>
      <x v="1"/>
    </i>
    <i>
      <x v="8"/>
    </i>
    <i t="grand">
      <x/>
    </i>
  </rowItems>
  <colFields count="1">
    <field x="15"/>
  </colFields>
  <colItems count="9">
    <i>
      <x v="2"/>
    </i>
    <i>
      <x v="3"/>
    </i>
    <i>
      <x v="4"/>
    </i>
    <i>
      <x v="21"/>
    </i>
    <i>
      <x v="29"/>
    </i>
    <i>
      <x v="46"/>
    </i>
    <i>
      <x v="48"/>
    </i>
    <i>
      <x v="54"/>
    </i>
    <i t="grand">
      <x/>
    </i>
  </colItems>
  <pageFields count="2">
    <pageField fld="0" item="5" hier="-1"/>
    <pageField fld="13" item="0" hier="-1"/>
  </pageFields>
  <formats count="22"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15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1" type="button" dataOnly="0" labelOnly="1" outline="0" axis="axisRow" fieldPosition="0"/>
    </format>
    <format dxfId="61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60">
      <pivotArea dataOnly="0" labelOnly="1" outline="0" fieldPosition="0">
        <references count="1">
          <reference field="1" count="2" defaultSubtotal="1">
            <x v="0"/>
            <x v="1"/>
          </reference>
        </references>
      </pivotArea>
    </format>
    <format dxfId="59">
      <pivotArea dataOnly="0" labelOnly="1" grandRow="1" outline="0" fieldPosition="0"/>
    </format>
    <format dxfId="58">
      <pivotArea dataOnly="0" labelOnly="1" outline="0" fieldPosition="0">
        <references count="1">
          <reference field="15" count="7">
            <x v="2"/>
            <x v="4"/>
            <x v="21"/>
            <x v="29"/>
            <x v="46"/>
            <x v="48"/>
            <x v="54"/>
          </reference>
        </references>
      </pivotArea>
    </format>
    <format dxfId="57">
      <pivotArea dataOnly="0" labelOnly="1" grandCol="1" outline="0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type="origin" dataOnly="0" labelOnly="1" outline="0" fieldPosition="0"/>
    </format>
    <format dxfId="53">
      <pivotArea field="15" type="button" dataOnly="0" labelOnly="1" outline="0" axis="axisCol" fieldPosition="0"/>
    </format>
    <format dxfId="52">
      <pivotArea type="topRight" dataOnly="0" labelOnly="1" outline="0" fieldPosition="0"/>
    </format>
    <format dxfId="51">
      <pivotArea field="1" type="button" dataOnly="0" labelOnly="1" outline="0" axis="axisRow" fieldPosition="0"/>
    </format>
    <format dxfId="50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49">
      <pivotArea dataOnly="0" labelOnly="1" outline="0" fieldPosition="0">
        <references count="1">
          <reference field="1" count="2" defaultSubtotal="1">
            <x v="0"/>
            <x v="1"/>
          </reference>
        </references>
      </pivotArea>
    </format>
    <format dxfId="48">
      <pivotArea dataOnly="0" labelOnly="1" grandRow="1" outline="0" fieldPosition="0"/>
    </format>
    <format dxfId="47">
      <pivotArea dataOnly="0" labelOnly="1" outline="0" fieldPosition="0">
        <references count="1">
          <reference field="15" count="7">
            <x v="2"/>
            <x v="4"/>
            <x v="21"/>
            <x v="29"/>
            <x v="46"/>
            <x v="48"/>
            <x v="54"/>
          </reference>
        </references>
      </pivotArea>
    </format>
    <format dxfId="4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3000000}" name="PivotTable4" cacheId="2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>
  <location ref="A67:G72" firstHeaderRow="1" firstDataRow="2" firstDataCol="1" rowPageCount="2" colPageCount="1"/>
  <pivotFields count="23">
    <pivotField axis="axisPage" compact="0" numFmtId="14" outline="0" showAll="0">
      <items count="7">
        <item m="1" x="5"/>
        <item m="1" x="4"/>
        <item m="1" x="3"/>
        <item m="1" x="2"/>
        <item m="1"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0">
        <item x="0"/>
        <item x="2"/>
        <item m="1" x="7"/>
        <item m="1" x="6"/>
        <item m="1" x="8"/>
        <item m="1" x="5"/>
        <item m="1" x="4"/>
        <item m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6">
        <item x="0"/>
        <item m="1" x="30"/>
        <item x="9"/>
        <item x="12"/>
        <item x="13"/>
        <item x="14"/>
        <item x="15"/>
        <item x="2"/>
        <item m="1" x="18"/>
        <item x="4"/>
        <item m="1" x="20"/>
        <item x="3"/>
        <item x="1"/>
        <item m="1" x="29"/>
        <item x="10"/>
        <item x="16"/>
        <item x="5"/>
        <item m="1" x="17"/>
        <item m="1" x="33"/>
        <item m="1" x="31"/>
        <item m="1" x="27"/>
        <item m="1" x="26"/>
        <item m="1" x="25"/>
        <item m="1" x="24"/>
        <item m="1" x="23"/>
        <item m="1" x="22"/>
        <item m="1" x="21"/>
        <item m="1" x="19"/>
        <item m="1" x="34"/>
        <item m="1" x="32"/>
        <item m="1" x="28"/>
        <item x="11"/>
        <item x="7"/>
        <item x="6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To" axis="axisCol" compact="0" outline="0" showAll="0">
      <items count="136">
        <item m="1" x="91"/>
        <item x="10"/>
        <item x="3"/>
        <item x="19"/>
        <item x="2"/>
        <item m="1" x="57"/>
        <item m="1" x="73"/>
        <item m="1" x="93"/>
        <item x="7"/>
        <item m="1" x="77"/>
        <item x="34"/>
        <item m="1" x="96"/>
        <item x="22"/>
        <item x="32"/>
        <item x="35"/>
        <item x="23"/>
        <item x="21"/>
        <item x="55"/>
        <item x="8"/>
        <item m="1" x="69"/>
        <item x="36"/>
        <item x="30"/>
        <item x="43"/>
        <item x="47"/>
        <item x="51"/>
        <item m="1" x="101"/>
        <item x="39"/>
        <item m="1" x="83"/>
        <item x="38"/>
        <item x="0"/>
        <item m="1" x="119"/>
        <item x="53"/>
        <item x="42"/>
        <item x="40"/>
        <item x="49"/>
        <item x="31"/>
        <item x="26"/>
        <item x="14"/>
        <item x="13"/>
        <item x="6"/>
        <item m="1" x="87"/>
        <item x="11"/>
        <item x="5"/>
        <item m="1" x="131"/>
        <item x="48"/>
        <item x="24"/>
        <item x="1"/>
        <item m="1" x="62"/>
        <item x="4"/>
        <item m="1" x="114"/>
        <item m="1" x="123"/>
        <item x="9"/>
        <item m="1" x="70"/>
        <item x="25"/>
        <item x="45"/>
        <item x="54"/>
        <item x="33"/>
        <item x="52"/>
        <item x="20"/>
        <item x="41"/>
        <item x="27"/>
        <item m="1" x="68"/>
        <item x="46"/>
        <item x="28"/>
        <item m="1" x="104"/>
        <item m="1" x="94"/>
        <item m="1" x="103"/>
        <item m="1" x="107"/>
        <item m="1" x="111"/>
        <item m="1" x="115"/>
        <item m="1" x="120"/>
        <item m="1" x="124"/>
        <item m="1" x="126"/>
        <item m="1" x="122"/>
        <item m="1" x="90"/>
        <item m="1" x="92"/>
        <item m="1" x="102"/>
        <item m="1" x="105"/>
        <item m="1" x="109"/>
        <item m="1" x="113"/>
        <item m="1" x="118"/>
        <item m="1" x="84"/>
        <item m="1" x="86"/>
        <item m="1" x="76"/>
        <item m="1" x="79"/>
        <item m="1" x="81"/>
        <item m="1" x="66"/>
        <item m="1" x="72"/>
        <item m="1" x="75"/>
        <item m="1" x="78"/>
        <item m="1" x="61"/>
        <item m="1" x="65"/>
        <item m="1" x="67"/>
        <item m="1" x="71"/>
        <item m="1" x="74"/>
        <item m="1" x="132"/>
        <item m="1" x="60"/>
        <item m="1" x="63"/>
        <item m="1" x="64"/>
        <item m="1" x="127"/>
        <item m="1" x="129"/>
        <item m="1" x="133"/>
        <item m="1" x="117"/>
        <item m="1" x="125"/>
        <item m="1" x="128"/>
        <item m="1" x="130"/>
        <item m="1" x="134"/>
        <item m="1" x="59"/>
        <item m="1" x="112"/>
        <item m="1" x="116"/>
        <item m="1" x="121"/>
        <item m="1" x="99"/>
        <item m="1" x="106"/>
        <item m="1" x="110"/>
        <item m="1" x="89"/>
        <item m="1" x="98"/>
        <item m="1" x="100"/>
        <item m="1" x="82"/>
        <item m="1" x="88"/>
        <item x="29"/>
        <item x="37"/>
        <item x="56"/>
        <item m="1" x="58"/>
        <item x="44"/>
        <item m="1" x="95"/>
        <item x="12"/>
        <item x="50"/>
        <item m="1" x="85"/>
        <item m="1" x="80"/>
        <item m="1" x="97"/>
        <item m="1" x="108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4">
    <i>
      <x/>
    </i>
    <i>
      <x v="1"/>
    </i>
    <i>
      <x v="8"/>
    </i>
    <i t="grand">
      <x/>
    </i>
  </rowItems>
  <colFields count="1">
    <field x="15"/>
  </colFields>
  <colItems count="6">
    <i>
      <x v="8"/>
    </i>
    <i>
      <x v="18"/>
    </i>
    <i>
      <x v="39"/>
    </i>
    <i>
      <x v="42"/>
    </i>
    <i>
      <x v="51"/>
    </i>
    <i t="grand">
      <x/>
    </i>
  </colItems>
  <pageFields count="2">
    <pageField fld="0" item="5" hier="-1"/>
    <pageField fld="13" item="12" hier="-1"/>
  </pageFields>
  <formats count="22"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15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1" type="button" dataOnly="0" labelOnly="1" outline="0" axis="axisRow" fieldPosition="0"/>
    </format>
    <format dxfId="83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82">
      <pivotArea dataOnly="0" labelOnly="1" outline="0" fieldPosition="0">
        <references count="1">
          <reference field="1" count="2" defaultSubtotal="1">
            <x v="0"/>
            <x v="1"/>
          </reference>
        </references>
      </pivotArea>
    </format>
    <format dxfId="81">
      <pivotArea dataOnly="0" labelOnly="1" grandRow="1" outline="0" fieldPosition="0"/>
    </format>
    <format dxfId="80">
      <pivotArea dataOnly="0" labelOnly="1" outline="0" fieldPosition="0">
        <references count="1">
          <reference field="15" count="7">
            <x v="2"/>
            <x v="4"/>
            <x v="21"/>
            <x v="29"/>
            <x v="46"/>
            <x v="48"/>
            <x v="54"/>
          </reference>
        </references>
      </pivotArea>
    </format>
    <format dxfId="79">
      <pivotArea dataOnly="0" labelOnly="1" grandCol="1" outline="0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15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1" type="button" dataOnly="0" labelOnly="1" outline="0" axis="axisRow" fieldPosition="0"/>
    </format>
    <format dxfId="72">
      <pivotArea dataOnly="0" labelOnly="1" outline="0" fieldPosition="0">
        <references count="1">
          <reference field="1" count="2">
            <x v="0"/>
            <x v="1"/>
          </reference>
        </references>
      </pivotArea>
    </format>
    <format dxfId="71">
      <pivotArea dataOnly="0" labelOnly="1" outline="0" fieldPosition="0">
        <references count="1">
          <reference field="1" count="2" defaultSubtotal="1">
            <x v="0"/>
            <x v="1"/>
          </reference>
        </references>
      </pivotArea>
    </format>
    <format dxfId="70">
      <pivotArea dataOnly="0" labelOnly="1" grandRow="1" outline="0" fieldPosition="0"/>
    </format>
    <format dxfId="69">
      <pivotArea dataOnly="0" labelOnly="1" outline="0" fieldPosition="0">
        <references count="1">
          <reference field="15" count="4">
            <x v="2"/>
            <x v="4"/>
            <x v="46"/>
            <x v="48"/>
          </reference>
        </references>
      </pivotArea>
    </format>
    <format dxfId="6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2:V8" firstHeaderRow="1" firstDataRow="1" firstDataCol="1"/>
  <pivotFields count="19">
    <pivotField subtotalTop="0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ubtotalTop="0" showAll="0">
      <items count="6">
        <item x="0"/>
        <item x="2"/>
        <item x="1"/>
        <item x="3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um of IDP (Syrian) Arrived IND" fld="17" baseField="9" baseItem="2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AC2" insertRow="1" totalsRowShown="0" headerRowDxfId="122" dataDxfId="121">
  <autoFilter ref="A1:AC2" xr:uid="{00000000-0009-0000-0100-000001000000}"/>
  <tableColumns count="29">
    <tableColumn id="1" xr3:uid="{00000000-0010-0000-0100-000001000000}" name="Mohafaza" dataDxfId="120"/>
    <tableColumn id="2" xr3:uid="{00000000-0010-0000-0100-000002000000}" name="Mohafaza PCODE" dataDxfId="119"/>
    <tableColumn id="3" xr3:uid="{00000000-0010-0000-0100-000003000000}" name="Mantika" dataDxfId="118"/>
    <tableColumn id="4" xr3:uid="{00000000-0010-0000-0100-000004000000}" name="Mantika PCODE" dataDxfId="117"/>
    <tableColumn id="5" xr3:uid="{00000000-0010-0000-0100-000005000000}" name="Nahya" dataDxfId="116"/>
    <tableColumn id="6" xr3:uid="{00000000-0010-0000-0100-000006000000}" name="Nahya PCODE" dataDxfId="115"/>
    <tableColumn id="7" xr3:uid="{00000000-0010-0000-0100-000007000000}" name="Community" dataDxfId="114"/>
    <tableColumn id="8" xr3:uid="{00000000-0010-0000-0100-000008000000}" name="Community PCODE" dataDxfId="113"/>
    <tableColumn id="9" xr3:uid="{00000000-0010-0000-0100-000009000000}" name="CCCM" dataDxfId="112" dataCellStyle="Comma"/>
    <tableColumn id="10" xr3:uid="{00000000-0010-0000-0100-00000A000000}" name="OCHA JORDAN" dataDxfId="111" dataCellStyle="Comma"/>
    <tableColumn id="11" xr3:uid="{00000000-0010-0000-0100-00000B000000}" name="OCHA DAMASCUS" dataDxfId="110" dataCellStyle="Comma"/>
    <tableColumn id="12" xr3:uid="{00000000-0010-0000-0100-00000C000000}" name="OCHA TURKEY" dataDxfId="109" dataCellStyle="Comma"/>
    <tableColumn id="13" xr3:uid="{00000000-0010-0000-0100-00000D000000}" name="PMI" dataDxfId="108"/>
    <tableColumn id="14" xr3:uid="{00000000-0010-0000-0100-00000E000000}" name="HNAP" dataDxfId="107"/>
    <tableColumn id="15" xr3:uid="{00000000-0010-0000-0100-00000F000000}" name="number_of_reporting_programpartners" dataDxfId="106" dataCellStyle="Percent"/>
    <tableColumn id="16" xr3:uid="{00000000-0010-0000-0100-000010000000}" name="number_of_reporting_all" dataDxfId="105" dataCellStyle="Percent"/>
    <tableColumn id="17" xr3:uid="{00000000-0010-0000-0100-000011000000}" name="Discrepency_level" dataDxfId="104" dataCellStyle="Percent"/>
    <tableColumn id="18" xr3:uid="{00000000-0010-0000-0100-000012000000}" name="MIN_MAX" dataDxfId="103" dataCellStyle="Percent"/>
    <tableColumn id="19" xr3:uid="{00000000-0010-0000-0100-000013000000}" name="Problem_level" dataDxfId="102"/>
    <tableColumn id="20" xr3:uid="{00000000-0010-0000-0100-000014000000}" name="IDP_Flow_Estimation" dataDxfId="101" dataCellStyle="Comma"/>
    <tableColumn id="21" xr3:uid="{00000000-0010-0000-0100-000015000000}" name="MAX" dataDxfId="100" dataCellStyle="Comma"/>
    <tableColumn id="22" xr3:uid="{00000000-0010-0000-0100-000016000000}" name="MIN" dataDxfId="99" dataCellStyle="Comma"/>
    <tableColumn id="23" xr3:uid="{00000000-0010-0000-0100-000017000000}" name="countif" dataDxfId="98"/>
    <tableColumn id="24" xr3:uid="{00000000-0010-0000-0100-000018000000}" name="IDP_Flow_Estimation_method" dataDxfId="97"/>
    <tableColumn id="25" xr3:uid="{00000000-0010-0000-0100-000019000000}" name="Remarks" dataDxfId="96"/>
    <tableColumn id="26" xr3:uid="{00000000-0010-0000-0100-00001A000000}" name="CCCM Date" dataDxfId="95"/>
    <tableColumn id="27" xr3:uid="{00000000-0010-0000-0100-00001B000000}" name="OCHA Jordan Date" dataDxfId="94"/>
    <tableColumn id="28" xr3:uid="{00000000-0010-0000-0100-00001C000000}" name="OCHA Damascus Date" dataDxfId="93"/>
    <tableColumn id="29" xr3:uid="{00000000-0010-0000-0100-00001D000000}" name="NPM Date" dataDxfId="9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rinterSettings" Target="../printerSettings/printerSettings11.bin"/><Relationship Id="rId4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38843-D194-4DD3-9DB8-238825FC3425}">
  <sheetPr>
    <tabColor theme="5"/>
  </sheetPr>
  <dimension ref="A1:AS1059"/>
  <sheetViews>
    <sheetView topLeftCell="A271" zoomScale="59" zoomScaleNormal="59" workbookViewId="0">
      <selection activeCell="A258" activeCellId="1" sqref="A255:XFD255 A258:XFD258"/>
    </sheetView>
  </sheetViews>
  <sheetFormatPr defaultRowHeight="15" x14ac:dyDescent="0.25"/>
  <cols>
    <col min="1" max="1" width="36" bestFit="1" customWidth="1"/>
    <col min="2" max="2" width="18.5703125" bestFit="1" customWidth="1"/>
    <col min="3" max="3" width="29.85546875" customWidth="1"/>
    <col min="4" max="4" width="17.140625" bestFit="1" customWidth="1"/>
    <col min="5" max="5" width="27" bestFit="1" customWidth="1"/>
    <col min="6" max="6" width="15.42578125" bestFit="1" customWidth="1"/>
    <col min="7" max="7" width="32.7109375" bestFit="1" customWidth="1"/>
    <col min="8" max="8" width="21.7109375" bestFit="1" customWidth="1"/>
    <col min="9" max="9" width="17.140625" customWidth="1"/>
    <col min="10" max="10" width="18.140625" customWidth="1"/>
    <col min="11" max="11" width="18.42578125" customWidth="1"/>
    <col min="12" max="12" width="19.28515625" customWidth="1"/>
    <col min="13" max="30" width="16.42578125" customWidth="1"/>
    <col min="31" max="31" width="36" bestFit="1" customWidth="1"/>
    <col min="32" max="32" width="18.5703125" bestFit="1" customWidth="1"/>
    <col min="33" max="33" width="29.85546875" customWidth="1"/>
    <col min="34" max="34" width="17.140625" bestFit="1" customWidth="1"/>
    <col min="35" max="35" width="27" bestFit="1" customWidth="1"/>
    <col min="36" max="36" width="15.42578125" bestFit="1" customWidth="1"/>
    <col min="37" max="37" width="32.7109375" bestFit="1" customWidth="1"/>
    <col min="38" max="38" width="21.7109375" bestFit="1" customWidth="1"/>
    <col min="39" max="39" width="17.140625" customWidth="1"/>
    <col min="40" max="40" width="18.140625" customWidth="1"/>
    <col min="41" max="42" width="18.42578125" customWidth="1"/>
    <col min="43" max="45" width="16.42578125" customWidth="1"/>
  </cols>
  <sheetData>
    <row r="1" spans="1:45" x14ac:dyDescent="0.25">
      <c r="A1" s="2" t="s">
        <v>2685</v>
      </c>
      <c r="B1" t="s">
        <v>2632</v>
      </c>
      <c r="AE1" s="2" t="s">
        <v>837</v>
      </c>
      <c r="AF1" s="67">
        <v>43344</v>
      </c>
    </row>
    <row r="2" spans="1:45" x14ac:dyDescent="0.25">
      <c r="A2" s="2" t="s">
        <v>837</v>
      </c>
      <c r="B2" t="s">
        <v>591</v>
      </c>
      <c r="I2" s="4">
        <f>SUM(I5:I2832)</f>
        <v>0</v>
      </c>
      <c r="J2" s="4">
        <f t="shared" ref="J2:N2" si="0">SUM(J5:J2832)</f>
        <v>0</v>
      </c>
      <c r="K2" s="4">
        <f>SUM(K5:K2832)</f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135" t="e">
        <f>AVERAGE(O5:O2832)</f>
        <v>#DIV/0!</v>
      </c>
      <c r="P2" s="135" t="e">
        <f t="shared" ref="P2:V2" si="1">AVERAGE(P5:P2832)</f>
        <v>#DIV/0!</v>
      </c>
      <c r="Q2" s="135" t="e">
        <f t="shared" si="1"/>
        <v>#DIV/0!</v>
      </c>
      <c r="R2" s="135" t="e">
        <f t="shared" si="1"/>
        <v>#DIV/0!</v>
      </c>
      <c r="S2" s="135" t="e">
        <f t="shared" si="1"/>
        <v>#DIV/0!</v>
      </c>
      <c r="T2" s="135" t="e">
        <f t="shared" si="1"/>
        <v>#DIV/0!</v>
      </c>
      <c r="U2" s="135"/>
      <c r="V2" s="135" t="e">
        <f t="shared" si="1"/>
        <v>#DIV/0!</v>
      </c>
      <c r="W2" s="4"/>
      <c r="X2" s="4"/>
      <c r="Y2" s="4"/>
      <c r="Z2" s="4"/>
      <c r="AA2" s="4"/>
      <c r="AB2" s="4"/>
      <c r="AM2" s="4">
        <f>SUM(AM5:AM2832)</f>
        <v>3945492.1586802085</v>
      </c>
      <c r="AN2" s="4">
        <f t="shared" ref="AN2:AS2" si="2">SUM(AN5:AN2832)</f>
        <v>8325249.7972222222</v>
      </c>
      <c r="AO2" s="4">
        <f t="shared" si="2"/>
        <v>2080704</v>
      </c>
      <c r="AP2" s="4">
        <f t="shared" si="2"/>
        <v>10362558.969412168</v>
      </c>
      <c r="AQ2" s="4">
        <f t="shared" si="2"/>
        <v>0</v>
      </c>
      <c r="AR2" s="4">
        <f t="shared" si="2"/>
        <v>0</v>
      </c>
      <c r="AS2" s="4">
        <f t="shared" si="2"/>
        <v>0</v>
      </c>
    </row>
    <row r="3" spans="1:45" x14ac:dyDescent="0.25">
      <c r="AE3" s="2" t="s">
        <v>91</v>
      </c>
      <c r="AM3" s="2" t="s">
        <v>0</v>
      </c>
    </row>
    <row r="4" spans="1:45" s="69" customFormat="1" ht="30" customHeight="1" x14ac:dyDescent="0.25">
      <c r="A4"/>
      <c r="B4"/>
      <c r="C4"/>
      <c r="D4"/>
      <c r="E4"/>
      <c r="F4"/>
      <c r="G4"/>
      <c r="H4"/>
      <c r="I4" s="2" t="s">
        <v>2628</v>
      </c>
      <c r="J4" s="2" t="s">
        <v>0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E4" s="83" t="s">
        <v>1</v>
      </c>
      <c r="AF4" s="83" t="s">
        <v>2</v>
      </c>
      <c r="AG4" s="83" t="s">
        <v>3</v>
      </c>
      <c r="AH4" s="83" t="s">
        <v>4</v>
      </c>
      <c r="AI4" s="83" t="s">
        <v>5</v>
      </c>
      <c r="AJ4" s="83" t="s">
        <v>6</v>
      </c>
      <c r="AK4" s="83" t="s">
        <v>7</v>
      </c>
      <c r="AL4" s="83" t="s">
        <v>8</v>
      </c>
      <c r="AM4" s="69" t="s">
        <v>37</v>
      </c>
      <c r="AN4" s="69" t="s">
        <v>2082</v>
      </c>
      <c r="AO4" s="69" t="s">
        <v>69</v>
      </c>
      <c r="AP4" s="69" t="s">
        <v>40</v>
      </c>
      <c r="AQ4"/>
      <c r="AR4"/>
      <c r="AS4"/>
    </row>
    <row r="5" spans="1:45" ht="30" x14ac:dyDescent="0.25">
      <c r="I5" s="69" t="s">
        <v>2720</v>
      </c>
      <c r="J5" s="69" t="s">
        <v>2629</v>
      </c>
      <c r="AA5" s="44"/>
      <c r="AB5" s="44"/>
      <c r="AC5" s="1"/>
      <c r="AD5" s="1"/>
      <c r="AE5" t="s">
        <v>10</v>
      </c>
      <c r="AF5" t="s">
        <v>11</v>
      </c>
      <c r="AG5" t="s">
        <v>38</v>
      </c>
      <c r="AH5" t="s">
        <v>35</v>
      </c>
      <c r="AI5" t="s">
        <v>514</v>
      </c>
      <c r="AJ5" t="s">
        <v>515</v>
      </c>
      <c r="AK5" t="s">
        <v>645</v>
      </c>
      <c r="AL5" t="s">
        <v>646</v>
      </c>
      <c r="AM5" s="1">
        <v>43358</v>
      </c>
      <c r="AN5" s="1"/>
      <c r="AO5" s="1"/>
      <c r="AP5" s="1">
        <v>43358</v>
      </c>
    </row>
    <row r="6" spans="1:45" x14ac:dyDescent="0.25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69"/>
      <c r="J6" s="69"/>
      <c r="AA6" s="44"/>
      <c r="AB6" s="44"/>
      <c r="AC6" s="1"/>
      <c r="AD6" s="1"/>
      <c r="AE6" t="s">
        <v>10</v>
      </c>
      <c r="AF6" t="s">
        <v>11</v>
      </c>
      <c r="AG6" t="s">
        <v>38</v>
      </c>
      <c r="AH6" t="s">
        <v>35</v>
      </c>
      <c r="AI6" t="s">
        <v>514</v>
      </c>
      <c r="AJ6" t="s">
        <v>515</v>
      </c>
      <c r="AK6" t="s">
        <v>514</v>
      </c>
      <c r="AL6" t="s">
        <v>840</v>
      </c>
      <c r="AM6" s="1">
        <v>43358.428571428572</v>
      </c>
      <c r="AN6" s="1">
        <v>43350</v>
      </c>
      <c r="AO6" s="1"/>
      <c r="AP6" s="1">
        <v>43357.375</v>
      </c>
    </row>
    <row r="7" spans="1:45" x14ac:dyDescent="0.25">
      <c r="X7">
        <f>COUNT(I7:N7)</f>
        <v>0</v>
      </c>
      <c r="AA7" s="44"/>
      <c r="AB7" s="44"/>
      <c r="AC7" s="1"/>
      <c r="AD7" s="1"/>
      <c r="AE7" t="s">
        <v>10</v>
      </c>
      <c r="AF7" t="s">
        <v>11</v>
      </c>
      <c r="AG7" t="s">
        <v>38</v>
      </c>
      <c r="AH7" t="s">
        <v>35</v>
      </c>
      <c r="AI7" t="s">
        <v>514</v>
      </c>
      <c r="AJ7" t="s">
        <v>515</v>
      </c>
      <c r="AK7" t="s">
        <v>1970</v>
      </c>
      <c r="AL7" t="s">
        <v>1971</v>
      </c>
      <c r="AM7" s="1">
        <v>43355</v>
      </c>
      <c r="AN7" s="1"/>
      <c r="AO7" s="1"/>
      <c r="AP7" s="1">
        <v>43355</v>
      </c>
    </row>
    <row r="8" spans="1:45" x14ac:dyDescent="0.25">
      <c r="X8">
        <f t="shared" ref="X8:X71" si="3">COUNT(I8:N8)</f>
        <v>0</v>
      </c>
      <c r="AA8" s="44"/>
      <c r="AB8" s="44"/>
      <c r="AC8" s="1"/>
      <c r="AD8" s="1"/>
      <c r="AE8" t="s">
        <v>10</v>
      </c>
      <c r="AF8" t="s">
        <v>11</v>
      </c>
      <c r="AG8" t="s">
        <v>38</v>
      </c>
      <c r="AH8" t="s">
        <v>35</v>
      </c>
      <c r="AI8" t="s">
        <v>38</v>
      </c>
      <c r="AJ8" t="s">
        <v>36</v>
      </c>
      <c r="AK8" t="s">
        <v>38</v>
      </c>
      <c r="AL8" t="s">
        <v>475</v>
      </c>
      <c r="AM8" s="1">
        <v>43358.571428571428</v>
      </c>
      <c r="AN8" s="1">
        <v>43359</v>
      </c>
      <c r="AO8" s="1"/>
      <c r="AP8" s="1">
        <v>43358.625</v>
      </c>
    </row>
    <row r="9" spans="1:45" x14ac:dyDescent="0.25">
      <c r="X9">
        <f t="shared" si="3"/>
        <v>0</v>
      </c>
      <c r="AA9" s="44"/>
      <c r="AB9" s="44"/>
      <c r="AC9" s="1"/>
      <c r="AD9" s="1"/>
      <c r="AE9" t="s">
        <v>10</v>
      </c>
      <c r="AF9" t="s">
        <v>11</v>
      </c>
      <c r="AG9" t="s">
        <v>38</v>
      </c>
      <c r="AH9" t="s">
        <v>35</v>
      </c>
      <c r="AI9" t="s">
        <v>1019</v>
      </c>
      <c r="AJ9" t="s">
        <v>1020</v>
      </c>
      <c r="AK9" t="s">
        <v>1019</v>
      </c>
      <c r="AL9" t="s">
        <v>1751</v>
      </c>
      <c r="AM9" s="1"/>
      <c r="AN9" s="1">
        <v>43361</v>
      </c>
      <c r="AO9" s="1"/>
      <c r="AP9" s="1">
        <v>43361</v>
      </c>
    </row>
    <row r="10" spans="1:45" x14ac:dyDescent="0.25">
      <c r="X10">
        <f t="shared" si="3"/>
        <v>0</v>
      </c>
      <c r="AA10" s="44"/>
      <c r="AB10" s="44"/>
      <c r="AC10" s="1"/>
      <c r="AD10" s="1"/>
      <c r="AE10" t="s">
        <v>10</v>
      </c>
      <c r="AF10" t="s">
        <v>11</v>
      </c>
      <c r="AG10" t="s">
        <v>38</v>
      </c>
      <c r="AH10" t="s">
        <v>35</v>
      </c>
      <c r="AI10" t="s">
        <v>1019</v>
      </c>
      <c r="AJ10" t="s">
        <v>1020</v>
      </c>
      <c r="AK10" t="s">
        <v>1943</v>
      </c>
      <c r="AL10" t="s">
        <v>1944</v>
      </c>
      <c r="AM10" s="1"/>
      <c r="AN10" s="1">
        <v>43357</v>
      </c>
      <c r="AO10" s="1"/>
      <c r="AP10" s="1">
        <v>43357</v>
      </c>
    </row>
    <row r="11" spans="1:45" x14ac:dyDescent="0.25">
      <c r="X11">
        <f t="shared" si="3"/>
        <v>0</v>
      </c>
      <c r="AA11" s="44"/>
      <c r="AB11" s="44"/>
      <c r="AC11" s="1"/>
      <c r="AD11" s="1"/>
      <c r="AE11" t="s">
        <v>10</v>
      </c>
      <c r="AF11" t="s">
        <v>11</v>
      </c>
      <c r="AG11" t="s">
        <v>97</v>
      </c>
      <c r="AH11" t="s">
        <v>98</v>
      </c>
      <c r="AI11" t="s">
        <v>97</v>
      </c>
      <c r="AJ11" t="s">
        <v>442</v>
      </c>
      <c r="AK11" t="s">
        <v>97</v>
      </c>
      <c r="AL11" t="s">
        <v>443</v>
      </c>
      <c r="AM11" s="1">
        <v>43359.153846153844</v>
      </c>
      <c r="AN11" s="1">
        <v>43367</v>
      </c>
      <c r="AO11" s="1"/>
      <c r="AP11" s="1">
        <v>43359.714285714283</v>
      </c>
    </row>
    <row r="12" spans="1:45" x14ac:dyDescent="0.25">
      <c r="X12">
        <f t="shared" si="3"/>
        <v>0</v>
      </c>
      <c r="AA12" s="44"/>
      <c r="AB12" s="44"/>
      <c r="AC12" s="1"/>
      <c r="AD12" s="1"/>
      <c r="AE12" t="s">
        <v>10</v>
      </c>
      <c r="AF12" t="s">
        <v>11</v>
      </c>
      <c r="AG12" t="s">
        <v>97</v>
      </c>
      <c r="AH12" t="s">
        <v>98</v>
      </c>
      <c r="AI12" t="s">
        <v>97</v>
      </c>
      <c r="AJ12" t="s">
        <v>442</v>
      </c>
      <c r="AK12" t="s">
        <v>458</v>
      </c>
      <c r="AL12" t="s">
        <v>459</v>
      </c>
      <c r="AM12" s="1">
        <v>43360.181818181816</v>
      </c>
      <c r="AN12" s="1"/>
      <c r="AO12" s="1"/>
      <c r="AP12" s="1">
        <v>43360.181818181816</v>
      </c>
    </row>
    <row r="13" spans="1:45" x14ac:dyDescent="0.25">
      <c r="X13">
        <f t="shared" si="3"/>
        <v>0</v>
      </c>
      <c r="AA13" s="44"/>
      <c r="AB13" s="44"/>
      <c r="AC13" s="1"/>
      <c r="AD13" s="1"/>
      <c r="AE13" t="s">
        <v>10</v>
      </c>
      <c r="AF13" t="s">
        <v>11</v>
      </c>
      <c r="AG13" t="s">
        <v>97</v>
      </c>
      <c r="AH13" t="s">
        <v>98</v>
      </c>
      <c r="AI13" t="s">
        <v>97</v>
      </c>
      <c r="AJ13" t="s">
        <v>442</v>
      </c>
      <c r="AK13" t="s">
        <v>460</v>
      </c>
      <c r="AL13" t="s">
        <v>461</v>
      </c>
      <c r="AM13" s="1">
        <v>43356.444444444445</v>
      </c>
      <c r="AN13" s="1">
        <v>43358</v>
      </c>
      <c r="AO13" s="1"/>
      <c r="AP13" s="1">
        <v>43356.6</v>
      </c>
    </row>
    <row r="14" spans="1:45" x14ac:dyDescent="0.25">
      <c r="X14">
        <f t="shared" si="3"/>
        <v>0</v>
      </c>
      <c r="AA14" s="44"/>
      <c r="AB14" s="44"/>
      <c r="AC14" s="1"/>
      <c r="AD14" s="1"/>
      <c r="AE14" t="s">
        <v>10</v>
      </c>
      <c r="AF14" t="s">
        <v>11</v>
      </c>
      <c r="AG14" t="s">
        <v>97</v>
      </c>
      <c r="AH14" t="s">
        <v>98</v>
      </c>
      <c r="AI14" t="s">
        <v>1037</v>
      </c>
      <c r="AJ14" t="s">
        <v>838</v>
      </c>
      <c r="AK14" t="s">
        <v>1037</v>
      </c>
      <c r="AL14" t="s">
        <v>848</v>
      </c>
      <c r="AM14" s="1">
        <v>43353.5</v>
      </c>
      <c r="AN14" s="1">
        <v>43362</v>
      </c>
      <c r="AO14" s="1"/>
      <c r="AP14" s="1">
        <v>43356.333333333336</v>
      </c>
    </row>
    <row r="15" spans="1:45" x14ac:dyDescent="0.25">
      <c r="X15">
        <f t="shared" si="3"/>
        <v>0</v>
      </c>
      <c r="AA15" s="44"/>
      <c r="AB15" s="44"/>
      <c r="AC15" s="1"/>
      <c r="AD15" s="1"/>
      <c r="AE15" t="s">
        <v>10</v>
      </c>
      <c r="AF15" t="s">
        <v>11</v>
      </c>
      <c r="AG15" t="s">
        <v>97</v>
      </c>
      <c r="AH15" t="s">
        <v>98</v>
      </c>
      <c r="AI15" t="s">
        <v>1037</v>
      </c>
      <c r="AJ15" t="s">
        <v>838</v>
      </c>
      <c r="AK15" t="s">
        <v>2008</v>
      </c>
      <c r="AL15" t="s">
        <v>2009</v>
      </c>
      <c r="AM15" s="1"/>
      <c r="AN15" s="1">
        <v>43370</v>
      </c>
      <c r="AO15" s="1"/>
      <c r="AP15" s="1">
        <v>43370</v>
      </c>
    </row>
    <row r="16" spans="1:45" x14ac:dyDescent="0.25">
      <c r="X16">
        <f t="shared" si="3"/>
        <v>0</v>
      </c>
      <c r="AA16" s="44"/>
      <c r="AB16" s="44"/>
      <c r="AC16" s="1"/>
      <c r="AD16" s="1"/>
      <c r="AE16" t="s">
        <v>10</v>
      </c>
      <c r="AF16" t="s">
        <v>11</v>
      </c>
      <c r="AG16" t="s">
        <v>97</v>
      </c>
      <c r="AH16" t="s">
        <v>98</v>
      </c>
      <c r="AI16" t="s">
        <v>1037</v>
      </c>
      <c r="AJ16" t="s">
        <v>838</v>
      </c>
      <c r="AK16" t="s">
        <v>2091</v>
      </c>
      <c r="AL16" t="s">
        <v>839</v>
      </c>
      <c r="AM16" s="1">
        <v>43353</v>
      </c>
      <c r="AN16" s="1"/>
      <c r="AO16" s="1"/>
      <c r="AP16" s="1">
        <v>43353</v>
      </c>
    </row>
    <row r="17" spans="24:42" x14ac:dyDescent="0.25">
      <c r="X17">
        <f t="shared" si="3"/>
        <v>0</v>
      </c>
      <c r="AA17" s="44"/>
      <c r="AB17" s="44"/>
      <c r="AC17" s="1"/>
      <c r="AD17" s="1"/>
      <c r="AE17" t="s">
        <v>10</v>
      </c>
      <c r="AF17" t="s">
        <v>11</v>
      </c>
      <c r="AG17" t="s">
        <v>97</v>
      </c>
      <c r="AH17" t="s">
        <v>98</v>
      </c>
      <c r="AI17" t="s">
        <v>1037</v>
      </c>
      <c r="AJ17" t="s">
        <v>838</v>
      </c>
      <c r="AK17" t="s">
        <v>2093</v>
      </c>
      <c r="AL17" t="s">
        <v>928</v>
      </c>
      <c r="AM17" s="1">
        <v>43353</v>
      </c>
      <c r="AN17" s="1"/>
      <c r="AO17" s="1"/>
      <c r="AP17" s="1">
        <v>43353</v>
      </c>
    </row>
    <row r="18" spans="24:42" x14ac:dyDescent="0.25">
      <c r="X18">
        <f t="shared" si="3"/>
        <v>0</v>
      </c>
      <c r="AA18" s="44"/>
      <c r="AB18" s="44"/>
      <c r="AC18" s="1"/>
      <c r="AD18" s="1"/>
      <c r="AE18" t="s">
        <v>10</v>
      </c>
      <c r="AF18" t="s">
        <v>11</v>
      </c>
      <c r="AG18" t="s">
        <v>13</v>
      </c>
      <c r="AH18" t="s">
        <v>14</v>
      </c>
      <c r="AI18" t="s">
        <v>446</v>
      </c>
      <c r="AJ18" t="s">
        <v>447</v>
      </c>
      <c r="AK18" t="s">
        <v>456</v>
      </c>
      <c r="AL18" t="s">
        <v>457</v>
      </c>
      <c r="AM18" s="1"/>
      <c r="AN18" s="1">
        <v>43371</v>
      </c>
      <c r="AO18" s="1"/>
      <c r="AP18" s="1">
        <v>43371</v>
      </c>
    </row>
    <row r="19" spans="24:42" x14ac:dyDescent="0.25">
      <c r="X19">
        <f t="shared" si="3"/>
        <v>0</v>
      </c>
      <c r="AA19" s="44"/>
      <c r="AB19" s="44"/>
      <c r="AC19" s="1"/>
      <c r="AD19" s="1"/>
      <c r="AE19" t="s">
        <v>10</v>
      </c>
      <c r="AF19" t="s">
        <v>11</v>
      </c>
      <c r="AG19" t="s">
        <v>13</v>
      </c>
      <c r="AH19" t="s">
        <v>14</v>
      </c>
      <c r="AI19" t="s">
        <v>446</v>
      </c>
      <c r="AJ19" t="s">
        <v>447</v>
      </c>
      <c r="AK19" t="s">
        <v>964</v>
      </c>
      <c r="AL19" t="s">
        <v>883</v>
      </c>
      <c r="AM19" s="1">
        <v>43357</v>
      </c>
      <c r="AN19" s="1">
        <v>43368</v>
      </c>
      <c r="AO19" s="1"/>
      <c r="AP19" s="1">
        <v>43364.333333333336</v>
      </c>
    </row>
    <row r="20" spans="24:42" x14ac:dyDescent="0.25">
      <c r="X20">
        <f t="shared" si="3"/>
        <v>0</v>
      </c>
      <c r="AA20" s="44"/>
      <c r="AB20" s="44"/>
      <c r="AC20" s="1"/>
      <c r="AD20" s="1"/>
      <c r="AE20" t="s">
        <v>10</v>
      </c>
      <c r="AF20" t="s">
        <v>11</v>
      </c>
      <c r="AG20" t="s">
        <v>13</v>
      </c>
      <c r="AH20" t="s">
        <v>14</v>
      </c>
      <c r="AI20" t="s">
        <v>13</v>
      </c>
      <c r="AJ20" t="s">
        <v>227</v>
      </c>
      <c r="AK20" t="s">
        <v>228</v>
      </c>
      <c r="AL20" t="s">
        <v>229</v>
      </c>
      <c r="AM20" s="1">
        <v>43356</v>
      </c>
      <c r="AN20" s="1">
        <v>43362</v>
      </c>
      <c r="AO20" s="1"/>
      <c r="AP20" s="1">
        <v>43358</v>
      </c>
    </row>
    <row r="21" spans="24:42" x14ac:dyDescent="0.25">
      <c r="X21">
        <f t="shared" si="3"/>
        <v>0</v>
      </c>
      <c r="AA21" s="44"/>
      <c r="AB21" s="44"/>
      <c r="AC21" s="1"/>
      <c r="AD21" s="1"/>
      <c r="AE21" t="s">
        <v>10</v>
      </c>
      <c r="AF21" t="s">
        <v>11</v>
      </c>
      <c r="AG21" t="s">
        <v>389</v>
      </c>
      <c r="AH21" t="s">
        <v>390</v>
      </c>
      <c r="AI21" t="s">
        <v>451</v>
      </c>
      <c r="AJ21" t="s">
        <v>452</v>
      </c>
      <c r="AK21" t="s">
        <v>451</v>
      </c>
      <c r="AL21" t="s">
        <v>453</v>
      </c>
      <c r="AM21" s="1">
        <v>43359.571428571428</v>
      </c>
      <c r="AN21" s="1"/>
      <c r="AO21" s="1"/>
      <c r="AP21" s="1">
        <v>43359.571428571428</v>
      </c>
    </row>
    <row r="22" spans="24:42" x14ac:dyDescent="0.25">
      <c r="X22">
        <f t="shared" si="3"/>
        <v>0</v>
      </c>
      <c r="AA22" s="44"/>
      <c r="AB22" s="44"/>
      <c r="AC22" s="1"/>
      <c r="AD22" s="1"/>
      <c r="AE22" t="s">
        <v>10</v>
      </c>
      <c r="AF22" t="s">
        <v>11</v>
      </c>
      <c r="AG22" t="s">
        <v>389</v>
      </c>
      <c r="AH22" t="s">
        <v>390</v>
      </c>
      <c r="AI22" t="s">
        <v>451</v>
      </c>
      <c r="AJ22" t="s">
        <v>452</v>
      </c>
      <c r="AK22" t="s">
        <v>520</v>
      </c>
      <c r="AL22" t="s">
        <v>521</v>
      </c>
      <c r="AM22" s="1">
        <v>43357</v>
      </c>
      <c r="AN22" s="1"/>
      <c r="AO22" s="1"/>
      <c r="AP22" s="1">
        <v>43357</v>
      </c>
    </row>
    <row r="23" spans="24:42" x14ac:dyDescent="0.25">
      <c r="X23">
        <f t="shared" si="3"/>
        <v>0</v>
      </c>
      <c r="AA23" s="44"/>
      <c r="AB23" s="44"/>
      <c r="AC23" s="1"/>
      <c r="AD23" s="1"/>
      <c r="AE23" t="s">
        <v>10</v>
      </c>
      <c r="AF23" t="s">
        <v>11</v>
      </c>
      <c r="AG23" t="s">
        <v>389</v>
      </c>
      <c r="AH23" t="s">
        <v>390</v>
      </c>
      <c r="AI23" t="s">
        <v>451</v>
      </c>
      <c r="AJ23" t="s">
        <v>452</v>
      </c>
      <c r="AK23" t="s">
        <v>516</v>
      </c>
      <c r="AL23" t="s">
        <v>517</v>
      </c>
      <c r="AM23" s="1">
        <v>43363</v>
      </c>
      <c r="AN23" s="1"/>
      <c r="AO23" s="1"/>
      <c r="AP23" s="1">
        <v>43363</v>
      </c>
    </row>
    <row r="24" spans="24:42" x14ac:dyDescent="0.25">
      <c r="X24">
        <f t="shared" si="3"/>
        <v>0</v>
      </c>
      <c r="AA24" s="44"/>
      <c r="AB24" s="44"/>
      <c r="AC24" s="1"/>
      <c r="AD24" s="1"/>
      <c r="AE24" t="s">
        <v>10</v>
      </c>
      <c r="AF24" t="s">
        <v>11</v>
      </c>
      <c r="AG24" t="s">
        <v>389</v>
      </c>
      <c r="AH24" t="s">
        <v>390</v>
      </c>
      <c r="AI24" t="s">
        <v>451</v>
      </c>
      <c r="AJ24" t="s">
        <v>452</v>
      </c>
      <c r="AK24" t="s">
        <v>532</v>
      </c>
      <c r="AL24" t="s">
        <v>533</v>
      </c>
      <c r="AM24" s="1"/>
      <c r="AN24" s="1">
        <v>43369</v>
      </c>
      <c r="AO24" s="1"/>
      <c r="AP24" s="1">
        <v>43369</v>
      </c>
    </row>
    <row r="25" spans="24:42" x14ac:dyDescent="0.25">
      <c r="X25">
        <f t="shared" si="3"/>
        <v>0</v>
      </c>
      <c r="AA25" s="44"/>
      <c r="AB25" s="44"/>
      <c r="AC25" s="1"/>
      <c r="AD25" s="1"/>
      <c r="AE25" t="s">
        <v>10</v>
      </c>
      <c r="AF25" t="s">
        <v>11</v>
      </c>
      <c r="AG25" t="s">
        <v>389</v>
      </c>
      <c r="AH25" t="s">
        <v>390</v>
      </c>
      <c r="AI25" t="s">
        <v>451</v>
      </c>
      <c r="AJ25" t="s">
        <v>452</v>
      </c>
      <c r="AK25" t="s">
        <v>518</v>
      </c>
      <c r="AL25" t="s">
        <v>519</v>
      </c>
      <c r="AM25" s="1">
        <v>43353.666666666664</v>
      </c>
      <c r="AN25" s="1"/>
      <c r="AO25" s="1"/>
      <c r="AP25" s="1">
        <v>43353.666666666664</v>
      </c>
    </row>
    <row r="26" spans="24:42" x14ac:dyDescent="0.25">
      <c r="X26">
        <f t="shared" si="3"/>
        <v>0</v>
      </c>
      <c r="AA26" s="44"/>
      <c r="AB26" s="44"/>
      <c r="AC26" s="1"/>
      <c r="AD26" s="1"/>
      <c r="AE26" t="s">
        <v>10</v>
      </c>
      <c r="AF26" t="s">
        <v>11</v>
      </c>
      <c r="AG26" t="s">
        <v>389</v>
      </c>
      <c r="AH26" t="s">
        <v>390</v>
      </c>
      <c r="AI26" t="s">
        <v>451</v>
      </c>
      <c r="AJ26" t="s">
        <v>452</v>
      </c>
      <c r="AK26" t="s">
        <v>673</v>
      </c>
      <c r="AL26" t="s">
        <v>596</v>
      </c>
      <c r="AM26" s="1">
        <v>43354.857142857145</v>
      </c>
      <c r="AN26" s="1">
        <v>43352</v>
      </c>
      <c r="AO26" s="1"/>
      <c r="AP26" s="1">
        <v>43354.5</v>
      </c>
    </row>
    <row r="27" spans="24:42" x14ac:dyDescent="0.25">
      <c r="X27">
        <f t="shared" si="3"/>
        <v>0</v>
      </c>
      <c r="AA27" s="44"/>
      <c r="AB27" s="44"/>
      <c r="AC27" s="1"/>
      <c r="AD27" s="1"/>
      <c r="AE27" t="s">
        <v>10</v>
      </c>
      <c r="AF27" t="s">
        <v>11</v>
      </c>
      <c r="AG27" t="s">
        <v>389</v>
      </c>
      <c r="AH27" t="s">
        <v>390</v>
      </c>
      <c r="AI27" t="s">
        <v>451</v>
      </c>
      <c r="AJ27" t="s">
        <v>452</v>
      </c>
      <c r="AK27" t="s">
        <v>555</v>
      </c>
      <c r="AL27" t="s">
        <v>556</v>
      </c>
      <c r="AM27" s="1">
        <v>43358</v>
      </c>
      <c r="AN27" s="1"/>
      <c r="AO27" s="1"/>
      <c r="AP27" s="1">
        <v>43358</v>
      </c>
    </row>
    <row r="28" spans="24:42" x14ac:dyDescent="0.25">
      <c r="X28">
        <f t="shared" si="3"/>
        <v>0</v>
      </c>
      <c r="AA28" s="44"/>
      <c r="AB28" s="44"/>
      <c r="AC28" s="1"/>
      <c r="AD28" s="1"/>
      <c r="AE28" t="s">
        <v>10</v>
      </c>
      <c r="AF28" t="s">
        <v>11</v>
      </c>
      <c r="AG28" t="s">
        <v>389</v>
      </c>
      <c r="AH28" t="s">
        <v>390</v>
      </c>
      <c r="AI28" t="s">
        <v>389</v>
      </c>
      <c r="AJ28" t="s">
        <v>391</v>
      </c>
      <c r="AK28" t="s">
        <v>670</v>
      </c>
      <c r="AL28" t="s">
        <v>593</v>
      </c>
      <c r="AM28" s="1">
        <v>43358.5</v>
      </c>
      <c r="AN28" s="1"/>
      <c r="AO28" s="1"/>
      <c r="AP28" s="1">
        <v>43358.5</v>
      </c>
    </row>
    <row r="29" spans="24:42" x14ac:dyDescent="0.25">
      <c r="X29">
        <f t="shared" si="3"/>
        <v>0</v>
      </c>
      <c r="AA29" s="44"/>
      <c r="AB29" s="44"/>
      <c r="AC29" s="1"/>
      <c r="AD29" s="1"/>
      <c r="AE29" t="s">
        <v>10</v>
      </c>
      <c r="AF29" t="s">
        <v>11</v>
      </c>
      <c r="AG29" t="s">
        <v>389</v>
      </c>
      <c r="AH29" t="s">
        <v>390</v>
      </c>
      <c r="AI29" t="s">
        <v>389</v>
      </c>
      <c r="AJ29" t="s">
        <v>391</v>
      </c>
      <c r="AK29" t="s">
        <v>678</v>
      </c>
      <c r="AL29" t="s">
        <v>601</v>
      </c>
      <c r="AM29" s="1">
        <v>43368.5</v>
      </c>
      <c r="AN29" s="1"/>
      <c r="AO29" s="1"/>
      <c r="AP29" s="1">
        <v>43368.5</v>
      </c>
    </row>
    <row r="30" spans="24:42" x14ac:dyDescent="0.25">
      <c r="X30">
        <f t="shared" si="3"/>
        <v>0</v>
      </c>
      <c r="AA30" s="44"/>
      <c r="AB30" s="44"/>
      <c r="AC30" s="1"/>
      <c r="AD30" s="1"/>
      <c r="AE30" t="s">
        <v>10</v>
      </c>
      <c r="AF30" t="s">
        <v>11</v>
      </c>
      <c r="AG30" t="s">
        <v>389</v>
      </c>
      <c r="AH30" t="s">
        <v>390</v>
      </c>
      <c r="AI30" t="s">
        <v>389</v>
      </c>
      <c r="AJ30" t="s">
        <v>391</v>
      </c>
      <c r="AK30" t="s">
        <v>389</v>
      </c>
      <c r="AL30" t="s">
        <v>392</v>
      </c>
      <c r="AM30" s="1">
        <v>43360.666666666664</v>
      </c>
      <c r="AN30" s="1">
        <v>43365</v>
      </c>
      <c r="AO30" s="1"/>
      <c r="AP30" s="1">
        <v>43360.894736842107</v>
      </c>
    </row>
    <row r="31" spans="24:42" x14ac:dyDescent="0.25">
      <c r="X31">
        <f t="shared" si="3"/>
        <v>0</v>
      </c>
      <c r="AA31" s="44"/>
      <c r="AB31" s="44"/>
      <c r="AC31" s="1"/>
      <c r="AD31" s="1"/>
      <c r="AE31" t="s">
        <v>10</v>
      </c>
      <c r="AF31" t="s">
        <v>11</v>
      </c>
      <c r="AG31" t="s">
        <v>389</v>
      </c>
      <c r="AH31" t="s">
        <v>390</v>
      </c>
      <c r="AI31" t="s">
        <v>389</v>
      </c>
      <c r="AJ31" t="s">
        <v>391</v>
      </c>
      <c r="AK31" t="s">
        <v>454</v>
      </c>
      <c r="AL31" t="s">
        <v>455</v>
      </c>
      <c r="AM31" s="1">
        <v>43354.833333333336</v>
      </c>
      <c r="AN31" s="1"/>
      <c r="AO31" s="1"/>
      <c r="AP31" s="1">
        <v>43354.833333333336</v>
      </c>
    </row>
    <row r="32" spans="24:42" x14ac:dyDescent="0.25">
      <c r="X32">
        <f t="shared" si="3"/>
        <v>0</v>
      </c>
      <c r="AA32" s="44"/>
      <c r="AB32" s="44"/>
      <c r="AC32" s="1"/>
      <c r="AD32" s="1"/>
      <c r="AE32" t="s">
        <v>10</v>
      </c>
      <c r="AF32" t="s">
        <v>11</v>
      </c>
      <c r="AG32" t="s">
        <v>389</v>
      </c>
      <c r="AH32" t="s">
        <v>390</v>
      </c>
      <c r="AI32" t="s">
        <v>389</v>
      </c>
      <c r="AJ32" t="s">
        <v>391</v>
      </c>
      <c r="AK32" t="s">
        <v>671</v>
      </c>
      <c r="AL32" t="s">
        <v>594</v>
      </c>
      <c r="AM32" s="1">
        <v>43368</v>
      </c>
      <c r="AN32" s="1"/>
      <c r="AO32" s="1"/>
      <c r="AP32" s="1">
        <v>43368</v>
      </c>
    </row>
    <row r="33" spans="24:42" x14ac:dyDescent="0.25">
      <c r="X33">
        <f t="shared" si="3"/>
        <v>0</v>
      </c>
      <c r="AA33" s="44"/>
      <c r="AB33" s="44"/>
      <c r="AC33" s="1"/>
      <c r="AD33" s="1"/>
      <c r="AE33" t="s">
        <v>10</v>
      </c>
      <c r="AF33" t="s">
        <v>11</v>
      </c>
      <c r="AG33" t="s">
        <v>389</v>
      </c>
      <c r="AH33" t="s">
        <v>390</v>
      </c>
      <c r="AI33" t="s">
        <v>389</v>
      </c>
      <c r="AJ33" t="s">
        <v>391</v>
      </c>
      <c r="AK33" t="s">
        <v>400</v>
      </c>
      <c r="AL33" t="s">
        <v>401</v>
      </c>
      <c r="AM33" s="1">
        <v>43358</v>
      </c>
      <c r="AN33" s="1"/>
      <c r="AO33" s="1"/>
      <c r="AP33" s="1">
        <v>43358</v>
      </c>
    </row>
    <row r="34" spans="24:42" x14ac:dyDescent="0.25">
      <c r="X34">
        <f t="shared" si="3"/>
        <v>0</v>
      </c>
      <c r="AA34" s="44"/>
      <c r="AB34" s="44"/>
      <c r="AC34" s="1"/>
      <c r="AD34" s="1"/>
      <c r="AE34" t="s">
        <v>10</v>
      </c>
      <c r="AF34" t="s">
        <v>11</v>
      </c>
      <c r="AG34" t="s">
        <v>389</v>
      </c>
      <c r="AH34" t="s">
        <v>390</v>
      </c>
      <c r="AI34" t="s">
        <v>389</v>
      </c>
      <c r="AJ34" t="s">
        <v>391</v>
      </c>
      <c r="AK34" t="s">
        <v>536</v>
      </c>
      <c r="AL34" t="s">
        <v>1582</v>
      </c>
      <c r="AM34" s="1">
        <v>43355</v>
      </c>
      <c r="AN34" s="1"/>
      <c r="AO34" s="1"/>
      <c r="AP34" s="1">
        <v>43355</v>
      </c>
    </row>
    <row r="35" spans="24:42" x14ac:dyDescent="0.25">
      <c r="X35">
        <f t="shared" si="3"/>
        <v>0</v>
      </c>
      <c r="AA35" s="44"/>
      <c r="AB35" s="44"/>
      <c r="AC35" s="1"/>
      <c r="AD35" s="1"/>
      <c r="AE35" t="s">
        <v>10</v>
      </c>
      <c r="AF35" t="s">
        <v>11</v>
      </c>
      <c r="AG35" t="s">
        <v>389</v>
      </c>
      <c r="AH35" t="s">
        <v>390</v>
      </c>
      <c r="AI35" t="s">
        <v>389</v>
      </c>
      <c r="AJ35" t="s">
        <v>391</v>
      </c>
      <c r="AK35" t="s">
        <v>672</v>
      </c>
      <c r="AL35" t="s">
        <v>595</v>
      </c>
      <c r="AM35" s="1">
        <v>43363.666666666664</v>
      </c>
      <c r="AN35" s="1">
        <v>43370</v>
      </c>
      <c r="AO35" s="1"/>
      <c r="AP35" s="1">
        <v>43365.25</v>
      </c>
    </row>
    <row r="36" spans="24:42" x14ac:dyDescent="0.25">
      <c r="X36">
        <f t="shared" si="3"/>
        <v>0</v>
      </c>
      <c r="AA36" s="44"/>
      <c r="AB36" s="44"/>
      <c r="AC36" s="1"/>
      <c r="AD36" s="1"/>
      <c r="AE36" t="s">
        <v>10</v>
      </c>
      <c r="AF36" t="s">
        <v>11</v>
      </c>
      <c r="AG36" t="s">
        <v>389</v>
      </c>
      <c r="AH36" t="s">
        <v>390</v>
      </c>
      <c r="AI36" t="s">
        <v>389</v>
      </c>
      <c r="AJ36" t="s">
        <v>391</v>
      </c>
      <c r="AK36" t="s">
        <v>444</v>
      </c>
      <c r="AL36" t="s">
        <v>445</v>
      </c>
      <c r="AM36" s="1">
        <v>43356.125</v>
      </c>
      <c r="AN36" s="1"/>
      <c r="AO36" s="1"/>
      <c r="AP36" s="1">
        <v>43356.125</v>
      </c>
    </row>
    <row r="37" spans="24:42" x14ac:dyDescent="0.25">
      <c r="X37">
        <f t="shared" si="3"/>
        <v>0</v>
      </c>
      <c r="AA37" s="44"/>
      <c r="AB37" s="44"/>
      <c r="AC37" s="1"/>
      <c r="AD37" s="1"/>
      <c r="AE37" t="s">
        <v>10</v>
      </c>
      <c r="AF37" t="s">
        <v>11</v>
      </c>
      <c r="AG37" t="s">
        <v>389</v>
      </c>
      <c r="AH37" t="s">
        <v>390</v>
      </c>
      <c r="AI37" t="s">
        <v>389</v>
      </c>
      <c r="AJ37" t="s">
        <v>391</v>
      </c>
      <c r="AK37" t="s">
        <v>1050</v>
      </c>
      <c r="AL37" t="s">
        <v>1051</v>
      </c>
      <c r="AM37" s="1">
        <v>43355</v>
      </c>
      <c r="AN37" s="1"/>
      <c r="AO37" s="1"/>
      <c r="AP37" s="1">
        <v>43355</v>
      </c>
    </row>
    <row r="38" spans="24:42" x14ac:dyDescent="0.25">
      <c r="X38">
        <f t="shared" si="3"/>
        <v>0</v>
      </c>
      <c r="AA38" s="44"/>
      <c r="AB38" s="44"/>
      <c r="AC38" s="1"/>
      <c r="AD38" s="1"/>
      <c r="AE38" t="s">
        <v>10</v>
      </c>
      <c r="AF38" t="s">
        <v>11</v>
      </c>
      <c r="AG38" t="s">
        <v>389</v>
      </c>
      <c r="AH38" t="s">
        <v>390</v>
      </c>
      <c r="AI38" t="s">
        <v>389</v>
      </c>
      <c r="AJ38" t="s">
        <v>391</v>
      </c>
      <c r="AK38" t="s">
        <v>2094</v>
      </c>
      <c r="AL38" t="s">
        <v>847</v>
      </c>
      <c r="AM38" s="1">
        <v>43366</v>
      </c>
      <c r="AN38" s="1"/>
      <c r="AO38" s="1"/>
      <c r="AP38" s="1">
        <v>43366</v>
      </c>
    </row>
    <row r="39" spans="24:42" x14ac:dyDescent="0.25">
      <c r="X39">
        <f t="shared" si="3"/>
        <v>0</v>
      </c>
      <c r="AA39" s="44"/>
      <c r="AB39" s="44"/>
      <c r="AC39" s="1"/>
      <c r="AD39" s="1"/>
      <c r="AE39" t="s">
        <v>10</v>
      </c>
      <c r="AF39" t="s">
        <v>11</v>
      </c>
      <c r="AG39" t="s">
        <v>389</v>
      </c>
      <c r="AH39" t="s">
        <v>390</v>
      </c>
      <c r="AI39" t="s">
        <v>389</v>
      </c>
      <c r="AJ39" t="s">
        <v>391</v>
      </c>
      <c r="AK39" t="s">
        <v>2096</v>
      </c>
      <c r="AL39" t="s">
        <v>911</v>
      </c>
      <c r="AM39" s="1">
        <v>43360</v>
      </c>
      <c r="AN39" s="1"/>
      <c r="AO39" s="1"/>
      <c r="AP39" s="1">
        <v>43360</v>
      </c>
    </row>
    <row r="40" spans="24:42" x14ac:dyDescent="0.25">
      <c r="X40">
        <f t="shared" si="3"/>
        <v>0</v>
      </c>
      <c r="AA40" s="44"/>
      <c r="AB40" s="44"/>
      <c r="AC40" s="1"/>
      <c r="AD40" s="1"/>
      <c r="AE40" t="s">
        <v>10</v>
      </c>
      <c r="AF40" t="s">
        <v>11</v>
      </c>
      <c r="AG40" t="s">
        <v>154</v>
      </c>
      <c r="AH40" t="s">
        <v>155</v>
      </c>
      <c r="AI40" t="s">
        <v>154</v>
      </c>
      <c r="AJ40" t="s">
        <v>340</v>
      </c>
      <c r="AK40" t="s">
        <v>154</v>
      </c>
      <c r="AL40" t="s">
        <v>341</v>
      </c>
      <c r="AM40" s="1"/>
      <c r="AN40" s="1">
        <v>43362</v>
      </c>
      <c r="AO40" s="1"/>
      <c r="AP40" s="1">
        <v>43362</v>
      </c>
    </row>
    <row r="41" spans="24:42" x14ac:dyDescent="0.25">
      <c r="X41">
        <f t="shared" si="3"/>
        <v>0</v>
      </c>
      <c r="AA41" s="44"/>
      <c r="AB41" s="44"/>
      <c r="AC41" s="1"/>
      <c r="AD41" s="1"/>
      <c r="AE41" t="s">
        <v>10</v>
      </c>
      <c r="AF41" t="s">
        <v>11</v>
      </c>
      <c r="AG41" t="s">
        <v>103</v>
      </c>
      <c r="AH41" t="s">
        <v>104</v>
      </c>
      <c r="AI41" t="s">
        <v>112</v>
      </c>
      <c r="AJ41" t="s">
        <v>113</v>
      </c>
      <c r="AK41" t="s">
        <v>284</v>
      </c>
      <c r="AL41" t="s">
        <v>285</v>
      </c>
      <c r="AM41" s="1">
        <v>43353</v>
      </c>
      <c r="AN41" s="1">
        <v>43370</v>
      </c>
      <c r="AO41" s="1"/>
      <c r="AP41" s="1">
        <v>43361.5</v>
      </c>
    </row>
    <row r="42" spans="24:42" x14ac:dyDescent="0.25">
      <c r="X42">
        <f t="shared" si="3"/>
        <v>0</v>
      </c>
      <c r="AA42" s="44"/>
      <c r="AB42" s="44"/>
      <c r="AC42" s="1"/>
      <c r="AD42" s="1"/>
      <c r="AE42" t="s">
        <v>10</v>
      </c>
      <c r="AF42" t="s">
        <v>11</v>
      </c>
      <c r="AG42" t="s">
        <v>103</v>
      </c>
      <c r="AH42" t="s">
        <v>104</v>
      </c>
      <c r="AI42" t="s">
        <v>112</v>
      </c>
      <c r="AJ42" t="s">
        <v>113</v>
      </c>
      <c r="AK42" t="s">
        <v>149</v>
      </c>
      <c r="AL42" t="s">
        <v>150</v>
      </c>
      <c r="AM42" s="1">
        <v>43350</v>
      </c>
      <c r="AN42" s="1">
        <v>43371</v>
      </c>
      <c r="AO42" s="1"/>
      <c r="AP42" s="1">
        <v>43355.25</v>
      </c>
    </row>
    <row r="43" spans="24:42" x14ac:dyDescent="0.25">
      <c r="X43">
        <f t="shared" si="3"/>
        <v>0</v>
      </c>
      <c r="AA43" s="44"/>
      <c r="AB43" s="44"/>
      <c r="AC43" s="1"/>
      <c r="AD43" s="1"/>
      <c r="AE43" t="s">
        <v>10</v>
      </c>
      <c r="AF43" t="s">
        <v>11</v>
      </c>
      <c r="AG43" t="s">
        <v>103</v>
      </c>
      <c r="AH43" t="s">
        <v>104</v>
      </c>
      <c r="AI43" t="s">
        <v>112</v>
      </c>
      <c r="AJ43" t="s">
        <v>113</v>
      </c>
      <c r="AK43" t="s">
        <v>1825</v>
      </c>
      <c r="AL43" t="s">
        <v>863</v>
      </c>
      <c r="AM43" s="1"/>
      <c r="AN43" s="1">
        <v>43367</v>
      </c>
      <c r="AO43" s="1"/>
      <c r="AP43" s="1">
        <v>43367</v>
      </c>
    </row>
    <row r="44" spans="24:42" x14ac:dyDescent="0.25">
      <c r="X44">
        <f t="shared" si="3"/>
        <v>0</v>
      </c>
      <c r="AA44" s="44"/>
      <c r="AB44" s="44"/>
      <c r="AC44" s="1"/>
      <c r="AD44" s="1"/>
      <c r="AE44" t="s">
        <v>10</v>
      </c>
      <c r="AF44" t="s">
        <v>11</v>
      </c>
      <c r="AG44" t="s">
        <v>103</v>
      </c>
      <c r="AH44" t="s">
        <v>104</v>
      </c>
      <c r="AI44" t="s">
        <v>112</v>
      </c>
      <c r="AJ44" t="s">
        <v>113</v>
      </c>
      <c r="AK44" t="s">
        <v>1931</v>
      </c>
      <c r="AL44" t="s">
        <v>1932</v>
      </c>
      <c r="AM44" s="1">
        <v>43354</v>
      </c>
      <c r="AN44" s="1">
        <v>43358</v>
      </c>
      <c r="AO44" s="1"/>
      <c r="AP44" s="1">
        <v>43356</v>
      </c>
    </row>
    <row r="45" spans="24:42" x14ac:dyDescent="0.25">
      <c r="X45">
        <f t="shared" si="3"/>
        <v>0</v>
      </c>
      <c r="AA45" s="44"/>
      <c r="AB45" s="44"/>
      <c r="AC45" s="1"/>
      <c r="AD45" s="1"/>
      <c r="AE45" t="s">
        <v>10</v>
      </c>
      <c r="AF45" t="s">
        <v>11</v>
      </c>
      <c r="AG45" t="s">
        <v>103</v>
      </c>
      <c r="AH45" t="s">
        <v>104</v>
      </c>
      <c r="AI45" t="s">
        <v>112</v>
      </c>
      <c r="AJ45" t="s">
        <v>113</v>
      </c>
      <c r="AK45" t="s">
        <v>2020</v>
      </c>
      <c r="AL45" t="s">
        <v>2021</v>
      </c>
      <c r="AM45" s="1"/>
      <c r="AN45" s="1">
        <v>43368</v>
      </c>
      <c r="AO45" s="1"/>
      <c r="AP45" s="1">
        <v>43368</v>
      </c>
    </row>
    <row r="46" spans="24:42" x14ac:dyDescent="0.25">
      <c r="X46">
        <f t="shared" si="3"/>
        <v>0</v>
      </c>
      <c r="AA46" s="44"/>
      <c r="AB46" s="44"/>
      <c r="AC46" s="1"/>
      <c r="AD46" s="1"/>
      <c r="AE46" t="s">
        <v>10</v>
      </c>
      <c r="AF46" t="s">
        <v>11</v>
      </c>
      <c r="AG46" t="s">
        <v>103</v>
      </c>
      <c r="AH46" t="s">
        <v>104</v>
      </c>
      <c r="AI46" t="s">
        <v>105</v>
      </c>
      <c r="AJ46" t="s">
        <v>106</v>
      </c>
      <c r="AK46" t="s">
        <v>703</v>
      </c>
      <c r="AL46" t="s">
        <v>630</v>
      </c>
      <c r="AM46" s="1"/>
      <c r="AN46" s="1">
        <v>43368</v>
      </c>
      <c r="AO46" s="1"/>
      <c r="AP46" s="1">
        <v>43368</v>
      </c>
    </row>
    <row r="47" spans="24:42" x14ac:dyDescent="0.25">
      <c r="X47">
        <f t="shared" si="3"/>
        <v>0</v>
      </c>
      <c r="AA47" s="44"/>
      <c r="AB47" s="44"/>
      <c r="AC47" s="1"/>
      <c r="AD47" s="1"/>
      <c r="AE47" t="s">
        <v>10</v>
      </c>
      <c r="AF47" t="s">
        <v>11</v>
      </c>
      <c r="AG47" t="s">
        <v>103</v>
      </c>
      <c r="AH47" t="s">
        <v>104</v>
      </c>
      <c r="AI47" t="s">
        <v>105</v>
      </c>
      <c r="AJ47" t="s">
        <v>106</v>
      </c>
      <c r="AK47" t="s">
        <v>706</v>
      </c>
      <c r="AL47" t="s">
        <v>633</v>
      </c>
      <c r="AM47" s="1"/>
      <c r="AN47" s="1">
        <v>43368</v>
      </c>
      <c r="AO47" s="1"/>
      <c r="AP47" s="1">
        <v>43368</v>
      </c>
    </row>
    <row r="48" spans="24:42" x14ac:dyDescent="0.25">
      <c r="X48">
        <f t="shared" si="3"/>
        <v>0</v>
      </c>
      <c r="AA48" s="44"/>
      <c r="AB48" s="44"/>
      <c r="AC48" s="1"/>
      <c r="AD48" s="1"/>
      <c r="AE48" t="s">
        <v>10</v>
      </c>
      <c r="AF48" t="s">
        <v>11</v>
      </c>
      <c r="AG48" t="s">
        <v>103</v>
      </c>
      <c r="AH48" t="s">
        <v>104</v>
      </c>
      <c r="AI48" t="s">
        <v>105</v>
      </c>
      <c r="AJ48" t="s">
        <v>106</v>
      </c>
      <c r="AK48" t="s">
        <v>105</v>
      </c>
      <c r="AL48" t="s">
        <v>118</v>
      </c>
      <c r="AM48" s="1"/>
      <c r="AN48" s="1">
        <v>43372</v>
      </c>
      <c r="AO48" s="1"/>
      <c r="AP48" s="1">
        <v>43372</v>
      </c>
    </row>
    <row r="49" spans="24:42" x14ac:dyDescent="0.25">
      <c r="X49">
        <f t="shared" si="3"/>
        <v>0</v>
      </c>
      <c r="AA49" s="44"/>
      <c r="AB49" s="44"/>
      <c r="AC49" s="1"/>
      <c r="AD49" s="1"/>
      <c r="AE49" t="s">
        <v>10</v>
      </c>
      <c r="AF49" t="s">
        <v>11</v>
      </c>
      <c r="AG49" t="s">
        <v>103</v>
      </c>
      <c r="AH49" t="s">
        <v>104</v>
      </c>
      <c r="AI49" t="s">
        <v>105</v>
      </c>
      <c r="AJ49" t="s">
        <v>106</v>
      </c>
      <c r="AK49" t="s">
        <v>2100</v>
      </c>
      <c r="AL49" t="s">
        <v>915</v>
      </c>
      <c r="AM49" s="1"/>
      <c r="AN49" s="1">
        <v>43371</v>
      </c>
      <c r="AO49" s="1"/>
      <c r="AP49" s="1">
        <v>43371</v>
      </c>
    </row>
    <row r="50" spans="24:42" x14ac:dyDescent="0.25">
      <c r="X50">
        <f t="shared" si="3"/>
        <v>0</v>
      </c>
      <c r="AA50" s="44"/>
      <c r="AB50" s="44"/>
      <c r="AC50" s="1"/>
      <c r="AD50" s="1"/>
      <c r="AE50" t="s">
        <v>10</v>
      </c>
      <c r="AF50" t="s">
        <v>11</v>
      </c>
      <c r="AG50" t="s">
        <v>103</v>
      </c>
      <c r="AH50" t="s">
        <v>104</v>
      </c>
      <c r="AI50" t="s">
        <v>103</v>
      </c>
      <c r="AJ50" t="s">
        <v>117</v>
      </c>
      <c r="AK50" t="s">
        <v>10</v>
      </c>
      <c r="AL50" t="s">
        <v>315</v>
      </c>
      <c r="AM50" s="1"/>
      <c r="AN50" s="1">
        <v>43361</v>
      </c>
      <c r="AO50" s="1"/>
      <c r="AP50" s="1">
        <v>43361</v>
      </c>
    </row>
    <row r="51" spans="24:42" x14ac:dyDescent="0.25">
      <c r="X51">
        <f t="shared" si="3"/>
        <v>0</v>
      </c>
      <c r="AA51" s="44"/>
      <c r="AB51" s="44"/>
      <c r="AC51" s="1"/>
      <c r="AD51" s="1"/>
      <c r="AE51" t="s">
        <v>20</v>
      </c>
      <c r="AF51" t="s">
        <v>21</v>
      </c>
      <c r="AG51" t="s">
        <v>20</v>
      </c>
      <c r="AH51" t="s">
        <v>158</v>
      </c>
      <c r="AI51" t="s">
        <v>20</v>
      </c>
      <c r="AJ51" t="s">
        <v>469</v>
      </c>
      <c r="AK51" t="s">
        <v>20</v>
      </c>
      <c r="AL51" t="s">
        <v>511</v>
      </c>
      <c r="AM51" s="1"/>
      <c r="AN51" s="1">
        <v>43361.666666666664</v>
      </c>
      <c r="AO51" s="1"/>
      <c r="AP51" s="1">
        <v>43361.666666666664</v>
      </c>
    </row>
    <row r="52" spans="24:42" x14ac:dyDescent="0.25">
      <c r="X52">
        <f t="shared" si="3"/>
        <v>0</v>
      </c>
      <c r="AA52" s="44"/>
      <c r="AB52" s="44"/>
      <c r="AC52" s="1"/>
      <c r="AD52" s="1"/>
      <c r="AE52" t="s">
        <v>20</v>
      </c>
      <c r="AF52" t="s">
        <v>21</v>
      </c>
      <c r="AG52" t="s">
        <v>20</v>
      </c>
      <c r="AH52" t="s">
        <v>158</v>
      </c>
      <c r="AI52" t="s">
        <v>160</v>
      </c>
      <c r="AJ52" t="s">
        <v>161</v>
      </c>
      <c r="AK52" t="s">
        <v>160</v>
      </c>
      <c r="AL52" t="s">
        <v>174</v>
      </c>
      <c r="AM52" s="1"/>
      <c r="AN52" s="1">
        <v>43361</v>
      </c>
      <c r="AO52" s="1"/>
      <c r="AP52" s="1">
        <v>43361</v>
      </c>
    </row>
    <row r="53" spans="24:42" x14ac:dyDescent="0.25">
      <c r="X53">
        <f t="shared" si="3"/>
        <v>0</v>
      </c>
      <c r="AA53" s="44"/>
      <c r="AB53" s="44"/>
      <c r="AC53" s="1"/>
      <c r="AD53" s="1"/>
      <c r="AE53" t="s">
        <v>20</v>
      </c>
      <c r="AF53" t="s">
        <v>21</v>
      </c>
      <c r="AG53" t="s">
        <v>20</v>
      </c>
      <c r="AH53" t="s">
        <v>158</v>
      </c>
      <c r="AI53" t="s">
        <v>470</v>
      </c>
      <c r="AJ53" t="s">
        <v>471</v>
      </c>
      <c r="AK53" t="s">
        <v>470</v>
      </c>
      <c r="AL53" t="s">
        <v>472</v>
      </c>
      <c r="AM53" s="1"/>
      <c r="AN53" s="1">
        <v>43368</v>
      </c>
      <c r="AO53" s="1"/>
      <c r="AP53" s="1">
        <v>43368</v>
      </c>
    </row>
    <row r="54" spans="24:42" x14ac:dyDescent="0.25">
      <c r="X54">
        <f t="shared" si="3"/>
        <v>0</v>
      </c>
      <c r="AA54" s="44"/>
      <c r="AB54" s="44"/>
      <c r="AC54" s="1"/>
      <c r="AD54" s="1"/>
      <c r="AE54" t="s">
        <v>20</v>
      </c>
      <c r="AF54" t="s">
        <v>21</v>
      </c>
      <c r="AG54" t="s">
        <v>20</v>
      </c>
      <c r="AH54" t="s">
        <v>158</v>
      </c>
      <c r="AI54" t="s">
        <v>951</v>
      </c>
      <c r="AJ54" t="s">
        <v>950</v>
      </c>
      <c r="AK54" t="s">
        <v>951</v>
      </c>
      <c r="AL54" t="s">
        <v>1205</v>
      </c>
      <c r="AM54" s="1"/>
      <c r="AN54" s="1">
        <v>43363</v>
      </c>
      <c r="AO54" s="1"/>
      <c r="AP54" s="1">
        <v>43363</v>
      </c>
    </row>
    <row r="55" spans="24:42" x14ac:dyDescent="0.25">
      <c r="X55">
        <f t="shared" si="3"/>
        <v>0</v>
      </c>
      <c r="AA55" s="44"/>
      <c r="AB55" s="44"/>
      <c r="AC55" s="1"/>
      <c r="AD55" s="1"/>
      <c r="AE55" t="s">
        <v>20</v>
      </c>
      <c r="AF55" t="s">
        <v>21</v>
      </c>
      <c r="AG55" t="s">
        <v>955</v>
      </c>
      <c r="AH55" t="s">
        <v>954</v>
      </c>
      <c r="AI55" t="s">
        <v>955</v>
      </c>
      <c r="AJ55" t="s">
        <v>956</v>
      </c>
      <c r="AK55" t="s">
        <v>955</v>
      </c>
      <c r="AL55" t="s">
        <v>965</v>
      </c>
      <c r="AM55" s="1"/>
      <c r="AN55" s="1">
        <v>43359</v>
      </c>
      <c r="AO55" s="1"/>
      <c r="AP55" s="1">
        <v>43359</v>
      </c>
    </row>
    <row r="56" spans="24:42" x14ac:dyDescent="0.25">
      <c r="X56">
        <f t="shared" si="3"/>
        <v>0</v>
      </c>
      <c r="AA56" s="44"/>
      <c r="AB56" s="44"/>
      <c r="AC56" s="1"/>
      <c r="AD56" s="1"/>
      <c r="AE56" t="s">
        <v>20</v>
      </c>
      <c r="AF56" t="s">
        <v>21</v>
      </c>
      <c r="AG56" t="s">
        <v>955</v>
      </c>
      <c r="AH56" t="s">
        <v>954</v>
      </c>
      <c r="AI56" t="s">
        <v>955</v>
      </c>
      <c r="AJ56" t="s">
        <v>956</v>
      </c>
      <c r="AK56" t="s">
        <v>970</v>
      </c>
      <c r="AL56" t="s">
        <v>971</v>
      </c>
      <c r="AM56" s="1"/>
      <c r="AN56" s="1">
        <v>43351</v>
      </c>
      <c r="AO56" s="1"/>
      <c r="AP56" s="1">
        <v>43351</v>
      </c>
    </row>
    <row r="57" spans="24:42" x14ac:dyDescent="0.25">
      <c r="X57">
        <f t="shared" si="3"/>
        <v>0</v>
      </c>
      <c r="AA57" s="44"/>
      <c r="AB57" s="44"/>
      <c r="AC57" s="1"/>
      <c r="AD57" s="1"/>
      <c r="AE57" t="s">
        <v>20</v>
      </c>
      <c r="AF57" t="s">
        <v>21</v>
      </c>
      <c r="AG57" t="s">
        <v>955</v>
      </c>
      <c r="AH57" t="s">
        <v>954</v>
      </c>
      <c r="AI57" t="s">
        <v>955</v>
      </c>
      <c r="AJ57" t="s">
        <v>956</v>
      </c>
      <c r="AK57" t="s">
        <v>958</v>
      </c>
      <c r="AL57" t="s">
        <v>957</v>
      </c>
      <c r="AM57" s="1"/>
      <c r="AN57" s="1">
        <v>43352</v>
      </c>
      <c r="AO57" s="1"/>
      <c r="AP57" s="1">
        <v>43352</v>
      </c>
    </row>
    <row r="58" spans="24:42" x14ac:dyDescent="0.25">
      <c r="X58">
        <f t="shared" si="3"/>
        <v>0</v>
      </c>
      <c r="AA58" s="44"/>
      <c r="AB58" s="44"/>
      <c r="AC58" s="1"/>
      <c r="AD58" s="1"/>
      <c r="AE58" t="s">
        <v>20</v>
      </c>
      <c r="AF58" t="s">
        <v>21</v>
      </c>
      <c r="AG58" t="s">
        <v>955</v>
      </c>
      <c r="AH58" t="s">
        <v>954</v>
      </c>
      <c r="AI58" t="s">
        <v>979</v>
      </c>
      <c r="AJ58" t="s">
        <v>980</v>
      </c>
      <c r="AK58" t="s">
        <v>979</v>
      </c>
      <c r="AL58" t="s">
        <v>981</v>
      </c>
      <c r="AM58" s="1"/>
      <c r="AN58" s="1">
        <v>43353</v>
      </c>
      <c r="AO58" s="1"/>
      <c r="AP58" s="1">
        <v>43353</v>
      </c>
    </row>
    <row r="59" spans="24:42" x14ac:dyDescent="0.25">
      <c r="X59">
        <f t="shared" si="3"/>
        <v>0</v>
      </c>
      <c r="AA59" s="44"/>
      <c r="AB59" s="44"/>
      <c r="AC59" s="1"/>
      <c r="AD59" s="1"/>
      <c r="AE59" t="s">
        <v>20</v>
      </c>
      <c r="AF59" t="s">
        <v>21</v>
      </c>
      <c r="AG59" t="s">
        <v>22</v>
      </c>
      <c r="AH59" t="s">
        <v>23</v>
      </c>
      <c r="AI59" t="s">
        <v>22</v>
      </c>
      <c r="AJ59" t="s">
        <v>959</v>
      </c>
      <c r="AK59" t="s">
        <v>1278</v>
      </c>
      <c r="AL59" t="s">
        <v>1279</v>
      </c>
      <c r="AM59" s="1"/>
      <c r="AN59" s="1">
        <v>43348</v>
      </c>
      <c r="AO59" s="1"/>
      <c r="AP59" s="1">
        <v>43348</v>
      </c>
    </row>
    <row r="60" spans="24:42" x14ac:dyDescent="0.25">
      <c r="X60">
        <f t="shared" si="3"/>
        <v>0</v>
      </c>
      <c r="AA60" s="44"/>
      <c r="AB60" s="44"/>
      <c r="AC60" s="1"/>
      <c r="AD60" s="1"/>
      <c r="AE60" t="s">
        <v>20</v>
      </c>
      <c r="AF60" t="s">
        <v>21</v>
      </c>
      <c r="AG60" t="s">
        <v>22</v>
      </c>
      <c r="AH60" t="s">
        <v>23</v>
      </c>
      <c r="AI60" t="s">
        <v>22</v>
      </c>
      <c r="AJ60" t="s">
        <v>959</v>
      </c>
      <c r="AK60" t="s">
        <v>1310</v>
      </c>
      <c r="AL60" t="s">
        <v>1311</v>
      </c>
      <c r="AM60" s="1"/>
      <c r="AN60" s="1">
        <v>43358</v>
      </c>
      <c r="AO60" s="1"/>
      <c r="AP60" s="1">
        <v>43358</v>
      </c>
    </row>
    <row r="61" spans="24:42" x14ac:dyDescent="0.25">
      <c r="X61">
        <f t="shared" si="3"/>
        <v>0</v>
      </c>
      <c r="AA61" s="44"/>
      <c r="AB61" s="44"/>
      <c r="AC61" s="1"/>
      <c r="AD61" s="1"/>
      <c r="AE61" t="s">
        <v>20</v>
      </c>
      <c r="AF61" t="s">
        <v>21</v>
      </c>
      <c r="AG61" t="s">
        <v>22</v>
      </c>
      <c r="AH61" t="s">
        <v>23</v>
      </c>
      <c r="AI61" t="s">
        <v>22</v>
      </c>
      <c r="AJ61" t="s">
        <v>959</v>
      </c>
      <c r="AK61" t="s">
        <v>22</v>
      </c>
      <c r="AL61" t="s">
        <v>1312</v>
      </c>
      <c r="AM61" s="1"/>
      <c r="AN61" s="1">
        <v>43368</v>
      </c>
      <c r="AO61" s="1"/>
      <c r="AP61" s="1">
        <v>43368</v>
      </c>
    </row>
    <row r="62" spans="24:42" x14ac:dyDescent="0.25">
      <c r="X62">
        <f t="shared" si="3"/>
        <v>0</v>
      </c>
      <c r="AA62" s="44"/>
      <c r="AB62" s="44"/>
      <c r="AC62" s="1"/>
      <c r="AD62" s="1"/>
      <c r="AE62" t="s">
        <v>20</v>
      </c>
      <c r="AF62" t="s">
        <v>21</v>
      </c>
      <c r="AG62" t="s">
        <v>1206</v>
      </c>
      <c r="AH62" t="s">
        <v>864</v>
      </c>
      <c r="AI62" t="s">
        <v>1207</v>
      </c>
      <c r="AJ62" t="s">
        <v>1208</v>
      </c>
      <c r="AK62" t="s">
        <v>1207</v>
      </c>
      <c r="AL62" t="s">
        <v>1213</v>
      </c>
      <c r="AM62" s="1"/>
      <c r="AN62" s="1">
        <v>43361</v>
      </c>
      <c r="AO62" s="1"/>
      <c r="AP62" s="1">
        <v>43361</v>
      </c>
    </row>
    <row r="63" spans="24:42" x14ac:dyDescent="0.25">
      <c r="X63">
        <f t="shared" si="3"/>
        <v>0</v>
      </c>
      <c r="AA63" s="44"/>
      <c r="AB63" s="44"/>
      <c r="AC63" s="1"/>
      <c r="AD63" s="1"/>
      <c r="AE63" t="s">
        <v>20</v>
      </c>
      <c r="AF63" t="s">
        <v>21</v>
      </c>
      <c r="AG63" t="s">
        <v>1206</v>
      </c>
      <c r="AH63" t="s">
        <v>864</v>
      </c>
      <c r="AI63" t="s">
        <v>1207</v>
      </c>
      <c r="AJ63" t="s">
        <v>1208</v>
      </c>
      <c r="AK63" t="s">
        <v>1304</v>
      </c>
      <c r="AL63" t="s">
        <v>1305</v>
      </c>
      <c r="AM63" s="1"/>
      <c r="AN63" s="1">
        <v>43360</v>
      </c>
      <c r="AO63" s="1"/>
      <c r="AP63" s="1">
        <v>43360</v>
      </c>
    </row>
    <row r="64" spans="24:42" x14ac:dyDescent="0.25">
      <c r="X64">
        <f t="shared" si="3"/>
        <v>0</v>
      </c>
      <c r="AA64" s="44"/>
      <c r="AB64" s="44"/>
      <c r="AC64" s="1"/>
      <c r="AD64" s="1"/>
      <c r="AE64" t="s">
        <v>20</v>
      </c>
      <c r="AF64" t="s">
        <v>21</v>
      </c>
      <c r="AG64" t="s">
        <v>1206</v>
      </c>
      <c r="AH64" t="s">
        <v>864</v>
      </c>
      <c r="AI64" t="s">
        <v>1206</v>
      </c>
      <c r="AJ64" t="s">
        <v>865</v>
      </c>
      <c r="AK64" t="s">
        <v>1206</v>
      </c>
      <c r="AL64" t="s">
        <v>1224</v>
      </c>
      <c r="AM64" s="1"/>
      <c r="AN64" s="1">
        <v>43368</v>
      </c>
      <c r="AO64" s="1"/>
      <c r="AP64" s="1">
        <v>43368</v>
      </c>
    </row>
    <row r="65" spans="24:42" x14ac:dyDescent="0.25">
      <c r="X65">
        <f t="shared" si="3"/>
        <v>0</v>
      </c>
      <c r="AA65" s="44"/>
      <c r="AB65" s="44"/>
      <c r="AC65" s="1"/>
      <c r="AD65" s="1"/>
      <c r="AE65" t="s">
        <v>15</v>
      </c>
      <c r="AF65" t="s">
        <v>99</v>
      </c>
      <c r="AG65" t="s">
        <v>3670</v>
      </c>
      <c r="AH65" t="s">
        <v>121</v>
      </c>
      <c r="AI65" t="s">
        <v>233</v>
      </c>
      <c r="AJ65" t="s">
        <v>234</v>
      </c>
      <c r="AK65" t="s">
        <v>578</v>
      </c>
      <c r="AL65" t="s">
        <v>579</v>
      </c>
      <c r="AM65" s="1"/>
      <c r="AN65" s="1">
        <v>43363</v>
      </c>
      <c r="AO65" s="1">
        <v>43348</v>
      </c>
      <c r="AP65" s="1">
        <v>43355.5</v>
      </c>
    </row>
    <row r="66" spans="24:42" x14ac:dyDescent="0.25">
      <c r="X66">
        <f t="shared" si="3"/>
        <v>0</v>
      </c>
      <c r="AA66" s="44"/>
      <c r="AB66" s="44"/>
      <c r="AC66" s="1"/>
      <c r="AD66" s="1"/>
      <c r="AE66" t="s">
        <v>15</v>
      </c>
      <c r="AF66" t="s">
        <v>99</v>
      </c>
      <c r="AG66" t="s">
        <v>3670</v>
      </c>
      <c r="AH66" t="s">
        <v>121</v>
      </c>
      <c r="AI66" t="s">
        <v>233</v>
      </c>
      <c r="AJ66" t="s">
        <v>234</v>
      </c>
      <c r="AK66" t="s">
        <v>233</v>
      </c>
      <c r="AL66" t="s">
        <v>268</v>
      </c>
      <c r="AM66" s="1">
        <v>43359</v>
      </c>
      <c r="AN66" s="1">
        <v>43363</v>
      </c>
      <c r="AO66" s="1">
        <v>43348</v>
      </c>
      <c r="AP66" s="1">
        <v>43357.833333333336</v>
      </c>
    </row>
    <row r="67" spans="24:42" x14ac:dyDescent="0.25">
      <c r="X67">
        <f t="shared" si="3"/>
        <v>0</v>
      </c>
      <c r="AA67" s="44"/>
      <c r="AB67" s="44"/>
      <c r="AC67" s="1"/>
      <c r="AD67" s="1"/>
      <c r="AE67" t="s">
        <v>15</v>
      </c>
      <c r="AF67" t="s">
        <v>99</v>
      </c>
      <c r="AG67" t="s">
        <v>3670</v>
      </c>
      <c r="AH67" t="s">
        <v>121</v>
      </c>
      <c r="AI67" t="s">
        <v>233</v>
      </c>
      <c r="AJ67" t="s">
        <v>234</v>
      </c>
      <c r="AK67" t="s">
        <v>796</v>
      </c>
      <c r="AL67" t="s">
        <v>797</v>
      </c>
      <c r="AM67" s="1"/>
      <c r="AN67" s="1"/>
      <c r="AO67" s="1">
        <v>43348</v>
      </c>
      <c r="AP67" s="1">
        <v>43348</v>
      </c>
    </row>
    <row r="68" spans="24:42" x14ac:dyDescent="0.25">
      <c r="X68">
        <f t="shared" si="3"/>
        <v>0</v>
      </c>
      <c r="AA68" s="44"/>
      <c r="AB68" s="44"/>
      <c r="AC68" s="1"/>
      <c r="AD68" s="1"/>
      <c r="AE68" t="s">
        <v>15</v>
      </c>
      <c r="AF68" t="s">
        <v>99</v>
      </c>
      <c r="AG68" t="s">
        <v>3670</v>
      </c>
      <c r="AH68" t="s">
        <v>121</v>
      </c>
      <c r="AI68" t="s">
        <v>122</v>
      </c>
      <c r="AJ68" t="s">
        <v>123</v>
      </c>
      <c r="AK68" t="s">
        <v>343</v>
      </c>
      <c r="AL68" t="s">
        <v>344</v>
      </c>
      <c r="AM68" s="1">
        <v>43354</v>
      </c>
      <c r="AN68" s="1">
        <v>43365</v>
      </c>
      <c r="AO68" s="1">
        <v>43348</v>
      </c>
      <c r="AP68" s="1">
        <v>43354.833333333336</v>
      </c>
    </row>
    <row r="69" spans="24:42" x14ac:dyDescent="0.25">
      <c r="X69">
        <f t="shared" si="3"/>
        <v>0</v>
      </c>
      <c r="AA69" s="44"/>
      <c r="AB69" s="44"/>
      <c r="AC69" s="1"/>
      <c r="AD69" s="1"/>
      <c r="AE69" t="s">
        <v>15</v>
      </c>
      <c r="AF69" t="s">
        <v>99</v>
      </c>
      <c r="AG69" t="s">
        <v>3670</v>
      </c>
      <c r="AH69" t="s">
        <v>121</v>
      </c>
      <c r="AI69" t="s">
        <v>122</v>
      </c>
      <c r="AJ69" t="s">
        <v>123</v>
      </c>
      <c r="AK69" t="s">
        <v>124</v>
      </c>
      <c r="AL69" t="s">
        <v>125</v>
      </c>
      <c r="AM69" s="1">
        <v>43361</v>
      </c>
      <c r="AN69" s="1">
        <v>43367</v>
      </c>
      <c r="AO69" s="1">
        <v>43348</v>
      </c>
      <c r="AP69" s="1">
        <v>43360.875</v>
      </c>
    </row>
    <row r="70" spans="24:42" x14ac:dyDescent="0.25">
      <c r="X70">
        <f t="shared" si="3"/>
        <v>0</v>
      </c>
      <c r="AA70" s="44"/>
      <c r="AB70" s="44"/>
      <c r="AC70" s="1"/>
      <c r="AD70" s="1"/>
      <c r="AE70" t="s">
        <v>15</v>
      </c>
      <c r="AF70" t="s">
        <v>99</v>
      </c>
      <c r="AG70" t="s">
        <v>3670</v>
      </c>
      <c r="AH70" t="s">
        <v>121</v>
      </c>
      <c r="AI70" t="s">
        <v>122</v>
      </c>
      <c r="AJ70" t="s">
        <v>123</v>
      </c>
      <c r="AK70" t="s">
        <v>345</v>
      </c>
      <c r="AL70" t="s">
        <v>346</v>
      </c>
      <c r="AM70" s="1">
        <v>43358</v>
      </c>
      <c r="AN70" s="1">
        <v>43368</v>
      </c>
      <c r="AO70" s="1"/>
      <c r="AP70" s="1">
        <v>43361.333333333336</v>
      </c>
    </row>
    <row r="71" spans="24:42" x14ac:dyDescent="0.25">
      <c r="X71">
        <f t="shared" si="3"/>
        <v>0</v>
      </c>
      <c r="AA71" s="44"/>
      <c r="AB71" s="44"/>
      <c r="AC71" s="1"/>
      <c r="AD71" s="1"/>
      <c r="AE71" t="s">
        <v>15</v>
      </c>
      <c r="AF71" t="s">
        <v>99</v>
      </c>
      <c r="AG71" t="s">
        <v>3670</v>
      </c>
      <c r="AH71" t="s">
        <v>121</v>
      </c>
      <c r="AI71" t="s">
        <v>122</v>
      </c>
      <c r="AJ71" t="s">
        <v>123</v>
      </c>
      <c r="AK71" t="s">
        <v>474</v>
      </c>
      <c r="AL71" t="s">
        <v>473</v>
      </c>
      <c r="AM71" s="1">
        <v>43361</v>
      </c>
      <c r="AN71" s="1"/>
      <c r="AO71" s="1"/>
      <c r="AP71" s="1">
        <v>43361</v>
      </c>
    </row>
    <row r="72" spans="24:42" x14ac:dyDescent="0.25">
      <c r="X72">
        <f t="shared" ref="X72:X135" si="4">COUNT(I72:N72)</f>
        <v>0</v>
      </c>
      <c r="AA72" s="44"/>
      <c r="AB72" s="44"/>
      <c r="AC72" s="1"/>
      <c r="AD72" s="1"/>
      <c r="AE72" t="s">
        <v>15</v>
      </c>
      <c r="AF72" t="s">
        <v>99</v>
      </c>
      <c r="AG72" t="s">
        <v>3670</v>
      </c>
      <c r="AH72" t="s">
        <v>121</v>
      </c>
      <c r="AI72" t="s">
        <v>122</v>
      </c>
      <c r="AJ72" t="s">
        <v>123</v>
      </c>
      <c r="AK72" t="s">
        <v>269</v>
      </c>
      <c r="AL72" t="s">
        <v>270</v>
      </c>
      <c r="AM72" s="1">
        <v>43353</v>
      </c>
      <c r="AN72" s="1"/>
      <c r="AO72" s="1"/>
      <c r="AP72" s="1">
        <v>43353</v>
      </c>
    </row>
    <row r="73" spans="24:42" x14ac:dyDescent="0.25">
      <c r="X73">
        <f t="shared" si="4"/>
        <v>0</v>
      </c>
      <c r="AA73" s="44"/>
      <c r="AB73" s="44"/>
      <c r="AC73" s="1"/>
      <c r="AD73" s="1"/>
      <c r="AE73" t="s">
        <v>15</v>
      </c>
      <c r="AF73" t="s">
        <v>99</v>
      </c>
      <c r="AG73" t="s">
        <v>3670</v>
      </c>
      <c r="AH73" t="s">
        <v>121</v>
      </c>
      <c r="AI73" t="s">
        <v>122</v>
      </c>
      <c r="AJ73" t="s">
        <v>123</v>
      </c>
      <c r="AK73" t="s">
        <v>128</v>
      </c>
      <c r="AL73" t="s">
        <v>129</v>
      </c>
      <c r="AM73" s="1">
        <v>43361</v>
      </c>
      <c r="AN73" s="1"/>
      <c r="AO73" s="1"/>
      <c r="AP73" s="1">
        <v>43361</v>
      </c>
    </row>
    <row r="74" spans="24:42" x14ac:dyDescent="0.25">
      <c r="X74">
        <f t="shared" si="4"/>
        <v>0</v>
      </c>
      <c r="AA74" s="44"/>
      <c r="AB74" s="44"/>
      <c r="AC74" s="1"/>
      <c r="AD74" s="1"/>
      <c r="AE74" t="s">
        <v>15</v>
      </c>
      <c r="AF74" t="s">
        <v>99</v>
      </c>
      <c r="AG74" t="s">
        <v>3670</v>
      </c>
      <c r="AH74" t="s">
        <v>121</v>
      </c>
      <c r="AI74" t="s">
        <v>122</v>
      </c>
      <c r="AJ74" t="s">
        <v>123</v>
      </c>
      <c r="AK74" t="s">
        <v>130</v>
      </c>
      <c r="AL74" t="s">
        <v>131</v>
      </c>
      <c r="AM74" s="1"/>
      <c r="AN74" s="1">
        <v>43368</v>
      </c>
      <c r="AO74" s="1"/>
      <c r="AP74" s="1">
        <v>43368</v>
      </c>
    </row>
    <row r="75" spans="24:42" x14ac:dyDescent="0.25">
      <c r="X75">
        <f t="shared" si="4"/>
        <v>0</v>
      </c>
      <c r="AA75" s="44"/>
      <c r="AB75" s="44"/>
      <c r="AC75" s="1"/>
      <c r="AD75" s="1"/>
      <c r="AE75" t="s">
        <v>15</v>
      </c>
      <c r="AF75" t="s">
        <v>99</v>
      </c>
      <c r="AG75" t="s">
        <v>3670</v>
      </c>
      <c r="AH75" t="s">
        <v>121</v>
      </c>
      <c r="AI75" t="s">
        <v>122</v>
      </c>
      <c r="AJ75" t="s">
        <v>123</v>
      </c>
      <c r="AK75" t="s">
        <v>763</v>
      </c>
      <c r="AL75" t="s">
        <v>764</v>
      </c>
      <c r="AM75" s="1">
        <v>43363</v>
      </c>
      <c r="AN75" s="1">
        <v>43367</v>
      </c>
      <c r="AO75" s="1">
        <v>43348</v>
      </c>
      <c r="AP75" s="1">
        <v>43360.25</v>
      </c>
    </row>
    <row r="76" spans="24:42" x14ac:dyDescent="0.25">
      <c r="X76">
        <f t="shared" si="4"/>
        <v>0</v>
      </c>
      <c r="AA76" s="44"/>
      <c r="AB76" s="44"/>
      <c r="AC76" s="1"/>
      <c r="AD76" s="1"/>
      <c r="AE76" t="s">
        <v>15</v>
      </c>
      <c r="AF76" t="s">
        <v>99</v>
      </c>
      <c r="AG76" t="s">
        <v>3670</v>
      </c>
      <c r="AH76" t="s">
        <v>121</v>
      </c>
      <c r="AI76" t="s">
        <v>122</v>
      </c>
      <c r="AJ76" t="s">
        <v>123</v>
      </c>
      <c r="AK76" t="s">
        <v>1768</v>
      </c>
      <c r="AL76" t="s">
        <v>1769</v>
      </c>
      <c r="AM76" s="1">
        <v>43361</v>
      </c>
      <c r="AN76" s="1"/>
      <c r="AO76" s="1"/>
      <c r="AP76" s="1">
        <v>43361</v>
      </c>
    </row>
    <row r="77" spans="24:42" x14ac:dyDescent="0.25">
      <c r="X77">
        <f t="shared" si="4"/>
        <v>0</v>
      </c>
      <c r="AA77" s="44"/>
      <c r="AB77" s="44"/>
      <c r="AC77" s="1"/>
      <c r="AD77" s="1"/>
      <c r="AE77" t="s">
        <v>15</v>
      </c>
      <c r="AF77" t="s">
        <v>99</v>
      </c>
      <c r="AG77" t="s">
        <v>3670</v>
      </c>
      <c r="AH77" t="s">
        <v>121</v>
      </c>
      <c r="AI77" t="s">
        <v>250</v>
      </c>
      <c r="AJ77" t="s">
        <v>251</v>
      </c>
      <c r="AK77" t="s">
        <v>691</v>
      </c>
      <c r="AL77" t="s">
        <v>617</v>
      </c>
      <c r="AM77" s="1"/>
      <c r="AN77" s="1"/>
      <c r="AO77" s="1">
        <v>43348</v>
      </c>
      <c r="AP77" s="1">
        <v>43348</v>
      </c>
    </row>
    <row r="78" spans="24:42" x14ac:dyDescent="0.25">
      <c r="X78">
        <f t="shared" si="4"/>
        <v>0</v>
      </c>
      <c r="AA78" s="44"/>
      <c r="AB78" s="44"/>
      <c r="AC78" s="1"/>
      <c r="AD78" s="1"/>
      <c r="AE78" t="s">
        <v>15</v>
      </c>
      <c r="AF78" t="s">
        <v>99</v>
      </c>
      <c r="AG78" t="s">
        <v>3670</v>
      </c>
      <c r="AH78" t="s">
        <v>121</v>
      </c>
      <c r="AI78" t="s">
        <v>250</v>
      </c>
      <c r="AJ78" t="s">
        <v>251</v>
      </c>
      <c r="AK78" t="s">
        <v>250</v>
      </c>
      <c r="AL78" t="s">
        <v>252</v>
      </c>
      <c r="AM78" s="1"/>
      <c r="AN78" s="1"/>
      <c r="AO78" s="1">
        <v>43348</v>
      </c>
      <c r="AP78" s="1">
        <v>43348</v>
      </c>
    </row>
    <row r="79" spans="24:42" x14ac:dyDescent="0.25">
      <c r="X79">
        <f t="shared" si="4"/>
        <v>0</v>
      </c>
      <c r="AA79" s="44"/>
      <c r="AB79" s="44"/>
      <c r="AC79" s="1"/>
      <c r="AD79" s="1"/>
      <c r="AE79" t="s">
        <v>15</v>
      </c>
      <c r="AF79" t="s">
        <v>99</v>
      </c>
      <c r="AG79" t="s">
        <v>3670</v>
      </c>
      <c r="AH79" t="s">
        <v>121</v>
      </c>
      <c r="AI79" t="s">
        <v>237</v>
      </c>
      <c r="AJ79" t="s">
        <v>238</v>
      </c>
      <c r="AK79" t="s">
        <v>271</v>
      </c>
      <c r="AL79" t="s">
        <v>272</v>
      </c>
      <c r="AM79" s="1"/>
      <c r="AN79" s="1"/>
      <c r="AO79" s="1">
        <v>43348</v>
      </c>
      <c r="AP79" s="1">
        <v>43348</v>
      </c>
    </row>
    <row r="80" spans="24:42" x14ac:dyDescent="0.25">
      <c r="X80">
        <f t="shared" si="4"/>
        <v>0</v>
      </c>
      <c r="AA80" s="44"/>
      <c r="AB80" s="44"/>
      <c r="AC80" s="1"/>
      <c r="AD80" s="1"/>
      <c r="AE80" t="s">
        <v>15</v>
      </c>
      <c r="AF80" t="s">
        <v>99</v>
      </c>
      <c r="AG80" t="s">
        <v>3670</v>
      </c>
      <c r="AH80" t="s">
        <v>121</v>
      </c>
      <c r="AI80" t="s">
        <v>237</v>
      </c>
      <c r="AJ80" t="s">
        <v>238</v>
      </c>
      <c r="AK80" t="s">
        <v>273</v>
      </c>
      <c r="AL80" t="s">
        <v>274</v>
      </c>
      <c r="AM80" s="1"/>
      <c r="AN80" s="1"/>
      <c r="AO80" s="1">
        <v>43348</v>
      </c>
      <c r="AP80" s="1">
        <v>43348</v>
      </c>
    </row>
    <row r="81" spans="24:42" x14ac:dyDescent="0.25">
      <c r="X81">
        <f t="shared" si="4"/>
        <v>0</v>
      </c>
      <c r="AA81" s="44"/>
      <c r="AB81" s="44"/>
      <c r="AC81" s="1"/>
      <c r="AD81" s="1"/>
      <c r="AE81" t="s">
        <v>15</v>
      </c>
      <c r="AF81" t="s">
        <v>99</v>
      </c>
      <c r="AG81" t="s">
        <v>3670</v>
      </c>
      <c r="AH81" t="s">
        <v>121</v>
      </c>
      <c r="AI81" t="s">
        <v>237</v>
      </c>
      <c r="AJ81" t="s">
        <v>238</v>
      </c>
      <c r="AK81" t="s">
        <v>356</v>
      </c>
      <c r="AL81" t="s">
        <v>357</v>
      </c>
      <c r="AM81" s="1"/>
      <c r="AN81" s="1"/>
      <c r="AO81" s="1">
        <v>43348</v>
      </c>
      <c r="AP81" s="1">
        <v>43348</v>
      </c>
    </row>
    <row r="82" spans="24:42" x14ac:dyDescent="0.25">
      <c r="X82">
        <f t="shared" si="4"/>
        <v>0</v>
      </c>
      <c r="AA82" s="44"/>
      <c r="AB82" s="44"/>
      <c r="AC82" s="1"/>
      <c r="AD82" s="1"/>
      <c r="AE82" t="s">
        <v>15</v>
      </c>
      <c r="AF82" t="s">
        <v>99</v>
      </c>
      <c r="AG82" t="s">
        <v>3670</v>
      </c>
      <c r="AH82" t="s">
        <v>121</v>
      </c>
      <c r="AI82" t="s">
        <v>237</v>
      </c>
      <c r="AJ82" t="s">
        <v>238</v>
      </c>
      <c r="AK82" t="s">
        <v>275</v>
      </c>
      <c r="AL82" t="s">
        <v>276</v>
      </c>
      <c r="AM82" s="1">
        <v>43359</v>
      </c>
      <c r="AN82" s="1"/>
      <c r="AO82" s="1">
        <v>43348</v>
      </c>
      <c r="AP82" s="1">
        <v>43356.25</v>
      </c>
    </row>
    <row r="83" spans="24:42" x14ac:dyDescent="0.25">
      <c r="X83">
        <f t="shared" si="4"/>
        <v>0</v>
      </c>
      <c r="AA83" s="44"/>
      <c r="AB83" s="44"/>
      <c r="AC83" s="1"/>
      <c r="AD83" s="1"/>
      <c r="AE83" t="s">
        <v>15</v>
      </c>
      <c r="AF83" t="s">
        <v>99</v>
      </c>
      <c r="AG83" t="s">
        <v>3670</v>
      </c>
      <c r="AH83" t="s">
        <v>121</v>
      </c>
      <c r="AI83" t="s">
        <v>237</v>
      </c>
      <c r="AJ83" t="s">
        <v>238</v>
      </c>
      <c r="AK83" t="s">
        <v>296</v>
      </c>
      <c r="AL83" t="s">
        <v>297</v>
      </c>
      <c r="AM83" s="1"/>
      <c r="AN83" s="1">
        <v>43371</v>
      </c>
      <c r="AO83" s="1"/>
      <c r="AP83" s="1">
        <v>43371</v>
      </c>
    </row>
    <row r="84" spans="24:42" x14ac:dyDescent="0.25">
      <c r="X84">
        <f t="shared" si="4"/>
        <v>0</v>
      </c>
      <c r="AA84" s="44"/>
      <c r="AB84" s="44"/>
      <c r="AC84" s="1"/>
      <c r="AD84" s="1"/>
      <c r="AE84" t="s">
        <v>15</v>
      </c>
      <c r="AF84" t="s">
        <v>99</v>
      </c>
      <c r="AG84" t="s">
        <v>3670</v>
      </c>
      <c r="AH84" t="s">
        <v>121</v>
      </c>
      <c r="AI84" t="s">
        <v>237</v>
      </c>
      <c r="AJ84" t="s">
        <v>238</v>
      </c>
      <c r="AK84" t="s">
        <v>486</v>
      </c>
      <c r="AL84" t="s">
        <v>485</v>
      </c>
      <c r="AM84" s="1"/>
      <c r="AN84" s="1">
        <v>43371</v>
      </c>
      <c r="AO84" s="1">
        <v>43348</v>
      </c>
      <c r="AP84" s="1">
        <v>43359.5</v>
      </c>
    </row>
    <row r="85" spans="24:42" x14ac:dyDescent="0.25">
      <c r="X85">
        <f t="shared" si="4"/>
        <v>0</v>
      </c>
      <c r="AA85" s="44"/>
      <c r="AB85" s="44"/>
      <c r="AC85" s="1"/>
      <c r="AD85" s="1"/>
      <c r="AE85" t="s">
        <v>15</v>
      </c>
      <c r="AF85" t="s">
        <v>99</v>
      </c>
      <c r="AG85" t="s">
        <v>3670</v>
      </c>
      <c r="AH85" t="s">
        <v>121</v>
      </c>
      <c r="AI85" t="s">
        <v>237</v>
      </c>
      <c r="AJ85" t="s">
        <v>238</v>
      </c>
      <c r="AK85" t="s">
        <v>564</v>
      </c>
      <c r="AL85" t="s">
        <v>565</v>
      </c>
      <c r="AM85" s="1"/>
      <c r="AN85" s="1"/>
      <c r="AO85" s="1">
        <v>43348</v>
      </c>
      <c r="AP85" s="1">
        <v>43348</v>
      </c>
    </row>
    <row r="86" spans="24:42" x14ac:dyDescent="0.25">
      <c r="X86">
        <f t="shared" si="4"/>
        <v>0</v>
      </c>
      <c r="AA86" s="44"/>
      <c r="AB86" s="44"/>
      <c r="AC86" s="1"/>
      <c r="AD86" s="1"/>
      <c r="AE86" t="s">
        <v>15</v>
      </c>
      <c r="AF86" t="s">
        <v>99</v>
      </c>
      <c r="AG86" t="s">
        <v>3670</v>
      </c>
      <c r="AH86" t="s">
        <v>121</v>
      </c>
      <c r="AI86" t="s">
        <v>237</v>
      </c>
      <c r="AJ86" t="s">
        <v>238</v>
      </c>
      <c r="AK86" t="s">
        <v>255</v>
      </c>
      <c r="AL86" t="s">
        <v>256</v>
      </c>
      <c r="AM86" s="1">
        <v>43357</v>
      </c>
      <c r="AN86" s="1">
        <v>43366</v>
      </c>
      <c r="AO86" s="1">
        <v>43348</v>
      </c>
      <c r="AP86" s="1">
        <v>43357</v>
      </c>
    </row>
    <row r="87" spans="24:42" x14ac:dyDescent="0.25">
      <c r="X87">
        <f t="shared" si="4"/>
        <v>0</v>
      </c>
      <c r="AA87" s="44"/>
      <c r="AB87" s="44"/>
      <c r="AC87" s="1"/>
      <c r="AD87" s="1"/>
      <c r="AE87" t="s">
        <v>15</v>
      </c>
      <c r="AF87" t="s">
        <v>99</v>
      </c>
      <c r="AG87" t="s">
        <v>3670</v>
      </c>
      <c r="AH87" t="s">
        <v>121</v>
      </c>
      <c r="AI87" t="s">
        <v>237</v>
      </c>
      <c r="AJ87" t="s">
        <v>238</v>
      </c>
      <c r="AK87" t="s">
        <v>237</v>
      </c>
      <c r="AL87" t="s">
        <v>277</v>
      </c>
      <c r="AM87" s="1"/>
      <c r="AN87" s="1">
        <v>43369</v>
      </c>
      <c r="AO87" s="1">
        <v>43348</v>
      </c>
      <c r="AP87" s="1">
        <v>43358.5</v>
      </c>
    </row>
    <row r="88" spans="24:42" x14ac:dyDescent="0.25">
      <c r="X88">
        <f t="shared" si="4"/>
        <v>0</v>
      </c>
      <c r="AA88" s="44"/>
      <c r="AB88" s="44"/>
      <c r="AC88" s="1"/>
      <c r="AD88" s="1"/>
      <c r="AE88" t="s">
        <v>15</v>
      </c>
      <c r="AF88" t="s">
        <v>99</v>
      </c>
      <c r="AG88" t="s">
        <v>3670</v>
      </c>
      <c r="AH88" t="s">
        <v>121</v>
      </c>
      <c r="AI88" t="s">
        <v>237</v>
      </c>
      <c r="AJ88" t="s">
        <v>238</v>
      </c>
      <c r="AK88" t="s">
        <v>264</v>
      </c>
      <c r="AL88" t="s">
        <v>265</v>
      </c>
      <c r="AM88" s="1">
        <v>43353</v>
      </c>
      <c r="AN88" s="1"/>
      <c r="AO88" s="1">
        <v>43348</v>
      </c>
      <c r="AP88" s="1">
        <v>43351.75</v>
      </c>
    </row>
    <row r="89" spans="24:42" x14ac:dyDescent="0.25">
      <c r="X89">
        <f t="shared" si="4"/>
        <v>0</v>
      </c>
      <c r="AA89" s="44"/>
      <c r="AB89" s="44"/>
      <c r="AC89" s="1"/>
      <c r="AD89" s="1"/>
      <c r="AE89" t="s">
        <v>15</v>
      </c>
      <c r="AF89" t="s">
        <v>99</v>
      </c>
      <c r="AG89" t="s">
        <v>3670</v>
      </c>
      <c r="AH89" t="s">
        <v>121</v>
      </c>
      <c r="AI89" t="s">
        <v>237</v>
      </c>
      <c r="AJ89" t="s">
        <v>238</v>
      </c>
      <c r="AK89" t="s">
        <v>548</v>
      </c>
      <c r="AL89" t="s">
        <v>549</v>
      </c>
      <c r="AM89" s="1">
        <v>43361</v>
      </c>
      <c r="AN89" s="1">
        <v>43367</v>
      </c>
      <c r="AO89" s="1">
        <v>43348</v>
      </c>
      <c r="AP89" s="1">
        <v>43359.6</v>
      </c>
    </row>
    <row r="90" spans="24:42" x14ac:dyDescent="0.25">
      <c r="X90">
        <f t="shared" si="4"/>
        <v>0</v>
      </c>
      <c r="AA90" s="44"/>
      <c r="AB90" s="44"/>
      <c r="AC90" s="1"/>
      <c r="AD90" s="1"/>
      <c r="AE90" t="s">
        <v>15</v>
      </c>
      <c r="AF90" t="s">
        <v>99</v>
      </c>
      <c r="AG90" t="s">
        <v>3670</v>
      </c>
      <c r="AH90" t="s">
        <v>121</v>
      </c>
      <c r="AI90" t="s">
        <v>237</v>
      </c>
      <c r="AJ90" t="s">
        <v>238</v>
      </c>
      <c r="AK90" t="s">
        <v>239</v>
      </c>
      <c r="AL90" t="s">
        <v>240</v>
      </c>
      <c r="AM90" s="1"/>
      <c r="AN90" s="1">
        <v>43366</v>
      </c>
      <c r="AO90" s="1">
        <v>43348</v>
      </c>
      <c r="AP90" s="1">
        <v>43357</v>
      </c>
    </row>
    <row r="91" spans="24:42" x14ac:dyDescent="0.25">
      <c r="X91">
        <f t="shared" si="4"/>
        <v>0</v>
      </c>
      <c r="AA91" s="44"/>
      <c r="AB91" s="44"/>
      <c r="AC91" s="1"/>
      <c r="AD91" s="1"/>
      <c r="AE91" t="s">
        <v>15</v>
      </c>
      <c r="AF91" t="s">
        <v>99</v>
      </c>
      <c r="AG91" t="s">
        <v>3670</v>
      </c>
      <c r="AH91" t="s">
        <v>121</v>
      </c>
      <c r="AI91" t="s">
        <v>237</v>
      </c>
      <c r="AJ91" t="s">
        <v>238</v>
      </c>
      <c r="AK91" t="s">
        <v>387</v>
      </c>
      <c r="AL91" t="s">
        <v>388</v>
      </c>
      <c r="AM91" s="1"/>
      <c r="AN91" s="1"/>
      <c r="AO91" s="1">
        <v>43348</v>
      </c>
      <c r="AP91" s="1">
        <v>43348</v>
      </c>
    </row>
    <row r="92" spans="24:42" x14ac:dyDescent="0.25">
      <c r="X92">
        <f t="shared" si="4"/>
        <v>0</v>
      </c>
      <c r="AA92" s="44"/>
      <c r="AB92" s="44"/>
      <c r="AC92" s="1"/>
      <c r="AD92" s="1"/>
      <c r="AE92" t="s">
        <v>15</v>
      </c>
      <c r="AF92" t="s">
        <v>99</v>
      </c>
      <c r="AG92" t="s">
        <v>3670</v>
      </c>
      <c r="AH92" t="s">
        <v>121</v>
      </c>
      <c r="AI92" t="s">
        <v>237</v>
      </c>
      <c r="AJ92" t="s">
        <v>238</v>
      </c>
      <c r="AK92" t="s">
        <v>332</v>
      </c>
      <c r="AL92" t="s">
        <v>333</v>
      </c>
      <c r="AM92" s="1"/>
      <c r="AN92" s="1"/>
      <c r="AO92" s="1">
        <v>43348</v>
      </c>
      <c r="AP92" s="1">
        <v>43348</v>
      </c>
    </row>
    <row r="93" spans="24:42" x14ac:dyDescent="0.25">
      <c r="X93">
        <f t="shared" si="4"/>
        <v>0</v>
      </c>
      <c r="AA93" s="44"/>
      <c r="AB93" s="44"/>
      <c r="AC93" s="1"/>
      <c r="AD93" s="1"/>
      <c r="AE93" t="s">
        <v>15</v>
      </c>
      <c r="AF93" t="s">
        <v>99</v>
      </c>
      <c r="AG93" t="s">
        <v>3670</v>
      </c>
      <c r="AH93" t="s">
        <v>121</v>
      </c>
      <c r="AI93" t="s">
        <v>237</v>
      </c>
      <c r="AJ93" t="s">
        <v>238</v>
      </c>
      <c r="AK93" t="s">
        <v>794</v>
      </c>
      <c r="AL93" t="s">
        <v>795</v>
      </c>
      <c r="AM93" s="1"/>
      <c r="AN93" s="1">
        <v>43368</v>
      </c>
      <c r="AO93" s="1"/>
      <c r="AP93" s="1">
        <v>43368</v>
      </c>
    </row>
    <row r="94" spans="24:42" x14ac:dyDescent="0.25">
      <c r="X94">
        <f t="shared" si="4"/>
        <v>0</v>
      </c>
      <c r="AA94" s="44"/>
      <c r="AB94" s="44"/>
      <c r="AC94" s="1"/>
      <c r="AD94" s="1"/>
      <c r="AE94" t="s">
        <v>15</v>
      </c>
      <c r="AF94" t="s">
        <v>99</v>
      </c>
      <c r="AG94" t="s">
        <v>3670</v>
      </c>
      <c r="AH94" t="s">
        <v>121</v>
      </c>
      <c r="AI94" t="s">
        <v>237</v>
      </c>
      <c r="AJ94" t="s">
        <v>238</v>
      </c>
      <c r="AK94" t="s">
        <v>963</v>
      </c>
      <c r="AL94" t="s">
        <v>962</v>
      </c>
      <c r="AM94" s="1"/>
      <c r="AN94" s="1"/>
      <c r="AO94" s="1">
        <v>43348</v>
      </c>
      <c r="AP94" s="1">
        <v>43348</v>
      </c>
    </row>
    <row r="95" spans="24:42" x14ac:dyDescent="0.25">
      <c r="X95">
        <f t="shared" si="4"/>
        <v>0</v>
      </c>
      <c r="AA95" s="44"/>
      <c r="AB95" s="44"/>
      <c r="AC95" s="1"/>
      <c r="AD95" s="1"/>
      <c r="AE95" t="s">
        <v>15</v>
      </c>
      <c r="AF95" t="s">
        <v>99</v>
      </c>
      <c r="AG95" t="s">
        <v>3670</v>
      </c>
      <c r="AH95" t="s">
        <v>121</v>
      </c>
      <c r="AI95" t="s">
        <v>237</v>
      </c>
      <c r="AJ95" t="s">
        <v>238</v>
      </c>
      <c r="AK95" t="s">
        <v>1805</v>
      </c>
      <c r="AL95" t="s">
        <v>1806</v>
      </c>
      <c r="AM95" s="1"/>
      <c r="AN95" s="1">
        <v>43368</v>
      </c>
      <c r="AO95" s="1">
        <v>43348</v>
      </c>
      <c r="AP95" s="1">
        <v>43358</v>
      </c>
    </row>
    <row r="96" spans="24:42" x14ac:dyDescent="0.25">
      <c r="X96">
        <f t="shared" si="4"/>
        <v>0</v>
      </c>
      <c r="AA96" s="44"/>
      <c r="AB96" s="44"/>
      <c r="AC96" s="1"/>
      <c r="AD96" s="1"/>
      <c r="AE96" t="s">
        <v>15</v>
      </c>
      <c r="AF96" t="s">
        <v>99</v>
      </c>
      <c r="AG96" t="s">
        <v>3670</v>
      </c>
      <c r="AH96" t="s">
        <v>121</v>
      </c>
      <c r="AI96" t="s">
        <v>237</v>
      </c>
      <c r="AJ96" t="s">
        <v>238</v>
      </c>
      <c r="AK96" t="s">
        <v>694</v>
      </c>
      <c r="AL96" t="s">
        <v>620</v>
      </c>
      <c r="AM96" s="1"/>
      <c r="AN96" s="1"/>
      <c r="AO96" s="1">
        <v>43348</v>
      </c>
      <c r="AP96" s="1">
        <v>43348</v>
      </c>
    </row>
    <row r="97" spans="24:42" x14ac:dyDescent="0.25">
      <c r="X97">
        <f t="shared" si="4"/>
        <v>0</v>
      </c>
      <c r="AA97" s="44"/>
      <c r="AB97" s="44"/>
      <c r="AC97" s="1"/>
      <c r="AD97" s="1"/>
      <c r="AE97" t="s">
        <v>15</v>
      </c>
      <c r="AF97" t="s">
        <v>99</v>
      </c>
      <c r="AG97" t="s">
        <v>151</v>
      </c>
      <c r="AH97" t="s">
        <v>152</v>
      </c>
      <c r="AI97" t="s">
        <v>151</v>
      </c>
      <c r="AJ97" t="s">
        <v>153</v>
      </c>
      <c r="AK97" t="s">
        <v>280</v>
      </c>
      <c r="AL97" t="s">
        <v>281</v>
      </c>
      <c r="AM97" s="1"/>
      <c r="AN97" s="1">
        <v>43371</v>
      </c>
      <c r="AO97" s="1"/>
      <c r="AP97" s="1">
        <v>43371</v>
      </c>
    </row>
    <row r="98" spans="24:42" x14ac:dyDescent="0.25">
      <c r="X98">
        <f t="shared" si="4"/>
        <v>0</v>
      </c>
      <c r="AA98" s="44"/>
      <c r="AB98" s="44"/>
      <c r="AC98" s="1"/>
      <c r="AD98" s="1"/>
      <c r="AE98" t="s">
        <v>15</v>
      </c>
      <c r="AF98" t="s">
        <v>99</v>
      </c>
      <c r="AG98" t="s">
        <v>151</v>
      </c>
      <c r="AH98" t="s">
        <v>152</v>
      </c>
      <c r="AI98" t="s">
        <v>151</v>
      </c>
      <c r="AJ98" t="s">
        <v>153</v>
      </c>
      <c r="AK98" t="s">
        <v>316</v>
      </c>
      <c r="AL98" t="s">
        <v>317</v>
      </c>
      <c r="AM98" s="1">
        <v>43355.666666666664</v>
      </c>
      <c r="AN98" s="1">
        <v>43371</v>
      </c>
      <c r="AO98" s="1">
        <v>43348</v>
      </c>
      <c r="AP98" s="1">
        <v>43356.625</v>
      </c>
    </row>
    <row r="99" spans="24:42" x14ac:dyDescent="0.25">
      <c r="X99">
        <f t="shared" si="4"/>
        <v>0</v>
      </c>
      <c r="AA99" s="44"/>
      <c r="AB99" s="44"/>
      <c r="AC99" s="1"/>
      <c r="AD99" s="1"/>
      <c r="AE99" t="s">
        <v>15</v>
      </c>
      <c r="AF99" t="s">
        <v>99</v>
      </c>
      <c r="AG99" t="s">
        <v>151</v>
      </c>
      <c r="AH99" t="s">
        <v>152</v>
      </c>
      <c r="AI99" t="s">
        <v>151</v>
      </c>
      <c r="AJ99" t="s">
        <v>153</v>
      </c>
      <c r="AK99" t="s">
        <v>182</v>
      </c>
      <c r="AL99" t="s">
        <v>183</v>
      </c>
      <c r="AM99" s="1">
        <v>43358</v>
      </c>
      <c r="AN99" s="1"/>
      <c r="AO99" s="1">
        <v>43348</v>
      </c>
      <c r="AP99" s="1">
        <v>43353</v>
      </c>
    </row>
    <row r="100" spans="24:42" x14ac:dyDescent="0.25">
      <c r="X100">
        <f t="shared" si="4"/>
        <v>0</v>
      </c>
      <c r="AA100" s="44"/>
      <c r="AB100" s="44"/>
      <c r="AC100" s="1"/>
      <c r="AD100" s="1"/>
      <c r="AE100" t="s">
        <v>15</v>
      </c>
      <c r="AF100" t="s">
        <v>99</v>
      </c>
      <c r="AG100" t="s">
        <v>151</v>
      </c>
      <c r="AH100" t="s">
        <v>152</v>
      </c>
      <c r="AI100" t="s">
        <v>151</v>
      </c>
      <c r="AJ100" t="s">
        <v>153</v>
      </c>
      <c r="AK100" t="s">
        <v>354</v>
      </c>
      <c r="AL100" t="s">
        <v>355</v>
      </c>
      <c r="AM100" s="1">
        <v>43359</v>
      </c>
      <c r="AN100" s="1">
        <v>43371</v>
      </c>
      <c r="AO100" s="1">
        <v>43348</v>
      </c>
      <c r="AP100" s="1">
        <v>43359.199999999997</v>
      </c>
    </row>
    <row r="101" spans="24:42" x14ac:dyDescent="0.25">
      <c r="X101">
        <f t="shared" si="4"/>
        <v>0</v>
      </c>
      <c r="AA101" s="44"/>
      <c r="AB101" s="44"/>
      <c r="AC101" s="1"/>
      <c r="AD101" s="1"/>
      <c r="AE101" t="s">
        <v>15</v>
      </c>
      <c r="AF101" t="s">
        <v>99</v>
      </c>
      <c r="AG101" t="s">
        <v>151</v>
      </c>
      <c r="AH101" t="s">
        <v>152</v>
      </c>
      <c r="AI101" t="s">
        <v>151</v>
      </c>
      <c r="AJ101" t="s">
        <v>153</v>
      </c>
      <c r="AK101" t="s">
        <v>294</v>
      </c>
      <c r="AL101" t="s">
        <v>295</v>
      </c>
      <c r="AM101" s="1">
        <v>43357.5</v>
      </c>
      <c r="AN101" s="1"/>
      <c r="AO101" s="1"/>
      <c r="AP101" s="1">
        <v>43357.5</v>
      </c>
    </row>
    <row r="102" spans="24:42" x14ac:dyDescent="0.25">
      <c r="X102">
        <f t="shared" si="4"/>
        <v>0</v>
      </c>
      <c r="AA102" s="44"/>
      <c r="AB102" s="44"/>
      <c r="AC102" s="1"/>
      <c r="AD102" s="1"/>
      <c r="AE102" t="s">
        <v>15</v>
      </c>
      <c r="AF102" t="s">
        <v>99</v>
      </c>
      <c r="AG102" t="s">
        <v>151</v>
      </c>
      <c r="AH102" t="s">
        <v>152</v>
      </c>
      <c r="AI102" t="s">
        <v>151</v>
      </c>
      <c r="AJ102" t="s">
        <v>153</v>
      </c>
      <c r="AK102" t="s">
        <v>776</v>
      </c>
      <c r="AL102" t="s">
        <v>777</v>
      </c>
      <c r="AM102" s="1">
        <v>43367</v>
      </c>
      <c r="AN102" s="1"/>
      <c r="AO102" s="1">
        <v>43348</v>
      </c>
      <c r="AP102" s="1">
        <v>43357.5</v>
      </c>
    </row>
    <row r="103" spans="24:42" x14ac:dyDescent="0.25">
      <c r="X103">
        <f t="shared" si="4"/>
        <v>0</v>
      </c>
      <c r="AA103" s="44"/>
      <c r="AB103" s="44"/>
      <c r="AC103" s="1"/>
      <c r="AD103" s="1"/>
      <c r="AE103" t="s">
        <v>15</v>
      </c>
      <c r="AF103" t="s">
        <v>99</v>
      </c>
      <c r="AG103" t="s">
        <v>151</v>
      </c>
      <c r="AH103" t="s">
        <v>152</v>
      </c>
      <c r="AI103" t="s">
        <v>151</v>
      </c>
      <c r="AJ103" t="s">
        <v>153</v>
      </c>
      <c r="AK103" t="s">
        <v>282</v>
      </c>
      <c r="AL103" t="s">
        <v>283</v>
      </c>
      <c r="AM103" s="1">
        <v>43361</v>
      </c>
      <c r="AN103" s="1">
        <v>43368</v>
      </c>
      <c r="AO103" s="1">
        <v>43348</v>
      </c>
      <c r="AP103" s="1">
        <v>43359.5</v>
      </c>
    </row>
    <row r="104" spans="24:42" x14ac:dyDescent="0.25">
      <c r="X104">
        <f t="shared" si="4"/>
        <v>0</v>
      </c>
      <c r="AA104" s="44"/>
      <c r="AB104" s="44"/>
      <c r="AC104" s="1"/>
      <c r="AD104" s="1"/>
      <c r="AE104" t="s">
        <v>15</v>
      </c>
      <c r="AF104" t="s">
        <v>99</v>
      </c>
      <c r="AG104" t="s">
        <v>151</v>
      </c>
      <c r="AH104" t="s">
        <v>152</v>
      </c>
      <c r="AI104" t="s">
        <v>151</v>
      </c>
      <c r="AJ104" t="s">
        <v>153</v>
      </c>
      <c r="AK104" t="s">
        <v>1928</v>
      </c>
      <c r="AL104" t="s">
        <v>906</v>
      </c>
      <c r="AM104" s="1">
        <v>43357</v>
      </c>
      <c r="AN104" s="1">
        <v>43366</v>
      </c>
      <c r="AO104" s="1">
        <v>43348</v>
      </c>
      <c r="AP104" s="1">
        <v>43357</v>
      </c>
    </row>
    <row r="105" spans="24:42" x14ac:dyDescent="0.25">
      <c r="X105">
        <f t="shared" si="4"/>
        <v>0</v>
      </c>
      <c r="AA105" s="44"/>
      <c r="AB105" s="44"/>
      <c r="AC105" s="1"/>
      <c r="AD105" s="1"/>
      <c r="AE105" t="s">
        <v>15</v>
      </c>
      <c r="AF105" t="s">
        <v>99</v>
      </c>
      <c r="AG105" t="s">
        <v>151</v>
      </c>
      <c r="AH105" t="s">
        <v>152</v>
      </c>
      <c r="AI105" t="s">
        <v>165</v>
      </c>
      <c r="AJ105" t="s">
        <v>166</v>
      </c>
      <c r="AK105" t="s">
        <v>292</v>
      </c>
      <c r="AL105" t="s">
        <v>293</v>
      </c>
      <c r="AM105" s="1"/>
      <c r="AN105" s="1">
        <v>43363</v>
      </c>
      <c r="AO105" s="1">
        <v>43348</v>
      </c>
      <c r="AP105" s="1">
        <v>43355.5</v>
      </c>
    </row>
    <row r="106" spans="24:42" x14ac:dyDescent="0.25">
      <c r="X106">
        <f t="shared" si="4"/>
        <v>0</v>
      </c>
      <c r="AA106" s="44"/>
      <c r="AB106" s="44"/>
      <c r="AC106" s="1"/>
      <c r="AD106" s="1"/>
      <c r="AE106" t="s">
        <v>15</v>
      </c>
      <c r="AF106" t="s">
        <v>99</v>
      </c>
      <c r="AG106" t="s">
        <v>151</v>
      </c>
      <c r="AH106" t="s">
        <v>152</v>
      </c>
      <c r="AI106" t="s">
        <v>165</v>
      </c>
      <c r="AJ106" t="s">
        <v>166</v>
      </c>
      <c r="AK106" t="s">
        <v>186</v>
      </c>
      <c r="AL106" t="s">
        <v>187</v>
      </c>
      <c r="AM106" s="1">
        <v>43353</v>
      </c>
      <c r="AN106" s="1">
        <v>43363</v>
      </c>
      <c r="AO106" s="1">
        <v>43348</v>
      </c>
      <c r="AP106" s="1">
        <v>43353.714285714283</v>
      </c>
    </row>
    <row r="107" spans="24:42" x14ac:dyDescent="0.25">
      <c r="X107">
        <f t="shared" si="4"/>
        <v>0</v>
      </c>
      <c r="AA107" s="44"/>
      <c r="AB107" s="44"/>
      <c r="AC107" s="1"/>
      <c r="AD107" s="1"/>
      <c r="AE107" t="s">
        <v>15</v>
      </c>
      <c r="AF107" t="s">
        <v>99</v>
      </c>
      <c r="AG107" t="s">
        <v>151</v>
      </c>
      <c r="AH107" t="s">
        <v>152</v>
      </c>
      <c r="AI107" t="s">
        <v>165</v>
      </c>
      <c r="AJ107" t="s">
        <v>166</v>
      </c>
      <c r="AK107" t="s">
        <v>278</v>
      </c>
      <c r="AL107" t="s">
        <v>279</v>
      </c>
      <c r="AM107" s="1">
        <v>43355</v>
      </c>
      <c r="AN107" s="1">
        <v>43363</v>
      </c>
      <c r="AO107" s="1">
        <v>43348</v>
      </c>
      <c r="AP107" s="1">
        <v>43355.142857142855</v>
      </c>
    </row>
    <row r="108" spans="24:42" x14ac:dyDescent="0.25">
      <c r="X108">
        <f t="shared" si="4"/>
        <v>0</v>
      </c>
      <c r="AA108" s="44"/>
      <c r="AB108" s="44"/>
      <c r="AC108" s="1"/>
      <c r="AD108" s="1"/>
      <c r="AE108" t="s">
        <v>15</v>
      </c>
      <c r="AF108" t="s">
        <v>99</v>
      </c>
      <c r="AG108" t="s">
        <v>151</v>
      </c>
      <c r="AH108" t="s">
        <v>152</v>
      </c>
      <c r="AI108" t="s">
        <v>165</v>
      </c>
      <c r="AJ108" t="s">
        <v>166</v>
      </c>
      <c r="AK108" t="s">
        <v>165</v>
      </c>
      <c r="AL108" t="s">
        <v>188</v>
      </c>
      <c r="AM108" s="1"/>
      <c r="AN108" s="1">
        <v>43363</v>
      </c>
      <c r="AO108" s="1"/>
      <c r="AP108" s="1">
        <v>43363</v>
      </c>
    </row>
    <row r="109" spans="24:42" x14ac:dyDescent="0.25">
      <c r="X109">
        <f t="shared" si="4"/>
        <v>0</v>
      </c>
      <c r="AA109" s="44"/>
      <c r="AB109" s="44"/>
      <c r="AC109" s="1"/>
      <c r="AD109" s="1"/>
      <c r="AE109" t="s">
        <v>15</v>
      </c>
      <c r="AF109" t="s">
        <v>99</v>
      </c>
      <c r="AG109" t="s">
        <v>151</v>
      </c>
      <c r="AH109" t="s">
        <v>152</v>
      </c>
      <c r="AI109" t="s">
        <v>165</v>
      </c>
      <c r="AJ109" t="s">
        <v>166</v>
      </c>
      <c r="AK109" t="s">
        <v>544</v>
      </c>
      <c r="AL109" t="s">
        <v>545</v>
      </c>
      <c r="AM109" s="1">
        <v>43372</v>
      </c>
      <c r="AN109" s="1"/>
      <c r="AO109" s="1"/>
      <c r="AP109" s="1">
        <v>43372</v>
      </c>
    </row>
    <row r="110" spans="24:42" x14ac:dyDescent="0.25">
      <c r="X110">
        <f t="shared" si="4"/>
        <v>0</v>
      </c>
      <c r="AA110" s="44"/>
      <c r="AB110" s="44"/>
      <c r="AC110" s="1"/>
      <c r="AD110" s="1"/>
      <c r="AE110" t="s">
        <v>15</v>
      </c>
      <c r="AF110" t="s">
        <v>99</v>
      </c>
      <c r="AG110" t="s">
        <v>151</v>
      </c>
      <c r="AH110" t="s">
        <v>152</v>
      </c>
      <c r="AI110" t="s">
        <v>165</v>
      </c>
      <c r="AJ110" t="s">
        <v>166</v>
      </c>
      <c r="AK110" t="s">
        <v>765</v>
      </c>
      <c r="AL110" t="s">
        <v>766</v>
      </c>
      <c r="AM110" s="1"/>
      <c r="AN110" s="1">
        <v>43363</v>
      </c>
      <c r="AO110" s="1">
        <v>43348</v>
      </c>
      <c r="AP110" s="1">
        <v>43355.5</v>
      </c>
    </row>
    <row r="111" spans="24:42" x14ac:dyDescent="0.25">
      <c r="X111">
        <f t="shared" si="4"/>
        <v>0</v>
      </c>
      <c r="AA111" s="44"/>
      <c r="AB111" s="44"/>
      <c r="AC111" s="1"/>
      <c r="AD111" s="1"/>
      <c r="AE111" t="s">
        <v>15</v>
      </c>
      <c r="AF111" t="s">
        <v>99</v>
      </c>
      <c r="AG111" t="s">
        <v>151</v>
      </c>
      <c r="AH111" t="s">
        <v>152</v>
      </c>
      <c r="AI111" t="s">
        <v>165</v>
      </c>
      <c r="AJ111" t="s">
        <v>166</v>
      </c>
      <c r="AK111" t="s">
        <v>769</v>
      </c>
      <c r="AL111" t="s">
        <v>770</v>
      </c>
      <c r="AM111" s="1">
        <v>43351</v>
      </c>
      <c r="AN111" s="1">
        <v>43363</v>
      </c>
      <c r="AO111" s="1">
        <v>43348</v>
      </c>
      <c r="AP111" s="1">
        <v>43353.25</v>
      </c>
    </row>
    <row r="112" spans="24:42" x14ac:dyDescent="0.25">
      <c r="X112">
        <f t="shared" si="4"/>
        <v>0</v>
      </c>
      <c r="AA112" s="44"/>
      <c r="AB112" s="44"/>
      <c r="AC112" s="1"/>
      <c r="AD112" s="1"/>
      <c r="AE112" t="s">
        <v>15</v>
      </c>
      <c r="AF112" t="s">
        <v>99</v>
      </c>
      <c r="AG112" t="s">
        <v>151</v>
      </c>
      <c r="AH112" t="s">
        <v>152</v>
      </c>
      <c r="AI112" t="s">
        <v>165</v>
      </c>
      <c r="AJ112" t="s">
        <v>166</v>
      </c>
      <c r="AK112" t="s">
        <v>800</v>
      </c>
      <c r="AL112" t="s">
        <v>801</v>
      </c>
      <c r="AM112" s="1">
        <v>43357.599999999999</v>
      </c>
      <c r="AN112" s="1">
        <v>43363</v>
      </c>
      <c r="AO112" s="1">
        <v>43348</v>
      </c>
      <c r="AP112" s="1">
        <v>43357</v>
      </c>
    </row>
    <row r="113" spans="24:42" x14ac:dyDescent="0.25">
      <c r="X113">
        <f t="shared" si="4"/>
        <v>0</v>
      </c>
      <c r="AA113" s="44"/>
      <c r="AB113" s="44"/>
      <c r="AC113" s="1"/>
      <c r="AD113" s="1"/>
      <c r="AE113" t="s">
        <v>15</v>
      </c>
      <c r="AF113" t="s">
        <v>99</v>
      </c>
      <c r="AG113" t="s">
        <v>151</v>
      </c>
      <c r="AH113" t="s">
        <v>152</v>
      </c>
      <c r="AI113" t="s">
        <v>165</v>
      </c>
      <c r="AJ113" t="s">
        <v>166</v>
      </c>
      <c r="AK113" t="s">
        <v>804</v>
      </c>
      <c r="AL113" t="s">
        <v>805</v>
      </c>
      <c r="AM113" s="1">
        <v>43363</v>
      </c>
      <c r="AN113" s="1">
        <v>43363</v>
      </c>
      <c r="AO113" s="1">
        <v>43348</v>
      </c>
      <c r="AP113" s="1">
        <v>43359.25</v>
      </c>
    </row>
    <row r="114" spans="24:42" x14ac:dyDescent="0.25">
      <c r="X114">
        <f t="shared" si="4"/>
        <v>0</v>
      </c>
      <c r="AA114" s="44"/>
      <c r="AB114" s="44"/>
      <c r="AC114" s="1"/>
      <c r="AD114" s="1"/>
      <c r="AE114" t="s">
        <v>15</v>
      </c>
      <c r="AF114" t="s">
        <v>99</v>
      </c>
      <c r="AG114" t="s">
        <v>151</v>
      </c>
      <c r="AH114" t="s">
        <v>152</v>
      </c>
      <c r="AI114" t="s">
        <v>165</v>
      </c>
      <c r="AJ114" t="s">
        <v>166</v>
      </c>
      <c r="AK114" t="s">
        <v>806</v>
      </c>
      <c r="AL114" t="s">
        <v>807</v>
      </c>
      <c r="AM114" s="1"/>
      <c r="AN114" s="1">
        <v>43350</v>
      </c>
      <c r="AO114" s="1"/>
      <c r="AP114" s="1">
        <v>43350</v>
      </c>
    </row>
    <row r="115" spans="24:42" x14ac:dyDescent="0.25">
      <c r="X115">
        <f t="shared" si="4"/>
        <v>0</v>
      </c>
      <c r="AA115" s="44"/>
      <c r="AB115" s="44"/>
      <c r="AC115" s="1"/>
      <c r="AD115" s="1"/>
      <c r="AE115" t="s">
        <v>15</v>
      </c>
      <c r="AF115" t="s">
        <v>99</v>
      </c>
      <c r="AG115" t="s">
        <v>151</v>
      </c>
      <c r="AH115" t="s">
        <v>152</v>
      </c>
      <c r="AI115" t="s">
        <v>189</v>
      </c>
      <c r="AJ115" t="s">
        <v>190</v>
      </c>
      <c r="AK115" t="s">
        <v>189</v>
      </c>
      <c r="AL115" t="s">
        <v>191</v>
      </c>
      <c r="AM115" s="1"/>
      <c r="AN115" s="1"/>
      <c r="AO115" s="1">
        <v>43348</v>
      </c>
      <c r="AP115" s="1">
        <v>43348</v>
      </c>
    </row>
    <row r="116" spans="24:42" x14ac:dyDescent="0.25">
      <c r="X116">
        <f t="shared" si="4"/>
        <v>0</v>
      </c>
      <c r="AA116" s="44"/>
      <c r="AB116" s="44"/>
      <c r="AC116" s="1"/>
      <c r="AD116" s="1"/>
      <c r="AE116" t="s">
        <v>15</v>
      </c>
      <c r="AF116" t="s">
        <v>99</v>
      </c>
      <c r="AG116" t="s">
        <v>151</v>
      </c>
      <c r="AH116" t="s">
        <v>152</v>
      </c>
      <c r="AI116" t="s">
        <v>189</v>
      </c>
      <c r="AJ116" t="s">
        <v>190</v>
      </c>
      <c r="AK116" t="s">
        <v>330</v>
      </c>
      <c r="AL116" t="s">
        <v>331</v>
      </c>
      <c r="AM116" s="1">
        <v>43358.6</v>
      </c>
      <c r="AN116" s="1">
        <v>43363</v>
      </c>
      <c r="AO116" s="1">
        <v>43348</v>
      </c>
      <c r="AP116" s="1">
        <v>43357.714285714283</v>
      </c>
    </row>
    <row r="117" spans="24:42" x14ac:dyDescent="0.25">
      <c r="X117">
        <f t="shared" si="4"/>
        <v>0</v>
      </c>
      <c r="AA117" s="44"/>
      <c r="AB117" s="44"/>
      <c r="AC117" s="1"/>
      <c r="AD117" s="1"/>
      <c r="AE117" t="s">
        <v>15</v>
      </c>
      <c r="AF117" t="s">
        <v>99</v>
      </c>
      <c r="AG117" t="s">
        <v>151</v>
      </c>
      <c r="AH117" t="s">
        <v>152</v>
      </c>
      <c r="AI117" t="s">
        <v>189</v>
      </c>
      <c r="AJ117" t="s">
        <v>190</v>
      </c>
      <c r="AK117" t="s">
        <v>1787</v>
      </c>
      <c r="AL117" t="s">
        <v>1788</v>
      </c>
      <c r="AM117" s="1">
        <v>43373</v>
      </c>
      <c r="AN117" s="1">
        <v>43365</v>
      </c>
      <c r="AO117" s="1">
        <v>43348</v>
      </c>
      <c r="AP117" s="1">
        <v>43364.75</v>
      </c>
    </row>
    <row r="118" spans="24:42" x14ac:dyDescent="0.25">
      <c r="X118">
        <f t="shared" si="4"/>
        <v>0</v>
      </c>
      <c r="AA118" s="44"/>
      <c r="AB118" s="44"/>
      <c r="AC118" s="1"/>
      <c r="AD118" s="1"/>
      <c r="AE118" t="s">
        <v>15</v>
      </c>
      <c r="AF118" t="s">
        <v>99</v>
      </c>
      <c r="AG118" t="s">
        <v>151</v>
      </c>
      <c r="AH118" t="s">
        <v>152</v>
      </c>
      <c r="AI118" t="s">
        <v>189</v>
      </c>
      <c r="AJ118" t="s">
        <v>190</v>
      </c>
      <c r="AK118" t="s">
        <v>697</v>
      </c>
      <c r="AL118" t="s">
        <v>623</v>
      </c>
      <c r="AM118" s="1">
        <v>43362</v>
      </c>
      <c r="AN118" s="1">
        <v>43365</v>
      </c>
      <c r="AO118" s="1"/>
      <c r="AP118" s="1">
        <v>43363</v>
      </c>
    </row>
    <row r="119" spans="24:42" x14ac:dyDescent="0.25">
      <c r="X119">
        <f t="shared" si="4"/>
        <v>0</v>
      </c>
      <c r="AA119" s="44"/>
      <c r="AB119" s="44"/>
      <c r="AC119" s="1"/>
      <c r="AD119" s="1"/>
      <c r="AE119" t="s">
        <v>15</v>
      </c>
      <c r="AF119" t="s">
        <v>99</v>
      </c>
      <c r="AG119" t="s">
        <v>151</v>
      </c>
      <c r="AH119" t="s">
        <v>152</v>
      </c>
      <c r="AI119" t="s">
        <v>189</v>
      </c>
      <c r="AJ119" t="s">
        <v>190</v>
      </c>
      <c r="AK119" t="s">
        <v>1989</v>
      </c>
      <c r="AL119" t="s">
        <v>1990</v>
      </c>
      <c r="AM119" s="1">
        <v>43361</v>
      </c>
      <c r="AN119" s="1">
        <v>43363</v>
      </c>
      <c r="AO119" s="1">
        <v>43348</v>
      </c>
      <c r="AP119" s="1">
        <v>43358.8</v>
      </c>
    </row>
    <row r="120" spans="24:42" x14ac:dyDescent="0.25">
      <c r="X120">
        <f t="shared" si="4"/>
        <v>0</v>
      </c>
      <c r="AA120" s="44"/>
      <c r="AB120" s="44"/>
      <c r="AC120" s="1"/>
      <c r="AD120" s="1"/>
      <c r="AE120" t="s">
        <v>15</v>
      </c>
      <c r="AF120" t="s">
        <v>99</v>
      </c>
      <c r="AG120" t="s">
        <v>132</v>
      </c>
      <c r="AH120" t="s">
        <v>133</v>
      </c>
      <c r="AI120" t="s">
        <v>167</v>
      </c>
      <c r="AJ120" t="s">
        <v>168</v>
      </c>
      <c r="AK120" t="s">
        <v>167</v>
      </c>
      <c r="AL120" t="s">
        <v>192</v>
      </c>
      <c r="AM120" s="1"/>
      <c r="AN120" s="1">
        <v>43366</v>
      </c>
      <c r="AO120" s="1"/>
      <c r="AP120" s="1">
        <v>43366</v>
      </c>
    </row>
    <row r="121" spans="24:42" x14ac:dyDescent="0.25">
      <c r="X121">
        <f t="shared" si="4"/>
        <v>0</v>
      </c>
      <c r="AA121" s="44"/>
      <c r="AB121" s="44"/>
      <c r="AC121" s="1"/>
      <c r="AD121" s="1"/>
      <c r="AE121" t="s">
        <v>15</v>
      </c>
      <c r="AF121" t="s">
        <v>99</v>
      </c>
      <c r="AG121" t="s">
        <v>132</v>
      </c>
      <c r="AH121" t="s">
        <v>133</v>
      </c>
      <c r="AI121" t="s">
        <v>167</v>
      </c>
      <c r="AJ121" t="s">
        <v>168</v>
      </c>
      <c r="AK121" t="s">
        <v>352</v>
      </c>
      <c r="AL121" t="s">
        <v>353</v>
      </c>
      <c r="AM121" s="1">
        <v>43351</v>
      </c>
      <c r="AN121" s="1"/>
      <c r="AO121" s="1"/>
      <c r="AP121" s="1">
        <v>43351</v>
      </c>
    </row>
    <row r="122" spans="24:42" x14ac:dyDescent="0.25">
      <c r="X122">
        <f t="shared" si="4"/>
        <v>0</v>
      </c>
      <c r="AA122" s="44"/>
      <c r="AB122" s="44"/>
      <c r="AC122" s="1"/>
      <c r="AD122" s="1"/>
      <c r="AE122" t="s">
        <v>15</v>
      </c>
      <c r="AF122" t="s">
        <v>99</v>
      </c>
      <c r="AG122" t="s">
        <v>132</v>
      </c>
      <c r="AH122" t="s">
        <v>133</v>
      </c>
      <c r="AI122" t="s">
        <v>167</v>
      </c>
      <c r="AJ122" t="s">
        <v>168</v>
      </c>
      <c r="AK122" t="s">
        <v>2114</v>
      </c>
      <c r="AL122" t="s">
        <v>917</v>
      </c>
      <c r="AM122" s="1">
        <v>43360</v>
      </c>
      <c r="AN122" s="1">
        <v>43363</v>
      </c>
      <c r="AO122" s="1">
        <v>43348</v>
      </c>
      <c r="AP122" s="1">
        <v>43357</v>
      </c>
    </row>
    <row r="123" spans="24:42" x14ac:dyDescent="0.25">
      <c r="X123">
        <f t="shared" si="4"/>
        <v>0</v>
      </c>
      <c r="AA123" s="44"/>
      <c r="AB123" s="44"/>
      <c r="AC123" s="1"/>
      <c r="AD123" s="1"/>
      <c r="AE123" t="s">
        <v>15</v>
      </c>
      <c r="AF123" t="s">
        <v>99</v>
      </c>
      <c r="AG123" t="s">
        <v>132</v>
      </c>
      <c r="AH123" t="s">
        <v>133</v>
      </c>
      <c r="AI123" t="s">
        <v>167</v>
      </c>
      <c r="AJ123" t="s">
        <v>168</v>
      </c>
      <c r="AK123" t="s">
        <v>2710</v>
      </c>
      <c r="AL123" t="s">
        <v>609</v>
      </c>
      <c r="AM123" s="1">
        <v>43353.666666666664</v>
      </c>
      <c r="AN123" s="1"/>
      <c r="AO123" s="1"/>
      <c r="AP123" s="1">
        <v>43353.666666666664</v>
      </c>
    </row>
    <row r="124" spans="24:42" x14ac:dyDescent="0.25">
      <c r="X124">
        <f t="shared" si="4"/>
        <v>0</v>
      </c>
      <c r="AA124" s="44"/>
      <c r="AB124" s="44"/>
      <c r="AC124" s="1"/>
      <c r="AD124" s="1"/>
      <c r="AE124" t="s">
        <v>15</v>
      </c>
      <c r="AF124" t="s">
        <v>99</v>
      </c>
      <c r="AG124" t="s">
        <v>132</v>
      </c>
      <c r="AH124" t="s">
        <v>133</v>
      </c>
      <c r="AI124" t="s">
        <v>134</v>
      </c>
      <c r="AJ124" t="s">
        <v>135</v>
      </c>
      <c r="AK124" t="s">
        <v>193</v>
      </c>
      <c r="AL124" t="s">
        <v>194</v>
      </c>
      <c r="AM124" s="1">
        <v>43353.666666666664</v>
      </c>
      <c r="AN124" s="1">
        <v>43367</v>
      </c>
      <c r="AO124" s="1">
        <v>43348</v>
      </c>
      <c r="AP124" s="1">
        <v>43352.416666666664</v>
      </c>
    </row>
    <row r="125" spans="24:42" x14ac:dyDescent="0.25">
      <c r="X125">
        <f t="shared" si="4"/>
        <v>0</v>
      </c>
      <c r="AA125" s="44"/>
      <c r="AB125" s="44"/>
      <c r="AC125" s="1"/>
      <c r="AD125" s="1"/>
      <c r="AE125" t="s">
        <v>15</v>
      </c>
      <c r="AF125" t="s">
        <v>99</v>
      </c>
      <c r="AG125" t="s">
        <v>132</v>
      </c>
      <c r="AH125" t="s">
        <v>133</v>
      </c>
      <c r="AI125" t="s">
        <v>134</v>
      </c>
      <c r="AJ125" t="s">
        <v>135</v>
      </c>
      <c r="AK125" t="s">
        <v>260</v>
      </c>
      <c r="AL125" t="s">
        <v>261</v>
      </c>
      <c r="AM125" s="1">
        <v>43354</v>
      </c>
      <c r="AN125" s="1">
        <v>43352</v>
      </c>
      <c r="AO125" s="1"/>
      <c r="AP125" s="1">
        <v>43353</v>
      </c>
    </row>
    <row r="126" spans="24:42" x14ac:dyDescent="0.25">
      <c r="X126">
        <f t="shared" si="4"/>
        <v>0</v>
      </c>
      <c r="AA126" s="44"/>
      <c r="AB126" s="44"/>
      <c r="AC126" s="1"/>
      <c r="AD126" s="1"/>
      <c r="AE126" t="s">
        <v>15</v>
      </c>
      <c r="AF126" t="s">
        <v>99</v>
      </c>
      <c r="AG126" t="s">
        <v>132</v>
      </c>
      <c r="AH126" t="s">
        <v>133</v>
      </c>
      <c r="AI126" t="s">
        <v>134</v>
      </c>
      <c r="AJ126" t="s">
        <v>135</v>
      </c>
      <c r="AK126" t="s">
        <v>134</v>
      </c>
      <c r="AL126" t="s">
        <v>177</v>
      </c>
      <c r="AM126" s="1"/>
      <c r="AN126" s="1">
        <v>43364</v>
      </c>
      <c r="AO126" s="1"/>
      <c r="AP126" s="1">
        <v>43364</v>
      </c>
    </row>
    <row r="127" spans="24:42" x14ac:dyDescent="0.25">
      <c r="X127">
        <f t="shared" si="4"/>
        <v>0</v>
      </c>
      <c r="AA127" s="44"/>
      <c r="AB127" s="44"/>
      <c r="AC127" s="1"/>
      <c r="AD127" s="1"/>
      <c r="AE127" t="s">
        <v>15</v>
      </c>
      <c r="AF127" t="s">
        <v>99</v>
      </c>
      <c r="AG127" t="s">
        <v>132</v>
      </c>
      <c r="AH127" t="s">
        <v>133</v>
      </c>
      <c r="AI127" t="s">
        <v>134</v>
      </c>
      <c r="AJ127" t="s">
        <v>135</v>
      </c>
      <c r="AK127" t="s">
        <v>243</v>
      </c>
      <c r="AL127" t="s">
        <v>244</v>
      </c>
      <c r="AM127" s="1">
        <v>43354</v>
      </c>
      <c r="AN127" s="1">
        <v>43358</v>
      </c>
      <c r="AO127" s="1"/>
      <c r="AP127" s="1">
        <v>43354.666666666664</v>
      </c>
    </row>
    <row r="128" spans="24:42" x14ac:dyDescent="0.25">
      <c r="X128">
        <f t="shared" si="4"/>
        <v>0</v>
      </c>
      <c r="AA128" s="44"/>
      <c r="AB128" s="44"/>
      <c r="AC128" s="1"/>
      <c r="AD128" s="1"/>
      <c r="AE128" t="s">
        <v>15</v>
      </c>
      <c r="AF128" t="s">
        <v>99</v>
      </c>
      <c r="AG128" t="s">
        <v>132</v>
      </c>
      <c r="AH128" t="s">
        <v>133</v>
      </c>
      <c r="AI128" t="s">
        <v>134</v>
      </c>
      <c r="AJ128" t="s">
        <v>135</v>
      </c>
      <c r="AK128" t="s">
        <v>197</v>
      </c>
      <c r="AL128" t="s">
        <v>198</v>
      </c>
      <c r="AM128" s="1">
        <v>43352</v>
      </c>
      <c r="AN128" s="1">
        <v>43367</v>
      </c>
      <c r="AO128" s="1"/>
      <c r="AP128" s="1">
        <v>43359.5</v>
      </c>
    </row>
    <row r="129" spans="24:42" x14ac:dyDescent="0.25">
      <c r="X129">
        <f t="shared" si="4"/>
        <v>0</v>
      </c>
      <c r="AA129" s="44"/>
      <c r="AB129" s="44"/>
      <c r="AC129" s="1"/>
      <c r="AD129" s="1"/>
      <c r="AE129" t="s">
        <v>15</v>
      </c>
      <c r="AF129" t="s">
        <v>99</v>
      </c>
      <c r="AG129" t="s">
        <v>132</v>
      </c>
      <c r="AH129" t="s">
        <v>133</v>
      </c>
      <c r="AI129" t="s">
        <v>134</v>
      </c>
      <c r="AJ129" t="s">
        <v>135</v>
      </c>
      <c r="AK129" t="s">
        <v>199</v>
      </c>
      <c r="AL129" t="s">
        <v>200</v>
      </c>
      <c r="AM129" s="1">
        <v>43354</v>
      </c>
      <c r="AN129" s="1">
        <v>43362</v>
      </c>
      <c r="AO129" s="1"/>
      <c r="AP129" s="1">
        <v>43355.333333333336</v>
      </c>
    </row>
    <row r="130" spans="24:42" x14ac:dyDescent="0.25">
      <c r="X130">
        <f t="shared" si="4"/>
        <v>0</v>
      </c>
      <c r="AA130" s="44"/>
      <c r="AB130" s="44"/>
      <c r="AC130" s="1"/>
      <c r="AD130" s="1"/>
      <c r="AE130" t="s">
        <v>15</v>
      </c>
      <c r="AF130" t="s">
        <v>99</v>
      </c>
      <c r="AG130" t="s">
        <v>132</v>
      </c>
      <c r="AH130" t="s">
        <v>133</v>
      </c>
      <c r="AI130" t="s">
        <v>132</v>
      </c>
      <c r="AJ130" t="s">
        <v>137</v>
      </c>
      <c r="AK130" t="s">
        <v>132</v>
      </c>
      <c r="AL130" t="s">
        <v>138</v>
      </c>
      <c r="AM130" s="1">
        <v>43356</v>
      </c>
      <c r="AN130" s="1">
        <v>43351</v>
      </c>
      <c r="AO130" s="1"/>
      <c r="AP130" s="1">
        <v>43353.5</v>
      </c>
    </row>
    <row r="131" spans="24:42" x14ac:dyDescent="0.25">
      <c r="X131">
        <f t="shared" si="4"/>
        <v>0</v>
      </c>
      <c r="AA131" s="44"/>
      <c r="AB131" s="44"/>
      <c r="AC131" s="1"/>
      <c r="AD131" s="1"/>
      <c r="AE131" t="s">
        <v>15</v>
      </c>
      <c r="AF131" t="s">
        <v>99</v>
      </c>
      <c r="AG131" t="s">
        <v>132</v>
      </c>
      <c r="AH131" t="s">
        <v>133</v>
      </c>
      <c r="AI131" t="s">
        <v>203</v>
      </c>
      <c r="AJ131" t="s">
        <v>204</v>
      </c>
      <c r="AK131" t="s">
        <v>203</v>
      </c>
      <c r="AL131" t="s">
        <v>205</v>
      </c>
      <c r="AM131" s="1"/>
      <c r="AN131" s="1">
        <v>43351</v>
      </c>
      <c r="AO131" s="1"/>
      <c r="AP131" s="1">
        <v>43351</v>
      </c>
    </row>
    <row r="132" spans="24:42" x14ac:dyDescent="0.25">
      <c r="X132">
        <f t="shared" si="4"/>
        <v>0</v>
      </c>
      <c r="AA132" s="44"/>
      <c r="AB132" s="44"/>
      <c r="AC132" s="1"/>
      <c r="AD132" s="1"/>
      <c r="AE132" t="s">
        <v>15</v>
      </c>
      <c r="AF132" t="s">
        <v>99</v>
      </c>
      <c r="AG132" t="s">
        <v>132</v>
      </c>
      <c r="AH132" t="s">
        <v>133</v>
      </c>
      <c r="AI132" t="s">
        <v>141</v>
      </c>
      <c r="AJ132" t="s">
        <v>142</v>
      </c>
      <c r="AK132" t="s">
        <v>685</v>
      </c>
      <c r="AL132" t="s">
        <v>607</v>
      </c>
      <c r="AM132" s="1"/>
      <c r="AN132" s="1">
        <v>43355</v>
      </c>
      <c r="AO132" s="1"/>
      <c r="AP132" s="1">
        <v>43355</v>
      </c>
    </row>
    <row r="133" spans="24:42" x14ac:dyDescent="0.25">
      <c r="X133">
        <f t="shared" si="4"/>
        <v>0</v>
      </c>
      <c r="AA133" s="44"/>
      <c r="AB133" s="44"/>
      <c r="AC133" s="1"/>
      <c r="AD133" s="1"/>
      <c r="AE133" t="s">
        <v>15</v>
      </c>
      <c r="AF133" t="s">
        <v>99</v>
      </c>
      <c r="AG133" t="s">
        <v>132</v>
      </c>
      <c r="AH133" t="s">
        <v>133</v>
      </c>
      <c r="AI133" t="s">
        <v>141</v>
      </c>
      <c r="AJ133" t="s">
        <v>142</v>
      </c>
      <c r="AK133" t="s">
        <v>141</v>
      </c>
      <c r="AL133" t="s">
        <v>208</v>
      </c>
      <c r="AM133" s="1">
        <v>43347</v>
      </c>
      <c r="AN133" s="1">
        <v>43355</v>
      </c>
      <c r="AO133" s="1"/>
      <c r="AP133" s="1">
        <v>43351</v>
      </c>
    </row>
    <row r="134" spans="24:42" x14ac:dyDescent="0.25">
      <c r="X134">
        <f t="shared" si="4"/>
        <v>0</v>
      </c>
      <c r="AA134" s="44"/>
      <c r="AB134" s="44"/>
      <c r="AC134" s="1"/>
      <c r="AD134" s="1"/>
      <c r="AE134" t="s">
        <v>15</v>
      </c>
      <c r="AF134" t="s">
        <v>99</v>
      </c>
      <c r="AG134" t="s">
        <v>132</v>
      </c>
      <c r="AH134" t="s">
        <v>133</v>
      </c>
      <c r="AI134" t="s">
        <v>141</v>
      </c>
      <c r="AJ134" t="s">
        <v>142</v>
      </c>
      <c r="AK134" t="s">
        <v>209</v>
      </c>
      <c r="AL134" t="s">
        <v>210</v>
      </c>
      <c r="AM134" s="1">
        <v>43352</v>
      </c>
      <c r="AN134" s="1">
        <v>43353</v>
      </c>
      <c r="AO134" s="1"/>
      <c r="AP134" s="1">
        <v>43352.5</v>
      </c>
    </row>
    <row r="135" spans="24:42" x14ac:dyDescent="0.25">
      <c r="X135">
        <f t="shared" si="4"/>
        <v>0</v>
      </c>
      <c r="AA135" s="44"/>
      <c r="AB135" s="44"/>
      <c r="AC135" s="1"/>
      <c r="AD135" s="1"/>
      <c r="AE135" t="s">
        <v>15</v>
      </c>
      <c r="AF135" t="s">
        <v>99</v>
      </c>
      <c r="AG135" t="s">
        <v>132</v>
      </c>
      <c r="AH135" t="s">
        <v>133</v>
      </c>
      <c r="AI135" t="s">
        <v>141</v>
      </c>
      <c r="AJ135" t="s">
        <v>142</v>
      </c>
      <c r="AK135" t="s">
        <v>1807</v>
      </c>
      <c r="AL135" t="s">
        <v>1808</v>
      </c>
      <c r="AM135" s="1"/>
      <c r="AN135" s="1">
        <v>43354</v>
      </c>
      <c r="AO135" s="1"/>
      <c r="AP135" s="1">
        <v>43354</v>
      </c>
    </row>
    <row r="136" spans="24:42" x14ac:dyDescent="0.25">
      <c r="X136">
        <f t="shared" ref="X136:X199" si="5">COUNT(I136:N136)</f>
        <v>0</v>
      </c>
      <c r="AA136" s="44"/>
      <c r="AB136" s="44"/>
      <c r="AC136" s="1"/>
      <c r="AD136" s="1"/>
      <c r="AE136" t="s">
        <v>15</v>
      </c>
      <c r="AF136" t="s">
        <v>99</v>
      </c>
      <c r="AG136" t="s">
        <v>132</v>
      </c>
      <c r="AH136" t="s">
        <v>133</v>
      </c>
      <c r="AI136" t="s">
        <v>156</v>
      </c>
      <c r="AJ136" t="s">
        <v>157</v>
      </c>
      <c r="AK136" t="s">
        <v>178</v>
      </c>
      <c r="AL136" t="s">
        <v>179</v>
      </c>
      <c r="AM136" s="1"/>
      <c r="AN136" s="1">
        <v>43358</v>
      </c>
      <c r="AO136" s="1">
        <v>43348</v>
      </c>
      <c r="AP136" s="1">
        <v>43353</v>
      </c>
    </row>
    <row r="137" spans="24:42" x14ac:dyDescent="0.25">
      <c r="X137">
        <f t="shared" si="5"/>
        <v>0</v>
      </c>
      <c r="AA137" s="44"/>
      <c r="AB137" s="44"/>
      <c r="AC137" s="1"/>
      <c r="AD137" s="1"/>
      <c r="AE137" t="s">
        <v>15</v>
      </c>
      <c r="AF137" t="s">
        <v>99</v>
      </c>
      <c r="AG137" t="s">
        <v>132</v>
      </c>
      <c r="AH137" t="s">
        <v>133</v>
      </c>
      <c r="AI137" t="s">
        <v>156</v>
      </c>
      <c r="AJ137" t="s">
        <v>157</v>
      </c>
      <c r="AK137" t="s">
        <v>211</v>
      </c>
      <c r="AL137" t="s">
        <v>212</v>
      </c>
      <c r="AM137" s="1">
        <v>43355.625</v>
      </c>
      <c r="AN137" s="1">
        <v>43351</v>
      </c>
      <c r="AO137" s="1"/>
      <c r="AP137" s="1">
        <v>43355.111111111109</v>
      </c>
    </row>
    <row r="138" spans="24:42" x14ac:dyDescent="0.25">
      <c r="X138">
        <f t="shared" si="5"/>
        <v>0</v>
      </c>
      <c r="AA138" s="44"/>
      <c r="AB138" s="44"/>
      <c r="AC138" s="1"/>
      <c r="AD138" s="1"/>
      <c r="AE138" t="s">
        <v>15</v>
      </c>
      <c r="AF138" t="s">
        <v>99</v>
      </c>
      <c r="AG138" t="s">
        <v>132</v>
      </c>
      <c r="AH138" t="s">
        <v>133</v>
      </c>
      <c r="AI138" t="s">
        <v>156</v>
      </c>
      <c r="AJ138" t="s">
        <v>157</v>
      </c>
      <c r="AK138" t="s">
        <v>213</v>
      </c>
      <c r="AL138" t="s">
        <v>214</v>
      </c>
      <c r="AM138" s="1"/>
      <c r="AN138" s="1">
        <v>43362</v>
      </c>
      <c r="AO138" s="1">
        <v>43348</v>
      </c>
      <c r="AP138" s="1">
        <v>43355</v>
      </c>
    </row>
    <row r="139" spans="24:42" x14ac:dyDescent="0.25">
      <c r="X139">
        <f t="shared" si="5"/>
        <v>0</v>
      </c>
      <c r="AA139" s="44"/>
      <c r="AB139" s="44"/>
      <c r="AC139" s="1"/>
      <c r="AD139" s="1"/>
      <c r="AE139" t="s">
        <v>15</v>
      </c>
      <c r="AF139" t="s">
        <v>99</v>
      </c>
      <c r="AG139" t="s">
        <v>132</v>
      </c>
      <c r="AH139" t="s">
        <v>133</v>
      </c>
      <c r="AI139" t="s">
        <v>156</v>
      </c>
      <c r="AJ139" t="s">
        <v>157</v>
      </c>
      <c r="AK139" t="s">
        <v>320</v>
      </c>
      <c r="AL139" t="s">
        <v>321</v>
      </c>
      <c r="AM139" s="1"/>
      <c r="AN139" s="1">
        <v>43351</v>
      </c>
      <c r="AO139" s="1"/>
      <c r="AP139" s="1">
        <v>43351</v>
      </c>
    </row>
    <row r="140" spans="24:42" x14ac:dyDescent="0.25">
      <c r="X140">
        <f t="shared" si="5"/>
        <v>0</v>
      </c>
      <c r="AA140" s="44"/>
      <c r="AB140" s="44"/>
      <c r="AC140" s="1"/>
      <c r="AD140" s="1"/>
      <c r="AE140" t="s">
        <v>15</v>
      </c>
      <c r="AF140" t="s">
        <v>99</v>
      </c>
      <c r="AG140" t="s">
        <v>132</v>
      </c>
      <c r="AH140" t="s">
        <v>133</v>
      </c>
      <c r="AI140" t="s">
        <v>156</v>
      </c>
      <c r="AJ140" t="s">
        <v>157</v>
      </c>
      <c r="AK140" t="s">
        <v>175</v>
      </c>
      <c r="AL140" t="s">
        <v>176</v>
      </c>
      <c r="AM140" s="1">
        <v>43354</v>
      </c>
      <c r="AN140" s="1">
        <v>43360</v>
      </c>
      <c r="AO140" s="1"/>
      <c r="AP140" s="1">
        <v>43357</v>
      </c>
    </row>
    <row r="141" spans="24:42" x14ac:dyDescent="0.25">
      <c r="X141">
        <f t="shared" si="5"/>
        <v>0</v>
      </c>
      <c r="AA141" s="44"/>
      <c r="AB141" s="44"/>
      <c r="AC141" s="1"/>
      <c r="AD141" s="1"/>
      <c r="AE141" t="s">
        <v>15</v>
      </c>
      <c r="AF141" t="s">
        <v>99</v>
      </c>
      <c r="AG141" t="s">
        <v>132</v>
      </c>
      <c r="AH141" t="s">
        <v>133</v>
      </c>
      <c r="AI141" t="s">
        <v>156</v>
      </c>
      <c r="AJ141" t="s">
        <v>157</v>
      </c>
      <c r="AK141" t="s">
        <v>156</v>
      </c>
      <c r="AL141" t="s">
        <v>342</v>
      </c>
      <c r="AM141" s="1">
        <v>43355.666666666664</v>
      </c>
      <c r="AN141" s="1">
        <v>43360</v>
      </c>
      <c r="AO141" s="1"/>
      <c r="AP141" s="1">
        <v>43356.285714285717</v>
      </c>
    </row>
    <row r="142" spans="24:42" x14ac:dyDescent="0.25">
      <c r="X142">
        <f t="shared" si="5"/>
        <v>0</v>
      </c>
      <c r="AA142" s="44"/>
      <c r="AB142" s="44"/>
      <c r="AC142" s="1"/>
      <c r="AD142" s="1"/>
      <c r="AE142" t="s">
        <v>15</v>
      </c>
      <c r="AF142" t="s">
        <v>99</v>
      </c>
      <c r="AG142" t="s">
        <v>15</v>
      </c>
      <c r="AH142" t="s">
        <v>107</v>
      </c>
      <c r="AI142" t="s">
        <v>108</v>
      </c>
      <c r="AJ142" t="s">
        <v>109</v>
      </c>
      <c r="AK142" t="s">
        <v>698</v>
      </c>
      <c r="AL142" t="s">
        <v>624</v>
      </c>
      <c r="AM142" s="1">
        <v>43356</v>
      </c>
      <c r="AN142" s="1">
        <v>43368</v>
      </c>
      <c r="AO142" s="1"/>
      <c r="AP142" s="1">
        <v>43362</v>
      </c>
    </row>
    <row r="143" spans="24:42" x14ac:dyDescent="0.25">
      <c r="X143">
        <f t="shared" si="5"/>
        <v>0</v>
      </c>
      <c r="AA143" s="44"/>
      <c r="AB143" s="44"/>
      <c r="AC143" s="1"/>
      <c r="AD143" s="1"/>
      <c r="AE143" t="s">
        <v>15</v>
      </c>
      <c r="AF143" t="s">
        <v>99</v>
      </c>
      <c r="AG143" t="s">
        <v>15</v>
      </c>
      <c r="AH143" t="s">
        <v>107</v>
      </c>
      <c r="AI143" t="s">
        <v>108</v>
      </c>
      <c r="AJ143" t="s">
        <v>109</v>
      </c>
      <c r="AK143" t="s">
        <v>358</v>
      </c>
      <c r="AL143" t="s">
        <v>359</v>
      </c>
      <c r="AM143" s="1">
        <v>43356</v>
      </c>
      <c r="AN143" s="1"/>
      <c r="AO143" s="1"/>
      <c r="AP143" s="1">
        <v>43356</v>
      </c>
    </row>
    <row r="144" spans="24:42" x14ac:dyDescent="0.25">
      <c r="X144">
        <f t="shared" si="5"/>
        <v>0</v>
      </c>
      <c r="AA144" s="44"/>
      <c r="AB144" s="44"/>
      <c r="AC144" s="1"/>
      <c r="AD144" s="1"/>
      <c r="AE144" t="s">
        <v>15</v>
      </c>
      <c r="AF144" t="s">
        <v>99</v>
      </c>
      <c r="AG144" t="s">
        <v>15</v>
      </c>
      <c r="AH144" t="s">
        <v>107</v>
      </c>
      <c r="AI144" t="s">
        <v>108</v>
      </c>
      <c r="AJ144" t="s">
        <v>109</v>
      </c>
      <c r="AK144" t="s">
        <v>1809</v>
      </c>
      <c r="AL144" t="s">
        <v>936</v>
      </c>
      <c r="AM144" s="1">
        <v>43345</v>
      </c>
      <c r="AN144" s="1">
        <v>43366</v>
      </c>
      <c r="AO144" s="1"/>
      <c r="AP144" s="1">
        <v>43355.5</v>
      </c>
    </row>
    <row r="145" spans="24:42" x14ac:dyDescent="0.25">
      <c r="X145">
        <f t="shared" si="5"/>
        <v>0</v>
      </c>
      <c r="AA145" s="44"/>
      <c r="AB145" s="44"/>
      <c r="AC145" s="1"/>
      <c r="AD145" s="1"/>
      <c r="AE145" t="s">
        <v>15</v>
      </c>
      <c r="AF145" t="s">
        <v>99</v>
      </c>
      <c r="AG145" t="s">
        <v>15</v>
      </c>
      <c r="AH145" t="s">
        <v>107</v>
      </c>
      <c r="AI145" t="s">
        <v>15</v>
      </c>
      <c r="AJ145" t="s">
        <v>119</v>
      </c>
      <c r="AK145" t="s">
        <v>215</v>
      </c>
      <c r="AL145" t="s">
        <v>216</v>
      </c>
      <c r="AM145" s="1"/>
      <c r="AN145" s="1">
        <v>43346</v>
      </c>
      <c r="AO145" s="1"/>
      <c r="AP145" s="1">
        <v>43346</v>
      </c>
    </row>
    <row r="146" spans="24:42" x14ac:dyDescent="0.25">
      <c r="X146">
        <f t="shared" si="5"/>
        <v>0</v>
      </c>
      <c r="AA146" s="44"/>
      <c r="AB146" s="44"/>
      <c r="AC146" s="1"/>
      <c r="AD146" s="1"/>
      <c r="AE146" t="s">
        <v>15</v>
      </c>
      <c r="AF146" t="s">
        <v>99</v>
      </c>
      <c r="AG146" t="s">
        <v>15</v>
      </c>
      <c r="AH146" t="s">
        <v>107</v>
      </c>
      <c r="AI146" t="s">
        <v>15</v>
      </c>
      <c r="AJ146" t="s">
        <v>119</v>
      </c>
      <c r="AK146" t="s">
        <v>15</v>
      </c>
      <c r="AL146" t="s">
        <v>120</v>
      </c>
      <c r="AM146" s="1"/>
      <c r="AN146" s="1">
        <v>43366.400000000001</v>
      </c>
      <c r="AO146" s="1">
        <v>43348</v>
      </c>
      <c r="AP146" s="1">
        <v>43363.333333333336</v>
      </c>
    </row>
    <row r="147" spans="24:42" x14ac:dyDescent="0.25">
      <c r="X147">
        <f t="shared" si="5"/>
        <v>0</v>
      </c>
      <c r="AA147" s="44"/>
      <c r="AB147" s="44"/>
      <c r="AC147" s="1"/>
      <c r="AD147" s="1"/>
      <c r="AE147" t="s">
        <v>15</v>
      </c>
      <c r="AF147" t="s">
        <v>99</v>
      </c>
      <c r="AG147" t="s">
        <v>15</v>
      </c>
      <c r="AH147" t="s">
        <v>107</v>
      </c>
      <c r="AI147" t="s">
        <v>217</v>
      </c>
      <c r="AJ147" t="s">
        <v>218</v>
      </c>
      <c r="AK147" t="s">
        <v>334</v>
      </c>
      <c r="AL147" t="s">
        <v>335</v>
      </c>
      <c r="AM147" s="1">
        <v>43348</v>
      </c>
      <c r="AN147" s="1"/>
      <c r="AO147" s="1"/>
      <c r="AP147" s="1">
        <v>43348</v>
      </c>
    </row>
    <row r="148" spans="24:42" x14ac:dyDescent="0.25">
      <c r="X148">
        <f t="shared" si="5"/>
        <v>0</v>
      </c>
      <c r="AA148" s="44"/>
      <c r="AB148" s="44"/>
      <c r="AC148" s="1"/>
      <c r="AD148" s="1"/>
      <c r="AE148" t="s">
        <v>15</v>
      </c>
      <c r="AF148" t="s">
        <v>99</v>
      </c>
      <c r="AG148" t="s">
        <v>15</v>
      </c>
      <c r="AH148" t="s">
        <v>107</v>
      </c>
      <c r="AI148" t="s">
        <v>217</v>
      </c>
      <c r="AJ148" t="s">
        <v>218</v>
      </c>
      <c r="AK148" t="s">
        <v>225</v>
      </c>
      <c r="AL148" t="s">
        <v>226</v>
      </c>
      <c r="AM148" s="1"/>
      <c r="AN148" s="1">
        <v>43362</v>
      </c>
      <c r="AO148" s="1"/>
      <c r="AP148" s="1">
        <v>43362</v>
      </c>
    </row>
    <row r="149" spans="24:42" x14ac:dyDescent="0.25">
      <c r="X149">
        <f t="shared" si="5"/>
        <v>0</v>
      </c>
      <c r="AA149" s="44"/>
      <c r="AB149" s="44"/>
      <c r="AC149" s="1"/>
      <c r="AD149" s="1"/>
      <c r="AE149" t="s">
        <v>15</v>
      </c>
      <c r="AF149" t="s">
        <v>99</v>
      </c>
      <c r="AG149" t="s">
        <v>15</v>
      </c>
      <c r="AH149" t="s">
        <v>107</v>
      </c>
      <c r="AI149" t="s">
        <v>217</v>
      </c>
      <c r="AJ149" t="s">
        <v>218</v>
      </c>
      <c r="AK149" t="s">
        <v>322</v>
      </c>
      <c r="AL149" t="s">
        <v>323</v>
      </c>
      <c r="AM149" s="1"/>
      <c r="AN149" s="1"/>
      <c r="AO149" s="1">
        <v>43348</v>
      </c>
      <c r="AP149" s="1">
        <v>43348</v>
      </c>
    </row>
    <row r="150" spans="24:42" x14ac:dyDescent="0.25">
      <c r="X150">
        <f t="shared" si="5"/>
        <v>0</v>
      </c>
      <c r="AA150" s="44"/>
      <c r="AB150" s="44"/>
      <c r="AC150" s="1"/>
      <c r="AD150" s="1"/>
      <c r="AE150" t="s">
        <v>15</v>
      </c>
      <c r="AF150" t="s">
        <v>99</v>
      </c>
      <c r="AG150" t="s">
        <v>15</v>
      </c>
      <c r="AH150" t="s">
        <v>107</v>
      </c>
      <c r="AI150" t="s">
        <v>217</v>
      </c>
      <c r="AJ150" t="s">
        <v>218</v>
      </c>
      <c r="AK150" t="s">
        <v>1776</v>
      </c>
      <c r="AL150" t="s">
        <v>1777</v>
      </c>
      <c r="AM150" s="1"/>
      <c r="AN150" s="1">
        <v>43358</v>
      </c>
      <c r="AO150" s="1">
        <v>43348</v>
      </c>
      <c r="AP150" s="1">
        <v>43353</v>
      </c>
    </row>
    <row r="151" spans="24:42" x14ac:dyDescent="0.25">
      <c r="X151">
        <f t="shared" si="5"/>
        <v>0</v>
      </c>
      <c r="AA151" s="44"/>
      <c r="AB151" s="44"/>
      <c r="AC151" s="1"/>
      <c r="AD151" s="1"/>
      <c r="AE151" t="s">
        <v>15</v>
      </c>
      <c r="AF151" t="s">
        <v>99</v>
      </c>
      <c r="AG151" t="s">
        <v>15</v>
      </c>
      <c r="AH151" t="s">
        <v>107</v>
      </c>
      <c r="AI151" t="s">
        <v>217</v>
      </c>
      <c r="AJ151" t="s">
        <v>218</v>
      </c>
      <c r="AK151" t="s">
        <v>221</v>
      </c>
      <c r="AL151" t="s">
        <v>222</v>
      </c>
      <c r="AM151" s="1"/>
      <c r="AN151" s="1">
        <v>43361</v>
      </c>
      <c r="AO151" s="1"/>
      <c r="AP151" s="1">
        <v>43361</v>
      </c>
    </row>
    <row r="152" spans="24:42" x14ac:dyDescent="0.25">
      <c r="X152">
        <f t="shared" si="5"/>
        <v>0</v>
      </c>
      <c r="AA152" s="44"/>
      <c r="AB152" s="44"/>
      <c r="AC152" s="1"/>
      <c r="AD152" s="1"/>
      <c r="AE152" t="s">
        <v>15</v>
      </c>
      <c r="AF152" t="s">
        <v>99</v>
      </c>
      <c r="AG152" t="s">
        <v>15</v>
      </c>
      <c r="AH152" t="s">
        <v>107</v>
      </c>
      <c r="AI152" t="s">
        <v>217</v>
      </c>
      <c r="AJ152" t="s">
        <v>218</v>
      </c>
      <c r="AK152" t="s">
        <v>2119</v>
      </c>
      <c r="AL152" t="s">
        <v>925</v>
      </c>
      <c r="AM152" s="1"/>
      <c r="AN152" s="1">
        <v>43365</v>
      </c>
      <c r="AO152" s="1"/>
      <c r="AP152" s="1">
        <v>43365</v>
      </c>
    </row>
    <row r="153" spans="24:42" x14ac:dyDescent="0.25">
      <c r="X153">
        <f t="shared" si="5"/>
        <v>0</v>
      </c>
      <c r="AA153" s="44"/>
      <c r="AB153" s="44"/>
      <c r="AC153" s="1"/>
      <c r="AD153" s="1"/>
      <c r="AE153" t="s">
        <v>15</v>
      </c>
      <c r="AF153" t="s">
        <v>99</v>
      </c>
      <c r="AG153" t="s">
        <v>15</v>
      </c>
      <c r="AH153" t="s">
        <v>107</v>
      </c>
      <c r="AI153" t="s">
        <v>115</v>
      </c>
      <c r="AJ153" t="s">
        <v>116</v>
      </c>
      <c r="AK153" t="s">
        <v>695</v>
      </c>
      <c r="AL153" t="s">
        <v>621</v>
      </c>
      <c r="AM153" s="1"/>
      <c r="AN153" s="1">
        <v>43359</v>
      </c>
      <c r="AO153" s="1"/>
      <c r="AP153" s="1">
        <v>43359</v>
      </c>
    </row>
    <row r="154" spans="24:42" x14ac:dyDescent="0.25">
      <c r="X154">
        <f t="shared" si="5"/>
        <v>0</v>
      </c>
      <c r="AA154" s="44"/>
      <c r="AB154" s="44"/>
      <c r="AC154" s="1"/>
      <c r="AD154" s="1"/>
      <c r="AE154" t="s">
        <v>15</v>
      </c>
      <c r="AF154" t="s">
        <v>99</v>
      </c>
      <c r="AG154" t="s">
        <v>15</v>
      </c>
      <c r="AH154" t="s">
        <v>107</v>
      </c>
      <c r="AI154" t="s">
        <v>115</v>
      </c>
      <c r="AJ154" t="s">
        <v>116</v>
      </c>
      <c r="AK154" t="s">
        <v>701</v>
      </c>
      <c r="AL154" t="s">
        <v>628</v>
      </c>
      <c r="AM154" s="1"/>
      <c r="AN154" s="1">
        <v>43345</v>
      </c>
      <c r="AO154" s="1"/>
      <c r="AP154" s="1">
        <v>43345</v>
      </c>
    </row>
    <row r="155" spans="24:42" x14ac:dyDescent="0.25">
      <c r="X155">
        <f t="shared" si="5"/>
        <v>0</v>
      </c>
      <c r="AA155" s="44"/>
      <c r="AB155" s="44"/>
      <c r="AC155" s="1"/>
      <c r="AD155" s="1"/>
      <c r="AE155" t="s">
        <v>15</v>
      </c>
      <c r="AF155" t="s">
        <v>99</v>
      </c>
      <c r="AG155" t="s">
        <v>15</v>
      </c>
      <c r="AH155" t="s">
        <v>107</v>
      </c>
      <c r="AI155" t="s">
        <v>115</v>
      </c>
      <c r="AJ155" t="s">
        <v>116</v>
      </c>
      <c r="AK155" t="s">
        <v>788</v>
      </c>
      <c r="AL155" t="s">
        <v>789</v>
      </c>
      <c r="AM155" s="1"/>
      <c r="AN155" s="1">
        <v>43359</v>
      </c>
      <c r="AO155" s="1"/>
      <c r="AP155" s="1">
        <v>43359</v>
      </c>
    </row>
    <row r="156" spans="24:42" x14ac:dyDescent="0.25">
      <c r="X156">
        <f t="shared" si="5"/>
        <v>0</v>
      </c>
      <c r="AA156" s="44"/>
      <c r="AB156" s="44"/>
      <c r="AC156" s="1"/>
      <c r="AD156" s="1"/>
      <c r="AE156" t="s">
        <v>15</v>
      </c>
      <c r="AF156" t="s">
        <v>99</v>
      </c>
      <c r="AG156" t="s">
        <v>15</v>
      </c>
      <c r="AH156" t="s">
        <v>107</v>
      </c>
      <c r="AI156" t="s">
        <v>115</v>
      </c>
      <c r="AJ156" t="s">
        <v>116</v>
      </c>
      <c r="AK156" t="s">
        <v>115</v>
      </c>
      <c r="AL156" t="s">
        <v>259</v>
      </c>
      <c r="AM156" s="1"/>
      <c r="AN156" s="1">
        <v>43359</v>
      </c>
      <c r="AO156" s="1"/>
      <c r="AP156" s="1">
        <v>43359</v>
      </c>
    </row>
    <row r="157" spans="24:42" x14ac:dyDescent="0.25">
      <c r="X157">
        <f t="shared" si="5"/>
        <v>0</v>
      </c>
      <c r="AA157" s="44"/>
      <c r="AB157" s="44"/>
      <c r="AC157" s="1"/>
      <c r="AD157" s="1"/>
      <c r="AE157" t="s">
        <v>15</v>
      </c>
      <c r="AF157" t="s">
        <v>99</v>
      </c>
      <c r="AG157" t="s">
        <v>15</v>
      </c>
      <c r="AH157" t="s">
        <v>107</v>
      </c>
      <c r="AI157" t="s">
        <v>115</v>
      </c>
      <c r="AJ157" t="s">
        <v>116</v>
      </c>
      <c r="AK157" t="s">
        <v>2120</v>
      </c>
      <c r="AL157" t="s">
        <v>909</v>
      </c>
      <c r="AM157" s="1">
        <v>43360</v>
      </c>
      <c r="AN157" s="1">
        <v>43345</v>
      </c>
      <c r="AO157" s="1"/>
      <c r="AP157" s="1">
        <v>43356.25</v>
      </c>
    </row>
    <row r="158" spans="24:42" x14ac:dyDescent="0.25">
      <c r="X158">
        <f t="shared" si="5"/>
        <v>0</v>
      </c>
      <c r="AA158" s="44"/>
      <c r="AB158" s="44"/>
      <c r="AC158" s="1"/>
      <c r="AD158" s="1"/>
      <c r="AE158" t="s">
        <v>15</v>
      </c>
      <c r="AF158" t="s">
        <v>99</v>
      </c>
      <c r="AG158" t="s">
        <v>15</v>
      </c>
      <c r="AH158" t="s">
        <v>107</v>
      </c>
      <c r="AI158" t="s">
        <v>110</v>
      </c>
      <c r="AJ158" t="s">
        <v>111</v>
      </c>
      <c r="AK158" t="s">
        <v>755</v>
      </c>
      <c r="AL158" t="s">
        <v>756</v>
      </c>
      <c r="AM158" s="1">
        <v>43357</v>
      </c>
      <c r="AN158" s="1">
        <v>43363</v>
      </c>
      <c r="AO158" s="1"/>
      <c r="AP158" s="1">
        <v>43358.5</v>
      </c>
    </row>
    <row r="159" spans="24:42" x14ac:dyDescent="0.25">
      <c r="X159">
        <f t="shared" si="5"/>
        <v>0</v>
      </c>
      <c r="AA159" s="44"/>
      <c r="AB159" s="44"/>
      <c r="AC159" s="1"/>
      <c r="AD159" s="1"/>
      <c r="AE159" t="s">
        <v>15</v>
      </c>
      <c r="AF159" t="s">
        <v>99</v>
      </c>
      <c r="AG159" t="s">
        <v>15</v>
      </c>
      <c r="AH159" t="s">
        <v>107</v>
      </c>
      <c r="AI159" t="s">
        <v>110</v>
      </c>
      <c r="AJ159" t="s">
        <v>111</v>
      </c>
      <c r="AK159" t="s">
        <v>110</v>
      </c>
      <c r="AL159" t="s">
        <v>580</v>
      </c>
      <c r="AM159" s="1"/>
      <c r="AN159" s="1">
        <v>43363</v>
      </c>
      <c r="AO159" s="1"/>
      <c r="AP159" s="1">
        <v>43363</v>
      </c>
    </row>
    <row r="160" spans="24:42" x14ac:dyDescent="0.25">
      <c r="X160">
        <f t="shared" si="5"/>
        <v>0</v>
      </c>
      <c r="AA160" s="44"/>
      <c r="AB160" s="44"/>
      <c r="AC160" s="1"/>
      <c r="AD160" s="1"/>
      <c r="AE160" t="s">
        <v>15</v>
      </c>
      <c r="AF160" t="s">
        <v>99</v>
      </c>
      <c r="AG160" t="s">
        <v>15</v>
      </c>
      <c r="AH160" t="s">
        <v>107</v>
      </c>
      <c r="AI160" t="s">
        <v>466</v>
      </c>
      <c r="AJ160" t="s">
        <v>467</v>
      </c>
      <c r="AK160" t="s">
        <v>759</v>
      </c>
      <c r="AL160" t="s">
        <v>760</v>
      </c>
      <c r="AM160" s="1"/>
      <c r="AN160" s="1">
        <v>43359</v>
      </c>
      <c r="AO160" s="1"/>
      <c r="AP160" s="1">
        <v>43359</v>
      </c>
    </row>
    <row r="161" spans="24:42" x14ac:dyDescent="0.25">
      <c r="X161">
        <f t="shared" si="5"/>
        <v>0</v>
      </c>
      <c r="AA161" s="44"/>
      <c r="AB161" s="44"/>
      <c r="AC161" s="1"/>
      <c r="AD161" s="1"/>
      <c r="AE161" t="s">
        <v>15</v>
      </c>
      <c r="AF161" t="s">
        <v>99</v>
      </c>
      <c r="AG161" t="s">
        <v>15</v>
      </c>
      <c r="AH161" t="s">
        <v>107</v>
      </c>
      <c r="AI161" t="s">
        <v>466</v>
      </c>
      <c r="AJ161" t="s">
        <v>467</v>
      </c>
      <c r="AK161" t="s">
        <v>466</v>
      </c>
      <c r="AL161" t="s">
        <v>468</v>
      </c>
      <c r="AM161" s="1"/>
      <c r="AN161" s="1">
        <v>43359</v>
      </c>
      <c r="AO161" s="1"/>
      <c r="AP161" s="1">
        <v>43359</v>
      </c>
    </row>
    <row r="162" spans="24:42" x14ac:dyDescent="0.25">
      <c r="X162">
        <f t="shared" si="5"/>
        <v>0</v>
      </c>
      <c r="AA162" s="44"/>
      <c r="AB162" s="44"/>
      <c r="AC162" s="1"/>
      <c r="AD162" s="1"/>
      <c r="AE162" t="s">
        <v>15</v>
      </c>
      <c r="AF162" t="s">
        <v>99</v>
      </c>
      <c r="AG162" t="s">
        <v>15</v>
      </c>
      <c r="AH162" t="s">
        <v>107</v>
      </c>
      <c r="AI162" t="s">
        <v>773</v>
      </c>
      <c r="AJ162" t="s">
        <v>774</v>
      </c>
      <c r="AK162" t="s">
        <v>773</v>
      </c>
      <c r="AL162" t="s">
        <v>775</v>
      </c>
      <c r="AM162" s="1"/>
      <c r="AN162" s="1">
        <v>43349</v>
      </c>
      <c r="AO162" s="1"/>
      <c r="AP162" s="1">
        <v>43349</v>
      </c>
    </row>
    <row r="163" spans="24:42" x14ac:dyDescent="0.25">
      <c r="X163">
        <f t="shared" si="5"/>
        <v>0</v>
      </c>
      <c r="AA163" s="44"/>
      <c r="AB163" s="44"/>
      <c r="AC163" s="1"/>
      <c r="AD163" s="1"/>
      <c r="AE163" t="s">
        <v>15</v>
      </c>
      <c r="AF163" t="s">
        <v>99</v>
      </c>
      <c r="AG163" t="s">
        <v>100</v>
      </c>
      <c r="AH163" t="s">
        <v>101</v>
      </c>
      <c r="AI163" t="s">
        <v>286</v>
      </c>
      <c r="AJ163" t="s">
        <v>287</v>
      </c>
      <c r="AK163" t="s">
        <v>360</v>
      </c>
      <c r="AL163" t="s">
        <v>361</v>
      </c>
      <c r="AM163" s="1">
        <v>43361</v>
      </c>
      <c r="AN163" s="1">
        <v>43365</v>
      </c>
      <c r="AO163" s="1"/>
      <c r="AP163" s="1">
        <v>43363</v>
      </c>
    </row>
    <row r="164" spans="24:42" x14ac:dyDescent="0.25">
      <c r="X164">
        <f t="shared" si="5"/>
        <v>0</v>
      </c>
      <c r="AA164" s="44"/>
      <c r="AB164" s="44"/>
      <c r="AC164" s="1"/>
      <c r="AD164" s="1"/>
      <c r="AE164" t="s">
        <v>15</v>
      </c>
      <c r="AF164" t="s">
        <v>99</v>
      </c>
      <c r="AG164" t="s">
        <v>100</v>
      </c>
      <c r="AH164" t="s">
        <v>101</v>
      </c>
      <c r="AI164" t="s">
        <v>286</v>
      </c>
      <c r="AJ164" t="s">
        <v>287</v>
      </c>
      <c r="AK164" t="s">
        <v>1854</v>
      </c>
      <c r="AL164" t="s">
        <v>930</v>
      </c>
      <c r="AM164" s="1">
        <v>43356.5</v>
      </c>
      <c r="AN164" s="1">
        <v>43365</v>
      </c>
      <c r="AO164" s="1"/>
      <c r="AP164" s="1">
        <v>43359.333333333336</v>
      </c>
    </row>
    <row r="165" spans="24:42" x14ac:dyDescent="0.25">
      <c r="X165">
        <f t="shared" si="5"/>
        <v>0</v>
      </c>
      <c r="AA165" s="44"/>
      <c r="AB165" s="44"/>
      <c r="AC165" s="1"/>
      <c r="AD165" s="1"/>
      <c r="AE165" t="s">
        <v>15</v>
      </c>
      <c r="AF165" t="s">
        <v>99</v>
      </c>
      <c r="AG165" t="s">
        <v>100</v>
      </c>
      <c r="AH165" t="s">
        <v>101</v>
      </c>
      <c r="AI165" t="s">
        <v>145</v>
      </c>
      <c r="AJ165" t="s">
        <v>146</v>
      </c>
      <c r="AK165" t="s">
        <v>1091</v>
      </c>
      <c r="AL165" t="s">
        <v>1092</v>
      </c>
      <c r="AM165" s="1">
        <v>43360</v>
      </c>
      <c r="AN165" s="1">
        <v>43363</v>
      </c>
      <c r="AO165" s="1"/>
      <c r="AP165" s="1">
        <v>43360.75</v>
      </c>
    </row>
    <row r="166" spans="24:42" x14ac:dyDescent="0.25">
      <c r="X166">
        <f t="shared" si="5"/>
        <v>0</v>
      </c>
      <c r="AA166" s="44"/>
      <c r="AB166" s="44"/>
      <c r="AC166" s="1"/>
      <c r="AD166" s="1"/>
      <c r="AE166" t="s">
        <v>15</v>
      </c>
      <c r="AF166" t="s">
        <v>99</v>
      </c>
      <c r="AG166" t="s">
        <v>100</v>
      </c>
      <c r="AH166" t="s">
        <v>101</v>
      </c>
      <c r="AI166" t="s">
        <v>145</v>
      </c>
      <c r="AJ166" t="s">
        <v>146</v>
      </c>
      <c r="AK166" t="s">
        <v>1718</v>
      </c>
      <c r="AL166" t="s">
        <v>1719</v>
      </c>
      <c r="AM166" s="1">
        <v>43348</v>
      </c>
      <c r="AN166" s="1">
        <v>43366</v>
      </c>
      <c r="AO166" s="1"/>
      <c r="AP166" s="1">
        <v>43357</v>
      </c>
    </row>
    <row r="167" spans="24:42" x14ac:dyDescent="0.25">
      <c r="X167">
        <f t="shared" si="5"/>
        <v>0</v>
      </c>
      <c r="AA167" s="44"/>
      <c r="AB167" s="44"/>
      <c r="AC167" s="1"/>
      <c r="AD167" s="1"/>
      <c r="AE167" t="s">
        <v>15</v>
      </c>
      <c r="AF167" t="s">
        <v>99</v>
      </c>
      <c r="AG167" t="s">
        <v>100</v>
      </c>
      <c r="AH167" t="s">
        <v>101</v>
      </c>
      <c r="AI167" t="s">
        <v>145</v>
      </c>
      <c r="AJ167" t="s">
        <v>146</v>
      </c>
      <c r="AK167" t="s">
        <v>1845</v>
      </c>
      <c r="AL167" t="s">
        <v>1846</v>
      </c>
      <c r="AM167" s="1">
        <v>43348</v>
      </c>
      <c r="AN167" s="1">
        <v>43365</v>
      </c>
      <c r="AO167" s="1"/>
      <c r="AP167" s="1">
        <v>43353.666666666664</v>
      </c>
    </row>
    <row r="168" spans="24:42" x14ac:dyDescent="0.25">
      <c r="X168">
        <f t="shared" si="5"/>
        <v>0</v>
      </c>
      <c r="AA168" s="44"/>
      <c r="AB168" s="44"/>
      <c r="AC168" s="1"/>
      <c r="AD168" s="1"/>
      <c r="AE168" t="s">
        <v>15</v>
      </c>
      <c r="AF168" t="s">
        <v>99</v>
      </c>
      <c r="AG168" t="s">
        <v>100</v>
      </c>
      <c r="AH168" t="s">
        <v>101</v>
      </c>
      <c r="AI168" t="s">
        <v>145</v>
      </c>
      <c r="AJ168" t="s">
        <v>146</v>
      </c>
      <c r="AK168" t="s">
        <v>145</v>
      </c>
      <c r="AL168" t="s">
        <v>547</v>
      </c>
      <c r="AM168" s="1">
        <v>43360</v>
      </c>
      <c r="AN168" s="1">
        <v>43364</v>
      </c>
      <c r="AO168" s="1"/>
      <c r="AP168" s="1">
        <v>43361.333333333336</v>
      </c>
    </row>
    <row r="169" spans="24:42" x14ac:dyDescent="0.25">
      <c r="X169">
        <f t="shared" si="5"/>
        <v>0</v>
      </c>
      <c r="AA169" s="44"/>
      <c r="AB169" s="44"/>
      <c r="AC169" s="1"/>
      <c r="AD169" s="1"/>
      <c r="AE169" t="s">
        <v>15</v>
      </c>
      <c r="AF169" t="s">
        <v>99</v>
      </c>
      <c r="AG169" t="s">
        <v>100</v>
      </c>
      <c r="AH169" t="s">
        <v>101</v>
      </c>
      <c r="AI169" t="s">
        <v>145</v>
      </c>
      <c r="AJ169" t="s">
        <v>146</v>
      </c>
      <c r="AK169" t="s">
        <v>2121</v>
      </c>
      <c r="AL169" t="s">
        <v>927</v>
      </c>
      <c r="AM169" s="1">
        <v>43348</v>
      </c>
      <c r="AN169" s="1">
        <v>43367</v>
      </c>
      <c r="AO169" s="1"/>
      <c r="AP169" s="1">
        <v>43357.5</v>
      </c>
    </row>
    <row r="170" spans="24:42" x14ac:dyDescent="0.25">
      <c r="X170">
        <f t="shared" si="5"/>
        <v>0</v>
      </c>
      <c r="AA170" s="44"/>
      <c r="AB170" s="44"/>
      <c r="AC170" s="1"/>
      <c r="AD170" s="1"/>
      <c r="AE170" t="s">
        <v>15</v>
      </c>
      <c r="AF170" t="s">
        <v>99</v>
      </c>
      <c r="AG170" t="s">
        <v>100</v>
      </c>
      <c r="AH170" t="s">
        <v>101</v>
      </c>
      <c r="AI170" t="s">
        <v>147</v>
      </c>
      <c r="AJ170" t="s">
        <v>148</v>
      </c>
      <c r="AK170" t="s">
        <v>1720</v>
      </c>
      <c r="AL170" t="s">
        <v>904</v>
      </c>
      <c r="AM170" s="1">
        <v>43348</v>
      </c>
      <c r="AN170" s="1">
        <v>43367</v>
      </c>
      <c r="AO170" s="1"/>
      <c r="AP170" s="1">
        <v>43357.5</v>
      </c>
    </row>
    <row r="171" spans="24:42" x14ac:dyDescent="0.25">
      <c r="X171">
        <f t="shared" si="5"/>
        <v>0</v>
      </c>
      <c r="AA171" s="44"/>
      <c r="AB171" s="44"/>
      <c r="AC171" s="1"/>
      <c r="AD171" s="1"/>
      <c r="AE171" t="s">
        <v>15</v>
      </c>
      <c r="AF171" t="s">
        <v>99</v>
      </c>
      <c r="AG171" t="s">
        <v>100</v>
      </c>
      <c r="AH171" t="s">
        <v>101</v>
      </c>
      <c r="AI171" t="s">
        <v>147</v>
      </c>
      <c r="AJ171" t="s">
        <v>148</v>
      </c>
      <c r="AK171" t="s">
        <v>147</v>
      </c>
      <c r="AL171" t="s">
        <v>922</v>
      </c>
      <c r="AM171" s="1"/>
      <c r="AN171" s="1">
        <v>43365</v>
      </c>
      <c r="AO171" s="1"/>
      <c r="AP171" s="1">
        <v>43365</v>
      </c>
    </row>
    <row r="172" spans="24:42" x14ac:dyDescent="0.25">
      <c r="X172">
        <f t="shared" si="5"/>
        <v>0</v>
      </c>
      <c r="AA172" s="44"/>
      <c r="AB172" s="44"/>
      <c r="AC172" s="1"/>
      <c r="AD172" s="1"/>
      <c r="AE172" t="s">
        <v>29</v>
      </c>
      <c r="AF172" t="s">
        <v>159</v>
      </c>
      <c r="AG172" t="s">
        <v>29</v>
      </c>
      <c r="AH172" t="s">
        <v>476</v>
      </c>
      <c r="AI172" t="s">
        <v>581</v>
      </c>
      <c r="AJ172" t="s">
        <v>582</v>
      </c>
      <c r="AK172" t="s">
        <v>2035</v>
      </c>
      <c r="AL172" t="s">
        <v>2036</v>
      </c>
      <c r="AM172" s="1"/>
      <c r="AN172" s="1">
        <v>43352</v>
      </c>
      <c r="AO172" s="1"/>
      <c r="AP172" s="1">
        <v>43352</v>
      </c>
    </row>
    <row r="173" spans="24:42" x14ac:dyDescent="0.25">
      <c r="X173">
        <f t="shared" si="5"/>
        <v>0</v>
      </c>
      <c r="AA173" s="44"/>
      <c r="AB173" s="44"/>
      <c r="AC173" s="1"/>
      <c r="AD173" s="1"/>
      <c r="AE173" t="s">
        <v>29</v>
      </c>
      <c r="AF173" t="s">
        <v>159</v>
      </c>
      <c r="AG173" t="s">
        <v>29</v>
      </c>
      <c r="AH173" t="s">
        <v>476</v>
      </c>
      <c r="AI173" t="s">
        <v>581</v>
      </c>
      <c r="AJ173" t="s">
        <v>582</v>
      </c>
      <c r="AK173" t="s">
        <v>2041</v>
      </c>
      <c r="AL173" t="s">
        <v>2042</v>
      </c>
      <c r="AM173" s="1"/>
      <c r="AN173" s="1">
        <v>43354</v>
      </c>
      <c r="AO173" s="1"/>
      <c r="AP173" s="1">
        <v>43354</v>
      </c>
    </row>
    <row r="174" spans="24:42" x14ac:dyDescent="0.25">
      <c r="X174">
        <f t="shared" si="5"/>
        <v>0</v>
      </c>
      <c r="AA174" s="44"/>
      <c r="AB174" s="44"/>
      <c r="AC174" s="1"/>
      <c r="AD174" s="1"/>
      <c r="AE174" t="s">
        <v>29</v>
      </c>
      <c r="AF174" t="s">
        <v>159</v>
      </c>
      <c r="AG174" t="s">
        <v>29</v>
      </c>
      <c r="AH174" t="s">
        <v>476</v>
      </c>
      <c r="AI174" t="s">
        <v>584</v>
      </c>
      <c r="AJ174" t="s">
        <v>585</v>
      </c>
      <c r="AK174" t="s">
        <v>584</v>
      </c>
      <c r="AL174" t="s">
        <v>2069</v>
      </c>
      <c r="AM174" s="1"/>
      <c r="AN174" s="1">
        <v>43363</v>
      </c>
      <c r="AO174" s="1"/>
      <c r="AP174" s="1">
        <v>43363</v>
      </c>
    </row>
    <row r="175" spans="24:42" x14ac:dyDescent="0.25">
      <c r="X175">
        <f t="shared" si="5"/>
        <v>0</v>
      </c>
      <c r="AA175" s="44"/>
      <c r="AB175" s="44"/>
      <c r="AC175" s="1"/>
      <c r="AD175" s="1"/>
      <c r="AE175" t="s">
        <v>29</v>
      </c>
      <c r="AF175" t="s">
        <v>159</v>
      </c>
      <c r="AG175" t="s">
        <v>29</v>
      </c>
      <c r="AH175" t="s">
        <v>476</v>
      </c>
      <c r="AI175" t="s">
        <v>819</v>
      </c>
      <c r="AJ175" t="s">
        <v>820</v>
      </c>
      <c r="AK175" t="s">
        <v>819</v>
      </c>
      <c r="AL175" t="s">
        <v>1662</v>
      </c>
      <c r="AM175" s="1"/>
      <c r="AN175" s="1">
        <v>43366</v>
      </c>
      <c r="AO175" s="1"/>
      <c r="AP175" s="1">
        <v>43366</v>
      </c>
    </row>
    <row r="176" spans="24:42" x14ac:dyDescent="0.25">
      <c r="X176">
        <f t="shared" si="5"/>
        <v>0</v>
      </c>
      <c r="AA176" s="44"/>
      <c r="AB176" s="44"/>
      <c r="AC176" s="1"/>
      <c r="AD176" s="1"/>
      <c r="AE176" t="s">
        <v>18</v>
      </c>
      <c r="AF176" t="s">
        <v>744</v>
      </c>
      <c r="AG176" t="s">
        <v>18</v>
      </c>
      <c r="AH176" t="s">
        <v>745</v>
      </c>
      <c r="AI176" t="s">
        <v>18</v>
      </c>
      <c r="AJ176" t="s">
        <v>746</v>
      </c>
      <c r="AK176" t="s">
        <v>18</v>
      </c>
      <c r="AL176" t="s">
        <v>747</v>
      </c>
      <c r="AM176" s="1"/>
      <c r="AN176" s="1">
        <v>43364.222222222219</v>
      </c>
      <c r="AO176" s="1"/>
      <c r="AP176" s="1">
        <v>43364.222222222219</v>
      </c>
    </row>
    <row r="177" spans="24:42" x14ac:dyDescent="0.25">
      <c r="X177">
        <f t="shared" si="5"/>
        <v>0</v>
      </c>
      <c r="AA177" s="44"/>
      <c r="AB177" s="44"/>
      <c r="AC177" s="1"/>
      <c r="AD177" s="1"/>
      <c r="AE177" t="s">
        <v>18</v>
      </c>
      <c r="AF177" t="s">
        <v>744</v>
      </c>
      <c r="AG177" t="s">
        <v>18</v>
      </c>
      <c r="AH177" t="s">
        <v>745</v>
      </c>
      <c r="AI177" t="s">
        <v>18</v>
      </c>
      <c r="AJ177" t="s">
        <v>746</v>
      </c>
      <c r="AK177" t="s">
        <v>1176</v>
      </c>
      <c r="AL177" t="s">
        <v>1177</v>
      </c>
      <c r="AM177" s="1"/>
      <c r="AN177" s="1">
        <v>43345</v>
      </c>
      <c r="AO177" s="1"/>
      <c r="AP177" s="1">
        <v>43345</v>
      </c>
    </row>
    <row r="178" spans="24:42" x14ac:dyDescent="0.25">
      <c r="X178">
        <f t="shared" si="5"/>
        <v>0</v>
      </c>
      <c r="AA178" s="44"/>
      <c r="AB178" s="44"/>
      <c r="AC178" s="1"/>
      <c r="AD178" s="1"/>
      <c r="AE178" t="s">
        <v>18</v>
      </c>
      <c r="AF178" t="s">
        <v>744</v>
      </c>
      <c r="AG178" t="s">
        <v>18</v>
      </c>
      <c r="AH178" t="s">
        <v>745</v>
      </c>
      <c r="AI178" t="s">
        <v>1167</v>
      </c>
      <c r="AJ178" t="s">
        <v>1168</v>
      </c>
      <c r="AK178" t="s">
        <v>1696</v>
      </c>
      <c r="AL178" t="s">
        <v>1697</v>
      </c>
      <c r="AM178" s="1"/>
      <c r="AN178" s="1">
        <v>43346</v>
      </c>
      <c r="AO178" s="1"/>
      <c r="AP178" s="1">
        <v>43346</v>
      </c>
    </row>
    <row r="179" spans="24:42" x14ac:dyDescent="0.25">
      <c r="X179">
        <f t="shared" si="5"/>
        <v>0</v>
      </c>
      <c r="AA179" s="44"/>
      <c r="AB179" s="44"/>
      <c r="AC179" s="1"/>
      <c r="AD179" s="1"/>
      <c r="AE179" t="s">
        <v>18</v>
      </c>
      <c r="AF179" t="s">
        <v>744</v>
      </c>
      <c r="AG179" t="s">
        <v>18</v>
      </c>
      <c r="AH179" t="s">
        <v>745</v>
      </c>
      <c r="AI179" t="s">
        <v>360</v>
      </c>
      <c r="AJ179" t="s">
        <v>1171</v>
      </c>
      <c r="AK179" t="s">
        <v>360</v>
      </c>
      <c r="AL179" t="s">
        <v>1441</v>
      </c>
      <c r="AM179" s="1"/>
      <c r="AN179" s="1">
        <v>43357</v>
      </c>
      <c r="AO179" s="1"/>
      <c r="AP179" s="1">
        <v>43357</v>
      </c>
    </row>
    <row r="180" spans="24:42" x14ac:dyDescent="0.25">
      <c r="X180">
        <f t="shared" si="5"/>
        <v>0</v>
      </c>
      <c r="AA180" s="44"/>
      <c r="AB180" s="44"/>
      <c r="AC180" s="1"/>
      <c r="AD180" s="1"/>
      <c r="AE180" t="s">
        <v>18</v>
      </c>
      <c r="AF180" t="s">
        <v>744</v>
      </c>
      <c r="AG180" t="s">
        <v>18</v>
      </c>
      <c r="AH180" t="s">
        <v>745</v>
      </c>
      <c r="AI180" t="s">
        <v>1444</v>
      </c>
      <c r="AJ180" t="s">
        <v>1445</v>
      </c>
      <c r="AK180" t="s">
        <v>1446</v>
      </c>
      <c r="AL180" t="s">
        <v>1447</v>
      </c>
      <c r="AM180" s="1"/>
      <c r="AN180" s="1">
        <v>43344</v>
      </c>
      <c r="AO180" s="1"/>
      <c r="AP180" s="1">
        <v>43344</v>
      </c>
    </row>
    <row r="181" spans="24:42" x14ac:dyDescent="0.25">
      <c r="X181">
        <f t="shared" si="5"/>
        <v>0</v>
      </c>
      <c r="AA181" s="44"/>
      <c r="AB181" s="44"/>
      <c r="AC181" s="1"/>
      <c r="AD181" s="1"/>
      <c r="AE181" t="s">
        <v>18</v>
      </c>
      <c r="AF181" t="s">
        <v>744</v>
      </c>
      <c r="AG181" t="s">
        <v>18</v>
      </c>
      <c r="AH181" t="s">
        <v>745</v>
      </c>
      <c r="AI181" t="s">
        <v>1459</v>
      </c>
      <c r="AJ181" t="s">
        <v>1460</v>
      </c>
      <c r="AK181" t="s">
        <v>1459</v>
      </c>
      <c r="AL181" t="s">
        <v>1461</v>
      </c>
      <c r="AM181" s="1"/>
      <c r="AN181" s="1">
        <v>43351</v>
      </c>
      <c r="AO181" s="1"/>
      <c r="AP181" s="1">
        <v>43351</v>
      </c>
    </row>
    <row r="182" spans="24:42" x14ac:dyDescent="0.25">
      <c r="X182">
        <f t="shared" si="5"/>
        <v>0</v>
      </c>
      <c r="AA182" s="44"/>
      <c r="AB182" s="44"/>
      <c r="AC182" s="1"/>
      <c r="AD182" s="1"/>
      <c r="AE182" t="s">
        <v>18</v>
      </c>
      <c r="AF182" t="s">
        <v>744</v>
      </c>
      <c r="AG182" t="s">
        <v>18</v>
      </c>
      <c r="AH182" t="s">
        <v>745</v>
      </c>
      <c r="AI182" t="s">
        <v>1462</v>
      </c>
      <c r="AJ182" t="s">
        <v>1463</v>
      </c>
      <c r="AK182" t="s">
        <v>1464</v>
      </c>
      <c r="AL182" t="s">
        <v>1465</v>
      </c>
      <c r="AM182" s="1"/>
      <c r="AN182" s="1">
        <v>43360</v>
      </c>
      <c r="AO182" s="1"/>
      <c r="AP182" s="1">
        <v>43360</v>
      </c>
    </row>
    <row r="183" spans="24:42" x14ac:dyDescent="0.25">
      <c r="X183">
        <f t="shared" si="5"/>
        <v>0</v>
      </c>
      <c r="AA183" s="44"/>
      <c r="AB183" s="44"/>
      <c r="AC183" s="1"/>
      <c r="AD183" s="1"/>
      <c r="AE183" t="s">
        <v>18</v>
      </c>
      <c r="AF183" t="s">
        <v>744</v>
      </c>
      <c r="AG183" t="s">
        <v>1139</v>
      </c>
      <c r="AH183" t="s">
        <v>1140</v>
      </c>
      <c r="AI183" t="s">
        <v>1141</v>
      </c>
      <c r="AJ183" t="s">
        <v>1142</v>
      </c>
      <c r="AK183" t="s">
        <v>1141</v>
      </c>
      <c r="AL183" t="s">
        <v>1143</v>
      </c>
      <c r="AM183" s="1"/>
      <c r="AN183" s="1">
        <v>43362</v>
      </c>
      <c r="AO183" s="1"/>
      <c r="AP183" s="1">
        <v>43362</v>
      </c>
    </row>
    <row r="184" spans="24:42" x14ac:dyDescent="0.25">
      <c r="X184">
        <f t="shared" si="5"/>
        <v>0</v>
      </c>
      <c r="AA184" s="44"/>
      <c r="AB184" s="44"/>
      <c r="AC184" s="1"/>
      <c r="AD184" s="1"/>
      <c r="AE184" t="s">
        <v>18</v>
      </c>
      <c r="AF184" t="s">
        <v>744</v>
      </c>
      <c r="AG184" t="s">
        <v>1139</v>
      </c>
      <c r="AH184" t="s">
        <v>1140</v>
      </c>
      <c r="AI184" t="s">
        <v>1139</v>
      </c>
      <c r="AJ184" t="s">
        <v>1425</v>
      </c>
      <c r="AK184" t="s">
        <v>1139</v>
      </c>
      <c r="AL184" t="s">
        <v>1426</v>
      </c>
      <c r="AM184" s="1"/>
      <c r="AN184" s="1">
        <v>43356</v>
      </c>
      <c r="AO184" s="1"/>
      <c r="AP184" s="1">
        <v>43356</v>
      </c>
    </row>
    <row r="185" spans="24:42" x14ac:dyDescent="0.25">
      <c r="X185">
        <f t="shared" si="5"/>
        <v>0</v>
      </c>
      <c r="AA185" s="44"/>
      <c r="AB185" s="44"/>
      <c r="AC185" s="1"/>
      <c r="AD185" s="1"/>
      <c r="AE185" t="s">
        <v>18</v>
      </c>
      <c r="AF185" t="s">
        <v>744</v>
      </c>
      <c r="AG185" t="s">
        <v>1139</v>
      </c>
      <c r="AH185" t="s">
        <v>1140</v>
      </c>
      <c r="AI185" t="s">
        <v>1427</v>
      </c>
      <c r="AJ185" t="s">
        <v>1428</v>
      </c>
      <c r="AK185" t="s">
        <v>1429</v>
      </c>
      <c r="AL185" t="s">
        <v>1430</v>
      </c>
      <c r="AM185" s="1"/>
      <c r="AN185" s="1">
        <v>43363</v>
      </c>
      <c r="AO185" s="1"/>
      <c r="AP185" s="1">
        <v>43363</v>
      </c>
    </row>
    <row r="186" spans="24:42" x14ac:dyDescent="0.25">
      <c r="X186">
        <f t="shared" si="5"/>
        <v>0</v>
      </c>
      <c r="AA186" s="44"/>
      <c r="AB186" s="44"/>
      <c r="AC186" s="1"/>
      <c r="AD186" s="1"/>
      <c r="AE186" t="s">
        <v>18</v>
      </c>
      <c r="AF186" t="s">
        <v>744</v>
      </c>
      <c r="AG186" t="s">
        <v>1139</v>
      </c>
      <c r="AH186" t="s">
        <v>1140</v>
      </c>
      <c r="AI186" t="s">
        <v>1431</v>
      </c>
      <c r="AJ186" t="s">
        <v>1432</v>
      </c>
      <c r="AK186" t="s">
        <v>1431</v>
      </c>
      <c r="AL186" t="s">
        <v>1433</v>
      </c>
      <c r="AM186" s="1"/>
      <c r="AN186" s="1">
        <v>43350</v>
      </c>
      <c r="AO186" s="1"/>
      <c r="AP186" s="1">
        <v>43350</v>
      </c>
    </row>
    <row r="187" spans="24:42" x14ac:dyDescent="0.25">
      <c r="X187">
        <f t="shared" si="5"/>
        <v>0</v>
      </c>
      <c r="AA187" s="44"/>
      <c r="AB187" s="44"/>
      <c r="AC187" s="1"/>
      <c r="AD187" s="1"/>
      <c r="AE187" t="s">
        <v>18</v>
      </c>
      <c r="AF187" t="s">
        <v>744</v>
      </c>
      <c r="AG187" t="s">
        <v>1146</v>
      </c>
      <c r="AH187" t="s">
        <v>1147</v>
      </c>
      <c r="AI187" t="s">
        <v>1146</v>
      </c>
      <c r="AJ187" t="s">
        <v>1148</v>
      </c>
      <c r="AK187" t="s">
        <v>1146</v>
      </c>
      <c r="AL187" t="s">
        <v>1149</v>
      </c>
      <c r="AM187" s="1"/>
      <c r="AN187" s="1">
        <v>43358</v>
      </c>
      <c r="AO187" s="1"/>
      <c r="AP187" s="1">
        <v>43358</v>
      </c>
    </row>
    <row r="188" spans="24:42" x14ac:dyDescent="0.25">
      <c r="X188">
        <f t="shared" si="5"/>
        <v>0</v>
      </c>
      <c r="AA188" s="44"/>
      <c r="AB188" s="44"/>
      <c r="AC188" s="1"/>
      <c r="AD188" s="1"/>
      <c r="AE188" t="s">
        <v>18</v>
      </c>
      <c r="AF188" t="s">
        <v>744</v>
      </c>
      <c r="AG188" t="s">
        <v>1146</v>
      </c>
      <c r="AH188" t="s">
        <v>1147</v>
      </c>
      <c r="AI188" t="s">
        <v>1154</v>
      </c>
      <c r="AJ188" t="s">
        <v>1155</v>
      </c>
      <c r="AK188" t="s">
        <v>1154</v>
      </c>
      <c r="AL188" t="s">
        <v>1884</v>
      </c>
      <c r="AM188" s="1"/>
      <c r="AN188" s="1">
        <v>43363</v>
      </c>
      <c r="AO188" s="1"/>
      <c r="AP188" s="1">
        <v>43363</v>
      </c>
    </row>
    <row r="189" spans="24:42" x14ac:dyDescent="0.25">
      <c r="X189">
        <f t="shared" si="5"/>
        <v>0</v>
      </c>
      <c r="AA189" s="44"/>
      <c r="AB189" s="44"/>
      <c r="AC189" s="1"/>
      <c r="AD189" s="1"/>
      <c r="AE189" t="s">
        <v>18</v>
      </c>
      <c r="AF189" t="s">
        <v>744</v>
      </c>
      <c r="AG189" t="s">
        <v>1146</v>
      </c>
      <c r="AH189" t="s">
        <v>1147</v>
      </c>
      <c r="AI189" t="s">
        <v>1448</v>
      </c>
      <c r="AJ189" t="s">
        <v>1449</v>
      </c>
      <c r="AK189" t="s">
        <v>1448</v>
      </c>
      <c r="AL189" t="s">
        <v>1450</v>
      </c>
      <c r="AM189" s="1"/>
      <c r="AN189" s="1">
        <v>43351</v>
      </c>
      <c r="AO189" s="1"/>
      <c r="AP189" s="1">
        <v>43351</v>
      </c>
    </row>
    <row r="190" spans="24:42" x14ac:dyDescent="0.25">
      <c r="X190">
        <f t="shared" si="5"/>
        <v>0</v>
      </c>
      <c r="AA190" s="44"/>
      <c r="AB190" s="44"/>
      <c r="AC190" s="1"/>
      <c r="AD190" s="1"/>
      <c r="AE190" t="s">
        <v>18</v>
      </c>
      <c r="AF190" t="s">
        <v>744</v>
      </c>
      <c r="AG190" t="s">
        <v>1146</v>
      </c>
      <c r="AH190" t="s">
        <v>1147</v>
      </c>
      <c r="AI190" t="s">
        <v>1690</v>
      </c>
      <c r="AJ190" t="s">
        <v>1691</v>
      </c>
      <c r="AK190" t="s">
        <v>1690</v>
      </c>
      <c r="AL190" t="s">
        <v>1692</v>
      </c>
      <c r="AM190" s="1"/>
      <c r="AN190" s="1">
        <v>43364</v>
      </c>
      <c r="AO190" s="1"/>
      <c r="AP190" s="1">
        <v>43364</v>
      </c>
    </row>
    <row r="191" spans="24:42" x14ac:dyDescent="0.25">
      <c r="X191">
        <f t="shared" si="5"/>
        <v>0</v>
      </c>
      <c r="AA191" s="44"/>
      <c r="AB191" s="44"/>
      <c r="AC191" s="1"/>
      <c r="AD191" s="1"/>
      <c r="AE191" t="s">
        <v>18</v>
      </c>
      <c r="AF191" t="s">
        <v>744</v>
      </c>
      <c r="AG191" t="s">
        <v>1158</v>
      </c>
      <c r="AH191" t="s">
        <v>1159</v>
      </c>
      <c r="AI191" t="s">
        <v>1158</v>
      </c>
      <c r="AJ191" t="s">
        <v>1164</v>
      </c>
      <c r="AK191" t="s">
        <v>1158</v>
      </c>
      <c r="AL191" t="s">
        <v>1436</v>
      </c>
      <c r="AM191" s="1"/>
      <c r="AN191" s="1">
        <v>43361</v>
      </c>
      <c r="AO191" s="1"/>
      <c r="AP191" s="1">
        <v>43361</v>
      </c>
    </row>
    <row r="192" spans="24:42" x14ac:dyDescent="0.25">
      <c r="X192">
        <f t="shared" si="5"/>
        <v>0</v>
      </c>
      <c r="AA192" s="44"/>
      <c r="AB192" s="44"/>
      <c r="AC192" s="1"/>
      <c r="AD192" s="1"/>
      <c r="AE192" t="s">
        <v>18</v>
      </c>
      <c r="AF192" t="s">
        <v>744</v>
      </c>
      <c r="AG192" t="s">
        <v>1158</v>
      </c>
      <c r="AH192" t="s">
        <v>1159</v>
      </c>
      <c r="AI192" t="s">
        <v>1182</v>
      </c>
      <c r="AJ192" t="s">
        <v>1183</v>
      </c>
      <c r="AK192" t="s">
        <v>1182</v>
      </c>
      <c r="AL192" t="s">
        <v>1184</v>
      </c>
      <c r="AM192" s="1"/>
      <c r="AN192" s="1">
        <v>43358</v>
      </c>
      <c r="AO192" s="1"/>
      <c r="AP192" s="1">
        <v>43358</v>
      </c>
    </row>
    <row r="193" spans="24:42" x14ac:dyDescent="0.25">
      <c r="X193">
        <f t="shared" si="5"/>
        <v>0</v>
      </c>
      <c r="AA193" s="44"/>
      <c r="AB193" s="44"/>
      <c r="AC193" s="1"/>
      <c r="AD193" s="1"/>
      <c r="AE193" t="s">
        <v>18</v>
      </c>
      <c r="AF193" t="s">
        <v>744</v>
      </c>
      <c r="AG193" t="s">
        <v>1158</v>
      </c>
      <c r="AH193" t="s">
        <v>1159</v>
      </c>
      <c r="AI193" t="s">
        <v>1437</v>
      </c>
      <c r="AJ193" t="s">
        <v>1438</v>
      </c>
      <c r="AK193" t="s">
        <v>1437</v>
      </c>
      <c r="AL193" t="s">
        <v>1695</v>
      </c>
      <c r="AM193" s="1"/>
      <c r="AN193" s="1">
        <v>43360</v>
      </c>
      <c r="AO193" s="1"/>
      <c r="AP193" s="1">
        <v>43360</v>
      </c>
    </row>
    <row r="194" spans="24:42" x14ac:dyDescent="0.25">
      <c r="X194">
        <f t="shared" si="5"/>
        <v>0</v>
      </c>
      <c r="AA194" s="44"/>
      <c r="AB194" s="44"/>
      <c r="AC194" s="1"/>
      <c r="AD194" s="1"/>
      <c r="AE194" t="s">
        <v>18</v>
      </c>
      <c r="AF194" t="s">
        <v>744</v>
      </c>
      <c r="AG194" t="s">
        <v>1158</v>
      </c>
      <c r="AH194" t="s">
        <v>1159</v>
      </c>
      <c r="AI194" t="s">
        <v>1453</v>
      </c>
      <c r="AJ194" t="s">
        <v>1454</v>
      </c>
      <c r="AK194" t="s">
        <v>1453</v>
      </c>
      <c r="AL194" t="s">
        <v>1764</v>
      </c>
      <c r="AM194" s="1"/>
      <c r="AN194" s="1">
        <v>43354</v>
      </c>
      <c r="AO194" s="1"/>
      <c r="AP194" s="1">
        <v>43354</v>
      </c>
    </row>
    <row r="195" spans="24:42" x14ac:dyDescent="0.25">
      <c r="X195">
        <f t="shared" si="5"/>
        <v>0</v>
      </c>
      <c r="AA195" s="44"/>
      <c r="AB195" s="44"/>
      <c r="AC195" s="1"/>
      <c r="AD195" s="1"/>
      <c r="AE195" t="s">
        <v>19</v>
      </c>
      <c r="AF195" t="s">
        <v>750</v>
      </c>
      <c r="AG195" t="s">
        <v>751</v>
      </c>
      <c r="AH195" t="s">
        <v>752</v>
      </c>
      <c r="AI195" t="s">
        <v>751</v>
      </c>
      <c r="AJ195" t="s">
        <v>753</v>
      </c>
      <c r="AK195" t="s">
        <v>751</v>
      </c>
      <c r="AL195" t="s">
        <v>754</v>
      </c>
      <c r="AM195" s="1"/>
      <c r="AN195" s="1">
        <v>43362</v>
      </c>
      <c r="AO195" s="1"/>
      <c r="AP195" s="1">
        <v>43362</v>
      </c>
    </row>
    <row r="196" spans="24:42" x14ac:dyDescent="0.25">
      <c r="X196">
        <f t="shared" si="5"/>
        <v>0</v>
      </c>
      <c r="AA196" s="44"/>
      <c r="AB196" s="44"/>
      <c r="AC196" s="1"/>
      <c r="AD196" s="1"/>
      <c r="AE196" t="s">
        <v>19</v>
      </c>
      <c r="AF196" t="s">
        <v>750</v>
      </c>
      <c r="AG196" t="s">
        <v>751</v>
      </c>
      <c r="AH196" t="s">
        <v>752</v>
      </c>
      <c r="AI196" t="s">
        <v>1861</v>
      </c>
      <c r="AJ196" t="s">
        <v>1862</v>
      </c>
      <c r="AK196" t="s">
        <v>1861</v>
      </c>
      <c r="AL196" t="s">
        <v>1863</v>
      </c>
      <c r="AM196" s="1"/>
      <c r="AN196" s="1">
        <v>43363</v>
      </c>
      <c r="AO196" s="1"/>
      <c r="AP196" s="1">
        <v>43363</v>
      </c>
    </row>
    <row r="197" spans="24:42" x14ac:dyDescent="0.25">
      <c r="X197">
        <f t="shared" si="5"/>
        <v>0</v>
      </c>
      <c r="AA197" s="44"/>
      <c r="AB197" s="44"/>
      <c r="AC197" s="1"/>
      <c r="AD197" s="1"/>
      <c r="AE197" t="s">
        <v>19</v>
      </c>
      <c r="AF197" t="s">
        <v>750</v>
      </c>
      <c r="AG197" t="s">
        <v>751</v>
      </c>
      <c r="AH197" t="s">
        <v>752</v>
      </c>
      <c r="AI197" t="s">
        <v>2070</v>
      </c>
      <c r="AJ197" t="s">
        <v>2071</v>
      </c>
      <c r="AK197" t="s">
        <v>2070</v>
      </c>
      <c r="AL197" t="s">
        <v>2072</v>
      </c>
      <c r="AM197" s="1"/>
      <c r="AN197" s="1">
        <v>43363</v>
      </c>
      <c r="AO197" s="1"/>
      <c r="AP197" s="1">
        <v>43363</v>
      </c>
    </row>
    <row r="198" spans="24:42" x14ac:dyDescent="0.25">
      <c r="X198">
        <f t="shared" si="5"/>
        <v>0</v>
      </c>
      <c r="AA198" s="44"/>
      <c r="AB198" s="44"/>
      <c r="AC198" s="1"/>
      <c r="AD198" s="1"/>
      <c r="AE198" t="s">
        <v>19</v>
      </c>
      <c r="AF198" t="s">
        <v>750</v>
      </c>
      <c r="AG198" t="s">
        <v>1097</v>
      </c>
      <c r="AH198" t="s">
        <v>1098</v>
      </c>
      <c r="AI198" t="s">
        <v>1097</v>
      </c>
      <c r="AJ198" t="s">
        <v>1099</v>
      </c>
      <c r="AK198" t="s">
        <v>1097</v>
      </c>
      <c r="AL198" t="s">
        <v>1100</v>
      </c>
      <c r="AM198" s="1"/>
      <c r="AN198" s="1">
        <v>43356</v>
      </c>
      <c r="AO198" s="1"/>
      <c r="AP198" s="1">
        <v>43356</v>
      </c>
    </row>
    <row r="199" spans="24:42" x14ac:dyDescent="0.25">
      <c r="X199">
        <f t="shared" si="5"/>
        <v>0</v>
      </c>
      <c r="AA199" s="44"/>
      <c r="AB199" s="44"/>
      <c r="AC199" s="1"/>
      <c r="AD199" s="1"/>
      <c r="AE199" t="s">
        <v>19</v>
      </c>
      <c r="AF199" t="s">
        <v>750</v>
      </c>
      <c r="AG199" t="s">
        <v>1097</v>
      </c>
      <c r="AH199" t="s">
        <v>1098</v>
      </c>
      <c r="AI199" t="s">
        <v>1398</v>
      </c>
      <c r="AJ199" t="s">
        <v>1399</v>
      </c>
      <c r="AK199" t="s">
        <v>1398</v>
      </c>
      <c r="AL199" t="s">
        <v>1402</v>
      </c>
      <c r="AM199" s="1"/>
      <c r="AN199" s="1">
        <v>43359</v>
      </c>
      <c r="AO199" s="1"/>
      <c r="AP199" s="1">
        <v>43359</v>
      </c>
    </row>
    <row r="200" spans="24:42" x14ac:dyDescent="0.25">
      <c r="X200">
        <f t="shared" ref="X200:X263" si="6">COUNT(I200:N200)</f>
        <v>0</v>
      </c>
      <c r="AA200" s="44"/>
      <c r="AB200" s="44"/>
      <c r="AC200" s="1"/>
      <c r="AD200" s="1"/>
      <c r="AE200" t="s">
        <v>19</v>
      </c>
      <c r="AF200" t="s">
        <v>750</v>
      </c>
      <c r="AG200" t="s">
        <v>1097</v>
      </c>
      <c r="AH200" t="s">
        <v>1098</v>
      </c>
      <c r="AI200" t="s">
        <v>1865</v>
      </c>
      <c r="AJ200" t="s">
        <v>1866</v>
      </c>
      <c r="AK200" t="s">
        <v>1865</v>
      </c>
      <c r="AL200" t="s">
        <v>1867</v>
      </c>
      <c r="AM200" s="1"/>
      <c r="AN200" s="1">
        <v>43358</v>
      </c>
      <c r="AO200" s="1"/>
      <c r="AP200" s="1">
        <v>43358</v>
      </c>
    </row>
    <row r="201" spans="24:42" x14ac:dyDescent="0.25">
      <c r="X201">
        <f t="shared" si="6"/>
        <v>0</v>
      </c>
      <c r="AA201" s="44"/>
      <c r="AB201" s="44"/>
      <c r="AC201" s="1"/>
      <c r="AD201" s="1"/>
      <c r="AE201" t="s">
        <v>19</v>
      </c>
      <c r="AF201" t="s">
        <v>750</v>
      </c>
      <c r="AG201" t="s">
        <v>1103</v>
      </c>
      <c r="AH201" t="s">
        <v>1104</v>
      </c>
      <c r="AI201" t="s">
        <v>1103</v>
      </c>
      <c r="AJ201" t="s">
        <v>1105</v>
      </c>
      <c r="AK201" t="s">
        <v>1103</v>
      </c>
      <c r="AL201" t="s">
        <v>1403</v>
      </c>
      <c r="AM201" s="1"/>
      <c r="AN201" s="1">
        <v>43362</v>
      </c>
      <c r="AO201" s="1"/>
      <c r="AP201" s="1">
        <v>43362</v>
      </c>
    </row>
    <row r="202" spans="24:42" x14ac:dyDescent="0.25">
      <c r="X202">
        <f t="shared" si="6"/>
        <v>0</v>
      </c>
      <c r="AA202" s="44"/>
      <c r="AB202" s="44"/>
      <c r="AC202" s="1"/>
      <c r="AD202" s="1"/>
      <c r="AE202" t="s">
        <v>19</v>
      </c>
      <c r="AF202" t="s">
        <v>750</v>
      </c>
      <c r="AG202" t="s">
        <v>1103</v>
      </c>
      <c r="AH202" t="s">
        <v>1104</v>
      </c>
      <c r="AI202" t="s">
        <v>1110</v>
      </c>
      <c r="AJ202" t="s">
        <v>1111</v>
      </c>
      <c r="AK202" t="s">
        <v>1110</v>
      </c>
      <c r="AL202" t="s">
        <v>1404</v>
      </c>
      <c r="AM202" s="1"/>
      <c r="AN202" s="1">
        <v>43360</v>
      </c>
      <c r="AO202" s="1"/>
      <c r="AP202" s="1">
        <v>43360</v>
      </c>
    </row>
    <row r="203" spans="24:42" x14ac:dyDescent="0.25">
      <c r="X203">
        <f t="shared" si="6"/>
        <v>0</v>
      </c>
      <c r="AA203" s="44"/>
      <c r="AB203" s="44"/>
      <c r="AC203" s="1"/>
      <c r="AD203" s="1"/>
      <c r="AE203" t="s">
        <v>19</v>
      </c>
      <c r="AF203" t="s">
        <v>750</v>
      </c>
      <c r="AG203" t="s">
        <v>1103</v>
      </c>
      <c r="AH203" t="s">
        <v>1104</v>
      </c>
      <c r="AI203" t="s">
        <v>1734</v>
      </c>
      <c r="AJ203" t="s">
        <v>1735</v>
      </c>
      <c r="AK203" t="s">
        <v>1734</v>
      </c>
      <c r="AL203" t="s">
        <v>1736</v>
      </c>
      <c r="AM203" s="1"/>
      <c r="AN203" s="1">
        <v>43345</v>
      </c>
      <c r="AO203" s="1"/>
      <c r="AP203" s="1">
        <v>43345</v>
      </c>
    </row>
    <row r="204" spans="24:42" x14ac:dyDescent="0.25">
      <c r="X204">
        <f t="shared" si="6"/>
        <v>0</v>
      </c>
      <c r="AA204" s="44"/>
      <c r="AB204" s="44"/>
      <c r="AC204" s="1"/>
      <c r="AD204" s="1"/>
      <c r="AE204" t="s">
        <v>19</v>
      </c>
      <c r="AF204" t="s">
        <v>750</v>
      </c>
      <c r="AG204" t="s">
        <v>1103</v>
      </c>
      <c r="AH204" t="s">
        <v>1135</v>
      </c>
      <c r="AI204" t="s">
        <v>2076</v>
      </c>
      <c r="AJ204" t="s">
        <v>1420</v>
      </c>
      <c r="AK204" t="s">
        <v>2076</v>
      </c>
      <c r="AL204" t="s">
        <v>2077</v>
      </c>
      <c r="AM204" s="1"/>
      <c r="AN204" s="1">
        <v>43351</v>
      </c>
      <c r="AO204" s="1"/>
      <c r="AP204" s="1">
        <v>43351</v>
      </c>
    </row>
    <row r="205" spans="24:42" x14ac:dyDescent="0.25">
      <c r="X205">
        <f t="shared" si="6"/>
        <v>0</v>
      </c>
      <c r="AA205" s="44"/>
      <c r="AB205" s="44"/>
      <c r="AC205" s="1"/>
      <c r="AD205" s="1"/>
      <c r="AE205" t="s">
        <v>19</v>
      </c>
      <c r="AF205" t="s">
        <v>750</v>
      </c>
      <c r="AG205" t="s">
        <v>1114</v>
      </c>
      <c r="AH205" t="s">
        <v>1115</v>
      </c>
      <c r="AI205" t="s">
        <v>1116</v>
      </c>
      <c r="AJ205" t="s">
        <v>1117</v>
      </c>
      <c r="AK205" t="s">
        <v>1116</v>
      </c>
      <c r="AL205" t="s">
        <v>1118</v>
      </c>
      <c r="AM205" s="1"/>
      <c r="AN205" s="1">
        <v>43348</v>
      </c>
      <c r="AO205" s="1"/>
      <c r="AP205" s="1">
        <v>43348</v>
      </c>
    </row>
    <row r="206" spans="24:42" x14ac:dyDescent="0.25">
      <c r="X206">
        <f t="shared" si="6"/>
        <v>0</v>
      </c>
      <c r="AA206" s="44"/>
      <c r="AB206" s="44"/>
      <c r="AC206" s="1"/>
      <c r="AD206" s="1"/>
      <c r="AE206" t="s">
        <v>19</v>
      </c>
      <c r="AF206" t="s">
        <v>750</v>
      </c>
      <c r="AG206" t="s">
        <v>1114</v>
      </c>
      <c r="AH206" t="s">
        <v>1115</v>
      </c>
      <c r="AI206" t="s">
        <v>1119</v>
      </c>
      <c r="AJ206" t="s">
        <v>1120</v>
      </c>
      <c r="AK206" t="s">
        <v>1679</v>
      </c>
      <c r="AL206" t="s">
        <v>1680</v>
      </c>
      <c r="AM206" s="1"/>
      <c r="AN206" s="1">
        <v>43346</v>
      </c>
      <c r="AO206" s="1"/>
      <c r="AP206" s="1">
        <v>43346</v>
      </c>
    </row>
    <row r="207" spans="24:42" x14ac:dyDescent="0.25">
      <c r="X207">
        <f t="shared" si="6"/>
        <v>0</v>
      </c>
      <c r="AA207" s="44"/>
      <c r="AB207" s="44"/>
      <c r="AC207" s="1"/>
      <c r="AD207" s="1"/>
      <c r="AE207" t="s">
        <v>19</v>
      </c>
      <c r="AF207" t="s">
        <v>750</v>
      </c>
      <c r="AG207" t="s">
        <v>1114</v>
      </c>
      <c r="AH207" t="s">
        <v>1115</v>
      </c>
      <c r="AI207" t="s">
        <v>1114</v>
      </c>
      <c r="AJ207" t="s">
        <v>1123</v>
      </c>
      <c r="AK207" t="s">
        <v>1114</v>
      </c>
      <c r="AL207" t="s">
        <v>1407</v>
      </c>
      <c r="AM207" s="1"/>
      <c r="AN207" s="1">
        <v>43362</v>
      </c>
      <c r="AO207" s="1"/>
      <c r="AP207" s="1">
        <v>43362</v>
      </c>
    </row>
    <row r="208" spans="24:42" x14ac:dyDescent="0.25">
      <c r="X208">
        <f t="shared" si="6"/>
        <v>0</v>
      </c>
      <c r="AA208" s="44"/>
      <c r="AB208" s="44"/>
      <c r="AC208" s="1"/>
      <c r="AD208" s="1"/>
      <c r="AE208" t="s">
        <v>19</v>
      </c>
      <c r="AF208" t="s">
        <v>750</v>
      </c>
      <c r="AG208" t="s">
        <v>19</v>
      </c>
      <c r="AH208" t="s">
        <v>1126</v>
      </c>
      <c r="AI208" t="s">
        <v>1127</v>
      </c>
      <c r="AJ208" t="s">
        <v>1128</v>
      </c>
      <c r="AK208" t="s">
        <v>1131</v>
      </c>
      <c r="AL208" t="s">
        <v>1132</v>
      </c>
      <c r="AM208" s="1"/>
      <c r="AN208" s="1">
        <v>43360</v>
      </c>
      <c r="AO208" s="1"/>
      <c r="AP208" s="1">
        <v>43360</v>
      </c>
    </row>
    <row r="209" spans="24:42" x14ac:dyDescent="0.25">
      <c r="X209">
        <f t="shared" si="6"/>
        <v>0</v>
      </c>
      <c r="AA209" s="44"/>
      <c r="AB209" s="44"/>
      <c r="AC209" s="1"/>
      <c r="AD209" s="1"/>
      <c r="AE209" t="s">
        <v>19</v>
      </c>
      <c r="AF209" t="s">
        <v>750</v>
      </c>
      <c r="AG209" t="s">
        <v>19</v>
      </c>
      <c r="AH209" t="s">
        <v>1126</v>
      </c>
      <c r="AI209" t="s">
        <v>19</v>
      </c>
      <c r="AJ209" t="s">
        <v>1133</v>
      </c>
      <c r="AK209" t="s">
        <v>19</v>
      </c>
      <c r="AL209" t="s">
        <v>1134</v>
      </c>
      <c r="AM209" s="1"/>
      <c r="AN209" s="1">
        <v>43357.8</v>
      </c>
      <c r="AO209" s="1"/>
      <c r="AP209" s="1">
        <v>43357.8</v>
      </c>
    </row>
    <row r="210" spans="24:42" x14ac:dyDescent="0.25">
      <c r="X210">
        <f t="shared" si="6"/>
        <v>0</v>
      </c>
      <c r="AA210" s="44"/>
      <c r="AB210" s="44"/>
      <c r="AC210" s="1"/>
      <c r="AD210" s="1"/>
      <c r="AE210" t="s">
        <v>19</v>
      </c>
      <c r="AF210" t="s">
        <v>750</v>
      </c>
      <c r="AG210" t="s">
        <v>19</v>
      </c>
      <c r="AH210" t="s">
        <v>1126</v>
      </c>
      <c r="AI210" t="s">
        <v>1408</v>
      </c>
      <c r="AJ210" t="s">
        <v>1409</v>
      </c>
      <c r="AK210" t="s">
        <v>1408</v>
      </c>
      <c r="AL210" t="s">
        <v>1410</v>
      </c>
      <c r="AM210" s="1"/>
      <c r="AN210" s="1">
        <v>43363</v>
      </c>
      <c r="AO210" s="1"/>
      <c r="AP210" s="1">
        <v>43363</v>
      </c>
    </row>
    <row r="211" spans="24:42" x14ac:dyDescent="0.25">
      <c r="X211">
        <f t="shared" si="6"/>
        <v>0</v>
      </c>
      <c r="AA211" s="44"/>
      <c r="AB211" s="44"/>
      <c r="AC211" s="1"/>
      <c r="AD211" s="1"/>
      <c r="AE211" t="s">
        <v>19</v>
      </c>
      <c r="AF211" t="s">
        <v>750</v>
      </c>
      <c r="AG211" t="s">
        <v>19</v>
      </c>
      <c r="AH211" t="s">
        <v>1126</v>
      </c>
      <c r="AI211" t="s">
        <v>1411</v>
      </c>
      <c r="AJ211" t="s">
        <v>1412</v>
      </c>
      <c r="AK211" t="s">
        <v>1411</v>
      </c>
      <c r="AL211" t="s">
        <v>1413</v>
      </c>
      <c r="AM211" s="1"/>
      <c r="AN211" s="1">
        <v>43345</v>
      </c>
      <c r="AO211" s="1"/>
      <c r="AP211" s="1">
        <v>43345</v>
      </c>
    </row>
    <row r="212" spans="24:42" x14ac:dyDescent="0.25">
      <c r="X212">
        <f t="shared" si="6"/>
        <v>0</v>
      </c>
      <c r="AA212" s="44"/>
      <c r="AB212" s="44"/>
      <c r="AC212" s="1"/>
      <c r="AD212" s="1"/>
      <c r="AE212" t="s">
        <v>28</v>
      </c>
      <c r="AF212" t="s">
        <v>173</v>
      </c>
      <c r="AG212" t="s">
        <v>28</v>
      </c>
      <c r="AH212" t="s">
        <v>180</v>
      </c>
      <c r="AI212" t="s">
        <v>832</v>
      </c>
      <c r="AJ212" t="s">
        <v>833</v>
      </c>
      <c r="AK212" t="s">
        <v>1550</v>
      </c>
      <c r="AL212" t="s">
        <v>1551</v>
      </c>
      <c r="AM212" s="1"/>
      <c r="AN212" s="1">
        <v>43355</v>
      </c>
      <c r="AO212" s="1"/>
      <c r="AP212" s="1">
        <v>43355</v>
      </c>
    </row>
    <row r="213" spans="24:42" x14ac:dyDescent="0.25">
      <c r="X213">
        <f t="shared" si="6"/>
        <v>0</v>
      </c>
      <c r="AA213" s="44"/>
      <c r="AB213" s="44"/>
      <c r="AC213" s="1"/>
      <c r="AD213" s="1"/>
      <c r="AE213" t="s">
        <v>28</v>
      </c>
      <c r="AF213" t="s">
        <v>173</v>
      </c>
      <c r="AG213" t="s">
        <v>28</v>
      </c>
      <c r="AH213" t="s">
        <v>180</v>
      </c>
      <c r="AI213" t="s">
        <v>832</v>
      </c>
      <c r="AJ213" t="s">
        <v>833</v>
      </c>
      <c r="AK213" t="s">
        <v>832</v>
      </c>
      <c r="AL213" t="s">
        <v>1578</v>
      </c>
      <c r="AM213" s="1"/>
      <c r="AN213" s="1">
        <v>43356</v>
      </c>
      <c r="AO213" s="1"/>
      <c r="AP213" s="1">
        <v>43356</v>
      </c>
    </row>
    <row r="214" spans="24:42" x14ac:dyDescent="0.25">
      <c r="X214">
        <f t="shared" si="6"/>
        <v>0</v>
      </c>
      <c r="AA214" s="44"/>
      <c r="AB214" s="44"/>
      <c r="AC214" s="1"/>
      <c r="AD214" s="1"/>
      <c r="AE214" t="s">
        <v>28</v>
      </c>
      <c r="AF214" t="s">
        <v>173</v>
      </c>
      <c r="AG214" t="s">
        <v>28</v>
      </c>
      <c r="AH214" t="s">
        <v>180</v>
      </c>
      <c r="AI214" t="s">
        <v>832</v>
      </c>
      <c r="AJ214" t="s">
        <v>833</v>
      </c>
      <c r="AK214" t="s">
        <v>1579</v>
      </c>
      <c r="AL214" t="s">
        <v>1580</v>
      </c>
      <c r="AM214" s="1"/>
      <c r="AN214" s="1">
        <v>43353</v>
      </c>
      <c r="AO214" s="1"/>
      <c r="AP214" s="1">
        <v>43353</v>
      </c>
    </row>
    <row r="215" spans="24:42" x14ac:dyDescent="0.25">
      <c r="X215">
        <f t="shared" si="6"/>
        <v>0</v>
      </c>
      <c r="AA215" s="44"/>
      <c r="AB215" s="44"/>
      <c r="AC215" s="1"/>
      <c r="AD215" s="1"/>
      <c r="AE215" t="s">
        <v>28</v>
      </c>
      <c r="AF215" t="s">
        <v>173</v>
      </c>
      <c r="AG215" t="s">
        <v>28</v>
      </c>
      <c r="AH215" t="s">
        <v>180</v>
      </c>
      <c r="AI215" t="s">
        <v>637</v>
      </c>
      <c r="AJ215" t="s">
        <v>638</v>
      </c>
      <c r="AK215" t="s">
        <v>1630</v>
      </c>
      <c r="AL215" t="s">
        <v>1631</v>
      </c>
      <c r="AM215" s="1"/>
      <c r="AN215" s="1">
        <v>43348</v>
      </c>
      <c r="AO215" s="1"/>
      <c r="AP215" s="1">
        <v>43348</v>
      </c>
    </row>
    <row r="216" spans="24:42" x14ac:dyDescent="0.25">
      <c r="X216">
        <f t="shared" si="6"/>
        <v>0</v>
      </c>
      <c r="AA216" s="44"/>
      <c r="AB216" s="44"/>
      <c r="AC216" s="1"/>
      <c r="AD216" s="1"/>
      <c r="AE216" t="s">
        <v>28</v>
      </c>
      <c r="AF216" t="s">
        <v>173</v>
      </c>
      <c r="AG216" t="s">
        <v>28</v>
      </c>
      <c r="AH216" t="s">
        <v>180</v>
      </c>
      <c r="AI216" t="s">
        <v>637</v>
      </c>
      <c r="AJ216" t="s">
        <v>638</v>
      </c>
      <c r="AK216" t="s">
        <v>1646</v>
      </c>
      <c r="AL216" t="s">
        <v>1647</v>
      </c>
      <c r="AM216" s="1"/>
      <c r="AN216" s="1">
        <v>43352</v>
      </c>
      <c r="AO216" s="1"/>
      <c r="AP216" s="1">
        <v>43352</v>
      </c>
    </row>
    <row r="217" spans="24:42" x14ac:dyDescent="0.25">
      <c r="X217">
        <f t="shared" si="6"/>
        <v>0</v>
      </c>
      <c r="AA217" s="44"/>
      <c r="AB217" s="44"/>
      <c r="AC217" s="1"/>
      <c r="AD217" s="1"/>
      <c r="AE217" t="s">
        <v>28</v>
      </c>
      <c r="AF217" t="s">
        <v>173</v>
      </c>
      <c r="AG217" t="s">
        <v>28</v>
      </c>
      <c r="AH217" t="s">
        <v>180</v>
      </c>
      <c r="AI217" t="s">
        <v>637</v>
      </c>
      <c r="AJ217" t="s">
        <v>638</v>
      </c>
      <c r="AK217" t="s">
        <v>1650</v>
      </c>
      <c r="AL217" t="s">
        <v>1651</v>
      </c>
      <c r="AM217" s="1"/>
      <c r="AN217" s="1">
        <v>43347</v>
      </c>
      <c r="AO217" s="1"/>
      <c r="AP217" s="1">
        <v>43347</v>
      </c>
    </row>
    <row r="218" spans="24:42" x14ac:dyDescent="0.25">
      <c r="X218">
        <f t="shared" si="6"/>
        <v>0</v>
      </c>
      <c r="AA218" s="44"/>
      <c r="AB218" s="44"/>
      <c r="AC218" s="1"/>
      <c r="AD218" s="1"/>
      <c r="AE218" t="s">
        <v>28</v>
      </c>
      <c r="AF218" t="s">
        <v>173</v>
      </c>
      <c r="AG218" t="s">
        <v>828</v>
      </c>
      <c r="AH218" t="s">
        <v>829</v>
      </c>
      <c r="AI218" t="s">
        <v>830</v>
      </c>
      <c r="AJ218" t="s">
        <v>831</v>
      </c>
      <c r="AK218" t="s">
        <v>1025</v>
      </c>
      <c r="AL218" t="s">
        <v>1026</v>
      </c>
      <c r="AM218" s="1"/>
      <c r="AN218" s="1">
        <v>43360</v>
      </c>
      <c r="AO218" s="1"/>
      <c r="AP218" s="1">
        <v>43360</v>
      </c>
    </row>
    <row r="219" spans="24:42" x14ac:dyDescent="0.25">
      <c r="X219">
        <f t="shared" si="6"/>
        <v>0</v>
      </c>
      <c r="AA219" s="44"/>
      <c r="AB219" s="44"/>
      <c r="AC219" s="1"/>
      <c r="AD219" s="1"/>
      <c r="AE219" t="s">
        <v>28</v>
      </c>
      <c r="AF219" t="s">
        <v>173</v>
      </c>
      <c r="AG219" t="s">
        <v>828</v>
      </c>
      <c r="AH219" t="s">
        <v>829</v>
      </c>
      <c r="AI219" t="s">
        <v>830</v>
      </c>
      <c r="AJ219" t="s">
        <v>831</v>
      </c>
      <c r="AK219" t="s">
        <v>1027</v>
      </c>
      <c r="AL219" t="s">
        <v>1028</v>
      </c>
      <c r="AM219" s="1"/>
      <c r="AN219" s="1">
        <v>43354</v>
      </c>
      <c r="AO219" s="1"/>
      <c r="AP219" s="1">
        <v>43354</v>
      </c>
    </row>
    <row r="220" spans="24:42" x14ac:dyDescent="0.25">
      <c r="X220">
        <f t="shared" si="6"/>
        <v>0</v>
      </c>
      <c r="AA220" s="44"/>
      <c r="AB220" s="44"/>
      <c r="AC220" s="1"/>
      <c r="AD220" s="1"/>
      <c r="AE220" t="s">
        <v>28</v>
      </c>
      <c r="AF220" t="s">
        <v>173</v>
      </c>
      <c r="AG220" t="s">
        <v>828</v>
      </c>
      <c r="AH220" t="s">
        <v>829</v>
      </c>
      <c r="AI220" t="s">
        <v>830</v>
      </c>
      <c r="AJ220" t="s">
        <v>831</v>
      </c>
      <c r="AK220" t="s">
        <v>1033</v>
      </c>
      <c r="AL220" t="s">
        <v>1034</v>
      </c>
      <c r="AM220" s="1"/>
      <c r="AN220" s="1">
        <v>43356</v>
      </c>
      <c r="AO220" s="1"/>
      <c r="AP220" s="1">
        <v>43356</v>
      </c>
    </row>
    <row r="221" spans="24:42" x14ac:dyDescent="0.25">
      <c r="X221">
        <f t="shared" si="6"/>
        <v>0</v>
      </c>
      <c r="AA221" s="44"/>
      <c r="AB221" s="44"/>
      <c r="AC221" s="1"/>
      <c r="AD221" s="1"/>
      <c r="AE221" t="s">
        <v>28</v>
      </c>
      <c r="AF221" t="s">
        <v>173</v>
      </c>
      <c r="AG221" t="s">
        <v>828</v>
      </c>
      <c r="AH221" t="s">
        <v>829</v>
      </c>
      <c r="AI221" t="s">
        <v>830</v>
      </c>
      <c r="AJ221" t="s">
        <v>831</v>
      </c>
      <c r="AK221" t="s">
        <v>1613</v>
      </c>
      <c r="AL221" t="s">
        <v>1614</v>
      </c>
      <c r="AM221" s="1"/>
      <c r="AN221" s="1">
        <v>43355</v>
      </c>
      <c r="AO221" s="1"/>
      <c r="AP221" s="1">
        <v>43355</v>
      </c>
    </row>
    <row r="222" spans="24:42" x14ac:dyDescent="0.25">
      <c r="X222">
        <f t="shared" si="6"/>
        <v>0</v>
      </c>
      <c r="AA222" s="44"/>
      <c r="AB222" s="44"/>
      <c r="AC222" s="1"/>
      <c r="AD222" s="1"/>
      <c r="AE222" t="s">
        <v>16</v>
      </c>
      <c r="AF222" t="s">
        <v>162</v>
      </c>
      <c r="AG222" t="s">
        <v>426</v>
      </c>
      <c r="AH222" t="s">
        <v>423</v>
      </c>
      <c r="AI222" t="s">
        <v>393</v>
      </c>
      <c r="AJ222" t="s">
        <v>424</v>
      </c>
      <c r="AK222" t="s">
        <v>393</v>
      </c>
      <c r="AL222" t="s">
        <v>425</v>
      </c>
      <c r="AM222" s="1"/>
      <c r="AN222" s="1">
        <v>43360</v>
      </c>
      <c r="AO222" s="1"/>
      <c r="AP222" s="1">
        <v>43360</v>
      </c>
    </row>
    <row r="223" spans="24:42" x14ac:dyDescent="0.25">
      <c r="X223">
        <f t="shared" si="6"/>
        <v>0</v>
      </c>
      <c r="AA223" s="44"/>
      <c r="AB223" s="44"/>
      <c r="AC223" s="1"/>
      <c r="AD223" s="1"/>
      <c r="AE223" t="s">
        <v>16</v>
      </c>
      <c r="AF223" t="s">
        <v>162</v>
      </c>
      <c r="AG223" t="s">
        <v>426</v>
      </c>
      <c r="AH223" t="s">
        <v>423</v>
      </c>
      <c r="AI223" t="s">
        <v>1344</v>
      </c>
      <c r="AJ223" t="s">
        <v>1345</v>
      </c>
      <c r="AK223" t="s">
        <v>1344</v>
      </c>
      <c r="AL223" t="s">
        <v>1575</v>
      </c>
      <c r="AM223" s="1"/>
      <c r="AN223" s="1">
        <v>43368</v>
      </c>
      <c r="AO223" s="1"/>
      <c r="AP223" s="1">
        <v>43368</v>
      </c>
    </row>
    <row r="224" spans="24:42" x14ac:dyDescent="0.25">
      <c r="X224">
        <f t="shared" si="6"/>
        <v>0</v>
      </c>
      <c r="AA224" s="44"/>
      <c r="AB224" s="44"/>
      <c r="AC224" s="1"/>
      <c r="AD224" s="1"/>
      <c r="AE224" t="s">
        <v>16</v>
      </c>
      <c r="AF224" t="s">
        <v>162</v>
      </c>
      <c r="AG224" t="s">
        <v>422</v>
      </c>
      <c r="AH224" t="s">
        <v>420</v>
      </c>
      <c r="AI224" t="s">
        <v>1368</v>
      </c>
      <c r="AJ224" t="s">
        <v>1369</v>
      </c>
      <c r="AK224" t="s">
        <v>1368</v>
      </c>
      <c r="AL224" t="s">
        <v>1370</v>
      </c>
      <c r="AM224" s="1"/>
      <c r="AN224" s="1">
        <v>43359</v>
      </c>
      <c r="AO224" s="1"/>
      <c r="AP224" s="1">
        <v>43359</v>
      </c>
    </row>
    <row r="225" spans="24:42" x14ac:dyDescent="0.25">
      <c r="X225">
        <f t="shared" si="6"/>
        <v>0</v>
      </c>
      <c r="AA225" s="44"/>
      <c r="AB225" s="44"/>
      <c r="AC225" s="1"/>
      <c r="AD225" s="1"/>
      <c r="AE225" t="s">
        <v>16</v>
      </c>
      <c r="AF225" t="s">
        <v>162</v>
      </c>
      <c r="AG225" t="s">
        <v>16</v>
      </c>
      <c r="AH225" t="s">
        <v>163</v>
      </c>
      <c r="AI225" t="s">
        <v>16</v>
      </c>
      <c r="AJ225" t="s">
        <v>403</v>
      </c>
      <c r="AK225" t="s">
        <v>1308</v>
      </c>
      <c r="AL225" t="s">
        <v>1335</v>
      </c>
      <c r="AM225" s="1"/>
      <c r="AN225" s="1">
        <v>43365</v>
      </c>
      <c r="AO225" s="1"/>
      <c r="AP225" s="1">
        <v>43365</v>
      </c>
    </row>
    <row r="226" spans="24:42" x14ac:dyDescent="0.25">
      <c r="X226">
        <f t="shared" si="6"/>
        <v>0</v>
      </c>
      <c r="AA226" s="44"/>
      <c r="AB226" s="44"/>
      <c r="AC226" s="1"/>
      <c r="AD226" s="1"/>
      <c r="AE226" t="s">
        <v>16</v>
      </c>
      <c r="AF226" t="s">
        <v>162</v>
      </c>
      <c r="AG226" t="s">
        <v>16</v>
      </c>
      <c r="AH226" t="s">
        <v>163</v>
      </c>
      <c r="AI226" t="s">
        <v>16</v>
      </c>
      <c r="AJ226" t="s">
        <v>403</v>
      </c>
      <c r="AK226" t="s">
        <v>16</v>
      </c>
      <c r="AL226" t="s">
        <v>419</v>
      </c>
      <c r="AM226" s="1"/>
      <c r="AN226" s="1">
        <v>43369.375</v>
      </c>
      <c r="AO226" s="1"/>
      <c r="AP226" s="1">
        <v>43369.375</v>
      </c>
    </row>
    <row r="227" spans="24:42" x14ac:dyDescent="0.25">
      <c r="X227">
        <f t="shared" si="6"/>
        <v>0</v>
      </c>
      <c r="AA227" s="44"/>
      <c r="AB227" s="44"/>
      <c r="AC227" s="1"/>
      <c r="AD227" s="1"/>
      <c r="AE227" t="s">
        <v>16</v>
      </c>
      <c r="AF227" t="s">
        <v>162</v>
      </c>
      <c r="AG227" t="s">
        <v>16</v>
      </c>
      <c r="AH227" t="s">
        <v>163</v>
      </c>
      <c r="AI227" t="s">
        <v>16</v>
      </c>
      <c r="AJ227" t="s">
        <v>403</v>
      </c>
      <c r="AK227" t="s">
        <v>1323</v>
      </c>
      <c r="AL227" t="s">
        <v>1324</v>
      </c>
      <c r="AM227" s="1"/>
      <c r="AN227" s="1">
        <v>43362</v>
      </c>
      <c r="AO227" s="1"/>
      <c r="AP227" s="1">
        <v>43362</v>
      </c>
    </row>
    <row r="228" spans="24:42" x14ac:dyDescent="0.25">
      <c r="X228">
        <f t="shared" si="6"/>
        <v>0</v>
      </c>
      <c r="AA228" s="44"/>
      <c r="AB228" s="44"/>
      <c r="AC228" s="1"/>
      <c r="AD228" s="1"/>
      <c r="AE228" t="s">
        <v>16</v>
      </c>
      <c r="AF228" t="s">
        <v>162</v>
      </c>
      <c r="AG228" t="s">
        <v>16</v>
      </c>
      <c r="AH228" t="s">
        <v>163</v>
      </c>
      <c r="AI228" t="s">
        <v>16</v>
      </c>
      <c r="AJ228" t="s">
        <v>403</v>
      </c>
      <c r="AK228" t="s">
        <v>1329</v>
      </c>
      <c r="AL228" t="s">
        <v>1330</v>
      </c>
      <c r="AM228" s="1"/>
      <c r="AN228" s="1">
        <v>43362</v>
      </c>
      <c r="AO228" s="1"/>
      <c r="AP228" s="1">
        <v>43362</v>
      </c>
    </row>
    <row r="229" spans="24:42" x14ac:dyDescent="0.25">
      <c r="X229">
        <f t="shared" si="6"/>
        <v>0</v>
      </c>
      <c r="AA229" s="44"/>
      <c r="AB229" s="44"/>
      <c r="AC229" s="1"/>
      <c r="AD229" s="1"/>
      <c r="AE229" t="s">
        <v>16</v>
      </c>
      <c r="AF229" t="s">
        <v>162</v>
      </c>
      <c r="AG229" t="s">
        <v>16</v>
      </c>
      <c r="AH229" t="s">
        <v>163</v>
      </c>
      <c r="AI229" t="s">
        <v>16</v>
      </c>
      <c r="AJ229" t="s">
        <v>403</v>
      </c>
      <c r="AK229" t="s">
        <v>1331</v>
      </c>
      <c r="AL229" t="s">
        <v>1332</v>
      </c>
      <c r="AM229" s="1"/>
      <c r="AN229" s="1">
        <v>43363</v>
      </c>
      <c r="AO229" s="1"/>
      <c r="AP229" s="1">
        <v>43363</v>
      </c>
    </row>
    <row r="230" spans="24:42" x14ac:dyDescent="0.25">
      <c r="X230">
        <f t="shared" si="6"/>
        <v>0</v>
      </c>
      <c r="AA230" s="44"/>
      <c r="AB230" s="44"/>
      <c r="AC230" s="1"/>
      <c r="AD230" s="1"/>
      <c r="AE230" t="s">
        <v>16</v>
      </c>
      <c r="AF230" t="s">
        <v>162</v>
      </c>
      <c r="AG230" t="s">
        <v>16</v>
      </c>
      <c r="AH230" t="s">
        <v>163</v>
      </c>
      <c r="AI230" t="s">
        <v>16</v>
      </c>
      <c r="AJ230" t="s">
        <v>403</v>
      </c>
      <c r="AK230" t="s">
        <v>1333</v>
      </c>
      <c r="AL230" t="s">
        <v>1334</v>
      </c>
      <c r="AM230" s="1"/>
      <c r="AN230" s="1">
        <v>43365</v>
      </c>
      <c r="AO230" s="1"/>
      <c r="AP230" s="1">
        <v>43365</v>
      </c>
    </row>
    <row r="231" spans="24:42" x14ac:dyDescent="0.25">
      <c r="X231">
        <f t="shared" si="6"/>
        <v>0</v>
      </c>
      <c r="AA231" s="44"/>
      <c r="AB231" s="44"/>
      <c r="AC231" s="1"/>
      <c r="AD231" s="1"/>
      <c r="AE231" t="s">
        <v>16</v>
      </c>
      <c r="AF231" t="s">
        <v>162</v>
      </c>
      <c r="AG231" t="s">
        <v>16</v>
      </c>
      <c r="AH231" t="s">
        <v>163</v>
      </c>
      <c r="AI231" t="s">
        <v>16</v>
      </c>
      <c r="AJ231" t="s">
        <v>403</v>
      </c>
      <c r="AK231" t="s">
        <v>1336</v>
      </c>
      <c r="AL231" t="s">
        <v>1337</v>
      </c>
      <c r="AM231" s="1"/>
      <c r="AN231" s="1">
        <v>43362</v>
      </c>
      <c r="AO231" s="1"/>
      <c r="AP231" s="1">
        <v>43362</v>
      </c>
    </row>
    <row r="232" spans="24:42" x14ac:dyDescent="0.25">
      <c r="X232">
        <f t="shared" si="6"/>
        <v>0</v>
      </c>
      <c r="AA232" s="44"/>
      <c r="AB232" s="44"/>
      <c r="AC232" s="1"/>
      <c r="AD232" s="1"/>
      <c r="AE232" t="s">
        <v>16</v>
      </c>
      <c r="AF232" t="s">
        <v>162</v>
      </c>
      <c r="AG232" t="s">
        <v>16</v>
      </c>
      <c r="AH232" t="s">
        <v>163</v>
      </c>
      <c r="AI232" t="s">
        <v>16</v>
      </c>
      <c r="AJ232" t="s">
        <v>403</v>
      </c>
      <c r="AK232" t="s">
        <v>1348</v>
      </c>
      <c r="AL232" t="s">
        <v>1349</v>
      </c>
      <c r="AM232" s="1"/>
      <c r="AN232" s="1">
        <v>43362</v>
      </c>
      <c r="AO232" s="1"/>
      <c r="AP232" s="1">
        <v>43362</v>
      </c>
    </row>
    <row r="233" spans="24:42" x14ac:dyDescent="0.25">
      <c r="X233">
        <f t="shared" si="6"/>
        <v>0</v>
      </c>
      <c r="AA233" s="44"/>
      <c r="AB233" s="44"/>
      <c r="AC233" s="1"/>
      <c r="AD233" s="1"/>
      <c r="AE233" t="s">
        <v>16</v>
      </c>
      <c r="AF233" t="s">
        <v>162</v>
      </c>
      <c r="AG233" t="s">
        <v>16</v>
      </c>
      <c r="AH233" t="s">
        <v>163</v>
      </c>
      <c r="AI233" t="s">
        <v>16</v>
      </c>
      <c r="AJ233" t="s">
        <v>403</v>
      </c>
      <c r="AK233" t="s">
        <v>1350</v>
      </c>
      <c r="AL233" t="s">
        <v>1351</v>
      </c>
      <c r="AM233" s="1"/>
      <c r="AN233" s="1">
        <v>43362</v>
      </c>
      <c r="AO233" s="1"/>
      <c r="AP233" s="1">
        <v>43362</v>
      </c>
    </row>
    <row r="234" spans="24:42" x14ac:dyDescent="0.25">
      <c r="X234">
        <f t="shared" si="6"/>
        <v>0</v>
      </c>
      <c r="AA234" s="44"/>
      <c r="AB234" s="44"/>
      <c r="AC234" s="1"/>
      <c r="AD234" s="1"/>
      <c r="AE234" t="s">
        <v>16</v>
      </c>
      <c r="AF234" t="s">
        <v>162</v>
      </c>
      <c r="AG234" t="s">
        <v>16</v>
      </c>
      <c r="AH234" t="s">
        <v>163</v>
      </c>
      <c r="AI234" t="s">
        <v>16</v>
      </c>
      <c r="AJ234" t="s">
        <v>403</v>
      </c>
      <c r="AK234" t="s">
        <v>1354</v>
      </c>
      <c r="AL234" t="s">
        <v>1355</v>
      </c>
      <c r="AM234" s="1"/>
      <c r="AN234" s="1">
        <v>43361</v>
      </c>
      <c r="AO234" s="1"/>
      <c r="AP234" s="1">
        <v>43361</v>
      </c>
    </row>
    <row r="235" spans="24:42" x14ac:dyDescent="0.25">
      <c r="X235">
        <f t="shared" si="6"/>
        <v>0</v>
      </c>
      <c r="AA235" s="44"/>
      <c r="AB235" s="44"/>
      <c r="AC235" s="1"/>
      <c r="AD235" s="1"/>
      <c r="AE235" t="s">
        <v>16</v>
      </c>
      <c r="AF235" t="s">
        <v>162</v>
      </c>
      <c r="AG235" t="s">
        <v>16</v>
      </c>
      <c r="AH235" t="s">
        <v>163</v>
      </c>
      <c r="AI235" t="s">
        <v>16</v>
      </c>
      <c r="AJ235" t="s">
        <v>403</v>
      </c>
      <c r="AK235" t="s">
        <v>1356</v>
      </c>
      <c r="AL235" t="s">
        <v>1357</v>
      </c>
      <c r="AM235" s="1"/>
      <c r="AN235" s="1">
        <v>43361</v>
      </c>
      <c r="AO235" s="1"/>
      <c r="AP235" s="1">
        <v>43361</v>
      </c>
    </row>
    <row r="236" spans="24:42" x14ac:dyDescent="0.25">
      <c r="X236">
        <f t="shared" si="6"/>
        <v>0</v>
      </c>
      <c r="AA236" s="44"/>
      <c r="AB236" s="44"/>
      <c r="AC236" s="1"/>
      <c r="AD236" s="1"/>
      <c r="AE236" t="s">
        <v>16</v>
      </c>
      <c r="AF236" t="s">
        <v>162</v>
      </c>
      <c r="AG236" t="s">
        <v>16</v>
      </c>
      <c r="AH236" t="s">
        <v>163</v>
      </c>
      <c r="AI236" t="s">
        <v>16</v>
      </c>
      <c r="AJ236" t="s">
        <v>403</v>
      </c>
      <c r="AK236" t="s">
        <v>1358</v>
      </c>
      <c r="AL236" t="s">
        <v>1359</v>
      </c>
      <c r="AM236" s="1"/>
      <c r="AN236" s="1">
        <v>43363</v>
      </c>
      <c r="AO236" s="1"/>
      <c r="AP236" s="1">
        <v>43363</v>
      </c>
    </row>
    <row r="237" spans="24:42" x14ac:dyDescent="0.25">
      <c r="X237">
        <f t="shared" si="6"/>
        <v>0</v>
      </c>
      <c r="AA237" s="44"/>
      <c r="AB237" s="44"/>
      <c r="AC237" s="1"/>
      <c r="AD237" s="1"/>
      <c r="AE237" t="s">
        <v>16</v>
      </c>
      <c r="AF237" t="s">
        <v>162</v>
      </c>
      <c r="AG237" t="s">
        <v>16</v>
      </c>
      <c r="AH237" t="s">
        <v>163</v>
      </c>
      <c r="AI237" t="s">
        <v>16</v>
      </c>
      <c r="AJ237" t="s">
        <v>403</v>
      </c>
      <c r="AK237" t="s">
        <v>1364</v>
      </c>
      <c r="AL237" t="s">
        <v>1365</v>
      </c>
      <c r="AM237" s="1"/>
      <c r="AN237" s="1">
        <v>43364</v>
      </c>
      <c r="AO237" s="1"/>
      <c r="AP237" s="1">
        <v>43364</v>
      </c>
    </row>
    <row r="238" spans="24:42" x14ac:dyDescent="0.25">
      <c r="X238">
        <f t="shared" si="6"/>
        <v>0</v>
      </c>
      <c r="AA238" s="44"/>
      <c r="AB238" s="44"/>
      <c r="AC238" s="1"/>
      <c r="AD238" s="1"/>
      <c r="AE238" t="s">
        <v>16</v>
      </c>
      <c r="AF238" t="s">
        <v>162</v>
      </c>
      <c r="AG238" t="s">
        <v>16</v>
      </c>
      <c r="AH238" t="s">
        <v>163</v>
      </c>
      <c r="AI238" t="s">
        <v>16</v>
      </c>
      <c r="AJ238" t="s">
        <v>403</v>
      </c>
      <c r="AK238" t="s">
        <v>1366</v>
      </c>
      <c r="AL238" t="s">
        <v>1367</v>
      </c>
      <c r="AM238" s="1"/>
      <c r="AN238" s="1">
        <v>43364</v>
      </c>
      <c r="AO238" s="1"/>
      <c r="AP238" s="1">
        <v>43364</v>
      </c>
    </row>
    <row r="239" spans="24:42" x14ac:dyDescent="0.25">
      <c r="X239">
        <f t="shared" si="6"/>
        <v>0</v>
      </c>
      <c r="AA239" s="44"/>
      <c r="AB239" s="44"/>
      <c r="AC239" s="1"/>
      <c r="AD239" s="1"/>
      <c r="AE239" t="s">
        <v>16</v>
      </c>
      <c r="AF239" t="s">
        <v>162</v>
      </c>
      <c r="AG239" t="s">
        <v>16</v>
      </c>
      <c r="AH239" t="s">
        <v>163</v>
      </c>
      <c r="AI239" t="s">
        <v>16</v>
      </c>
      <c r="AJ239" t="s">
        <v>403</v>
      </c>
      <c r="AK239" t="s">
        <v>1371</v>
      </c>
      <c r="AL239" t="s">
        <v>1372</v>
      </c>
      <c r="AM239" s="1"/>
      <c r="AN239" s="1">
        <v>43363</v>
      </c>
      <c r="AO239" s="1"/>
      <c r="AP239" s="1">
        <v>43363</v>
      </c>
    </row>
    <row r="240" spans="24:42" x14ac:dyDescent="0.25">
      <c r="X240">
        <f t="shared" si="6"/>
        <v>0</v>
      </c>
      <c r="AA240" s="44"/>
      <c r="AB240" s="44"/>
      <c r="AC240" s="1"/>
      <c r="AD240" s="1"/>
      <c r="AE240" t="s">
        <v>16</v>
      </c>
      <c r="AF240" t="s">
        <v>162</v>
      </c>
      <c r="AG240" t="s">
        <v>16</v>
      </c>
      <c r="AH240" t="s">
        <v>163</v>
      </c>
      <c r="AI240" t="s">
        <v>1524</v>
      </c>
      <c r="AJ240" t="s">
        <v>1525</v>
      </c>
      <c r="AK240" t="s">
        <v>1530</v>
      </c>
      <c r="AL240" t="s">
        <v>1531</v>
      </c>
      <c r="AM240" s="1"/>
      <c r="AN240" s="1">
        <v>43362</v>
      </c>
      <c r="AO240" s="1"/>
      <c r="AP240" s="1">
        <v>43362</v>
      </c>
    </row>
    <row r="241" spans="24:42" x14ac:dyDescent="0.25">
      <c r="X241">
        <f t="shared" si="6"/>
        <v>0</v>
      </c>
      <c r="AA241" s="44"/>
      <c r="AB241" s="44"/>
      <c r="AC241" s="1"/>
      <c r="AD241" s="1"/>
      <c r="AE241" t="s">
        <v>16</v>
      </c>
      <c r="AF241" t="s">
        <v>162</v>
      </c>
      <c r="AG241" t="s">
        <v>16</v>
      </c>
      <c r="AH241" t="s">
        <v>163</v>
      </c>
      <c r="AI241" t="s">
        <v>1524</v>
      </c>
      <c r="AJ241" t="s">
        <v>1525</v>
      </c>
      <c r="AK241" t="s">
        <v>1540</v>
      </c>
      <c r="AL241" t="s">
        <v>1541</v>
      </c>
      <c r="AM241" s="1"/>
      <c r="AN241" s="1">
        <v>43362</v>
      </c>
      <c r="AO241" s="1"/>
      <c r="AP241" s="1">
        <v>43362</v>
      </c>
    </row>
    <row r="242" spans="24:42" x14ac:dyDescent="0.25">
      <c r="X242">
        <f t="shared" si="6"/>
        <v>0</v>
      </c>
      <c r="AA242" s="44"/>
      <c r="AB242" s="44"/>
      <c r="AC242" s="1"/>
      <c r="AD242" s="1"/>
      <c r="AE242" t="s">
        <v>16</v>
      </c>
      <c r="AF242" t="s">
        <v>162</v>
      </c>
      <c r="AG242" t="s">
        <v>16</v>
      </c>
      <c r="AH242" t="s">
        <v>163</v>
      </c>
      <c r="AI242" t="s">
        <v>1524</v>
      </c>
      <c r="AJ242" t="s">
        <v>1525</v>
      </c>
      <c r="AK242" t="s">
        <v>1558</v>
      </c>
      <c r="AL242" t="s">
        <v>1559</v>
      </c>
      <c r="AM242" s="1"/>
      <c r="AN242" s="1">
        <v>43363</v>
      </c>
      <c r="AO242" s="1"/>
      <c r="AP242" s="1">
        <v>43363</v>
      </c>
    </row>
    <row r="243" spans="24:42" x14ac:dyDescent="0.25">
      <c r="X243">
        <f t="shared" si="6"/>
        <v>0</v>
      </c>
      <c r="AA243" s="44"/>
      <c r="AB243" s="44"/>
      <c r="AC243" s="1"/>
      <c r="AD243" s="1"/>
      <c r="AE243" t="s">
        <v>17</v>
      </c>
      <c r="AF243" t="s">
        <v>348</v>
      </c>
      <c r="AG243" t="s">
        <v>17</v>
      </c>
      <c r="AH243" t="s">
        <v>349</v>
      </c>
      <c r="AI243" t="s">
        <v>17</v>
      </c>
      <c r="AJ243" t="s">
        <v>350</v>
      </c>
      <c r="AK243" t="s">
        <v>17</v>
      </c>
      <c r="AL243" t="s">
        <v>351</v>
      </c>
      <c r="AM243" s="1"/>
      <c r="AN243" s="1">
        <v>43356.333333333336</v>
      </c>
      <c r="AO243" s="1"/>
      <c r="AP243" s="1">
        <v>43356.333333333336</v>
      </c>
    </row>
    <row r="244" spans="24:42" x14ac:dyDescent="0.25">
      <c r="X244">
        <f t="shared" si="6"/>
        <v>0</v>
      </c>
      <c r="AA244" s="44"/>
      <c r="AB244" s="44"/>
      <c r="AC244" s="1"/>
      <c r="AD244" s="1"/>
    </row>
    <row r="245" spans="24:42" x14ac:dyDescent="0.25">
      <c r="X245">
        <f t="shared" si="6"/>
        <v>0</v>
      </c>
      <c r="AA245" s="44"/>
      <c r="AB245" s="44"/>
      <c r="AC245" s="1"/>
      <c r="AD245" s="1"/>
    </row>
    <row r="246" spans="24:42" x14ac:dyDescent="0.25">
      <c r="X246">
        <f t="shared" si="6"/>
        <v>0</v>
      </c>
      <c r="AA246" s="44"/>
      <c r="AB246" s="44"/>
      <c r="AC246" s="1"/>
      <c r="AD246" s="1"/>
    </row>
    <row r="247" spans="24:42" x14ac:dyDescent="0.25">
      <c r="X247">
        <f t="shared" si="6"/>
        <v>0</v>
      </c>
      <c r="AA247" s="44"/>
      <c r="AB247" s="44"/>
      <c r="AC247" s="1"/>
      <c r="AD247" s="1"/>
    </row>
    <row r="248" spans="24:42" x14ac:dyDescent="0.25">
      <c r="X248">
        <f t="shared" si="6"/>
        <v>0</v>
      </c>
      <c r="AA248" s="44"/>
      <c r="AB248" s="44"/>
      <c r="AC248" s="1"/>
      <c r="AD248" s="1"/>
    </row>
    <row r="249" spans="24:42" x14ac:dyDescent="0.25">
      <c r="X249">
        <f t="shared" si="6"/>
        <v>0</v>
      </c>
      <c r="AA249" s="44"/>
      <c r="AB249" s="44"/>
      <c r="AC249" s="1"/>
      <c r="AD249" s="1"/>
    </row>
    <row r="250" spans="24:42" x14ac:dyDescent="0.25">
      <c r="X250">
        <f t="shared" si="6"/>
        <v>0</v>
      </c>
      <c r="AA250" s="44"/>
      <c r="AB250" s="44"/>
      <c r="AC250" s="1"/>
      <c r="AD250" s="1"/>
    </row>
    <row r="251" spans="24:42" x14ac:dyDescent="0.25">
      <c r="X251">
        <f t="shared" si="6"/>
        <v>0</v>
      </c>
      <c r="AA251" s="44"/>
      <c r="AB251" s="44"/>
      <c r="AC251" s="1"/>
      <c r="AD251" s="1"/>
    </row>
    <row r="252" spans="24:42" x14ac:dyDescent="0.25">
      <c r="X252">
        <f t="shared" si="6"/>
        <v>0</v>
      </c>
      <c r="AA252" s="44"/>
      <c r="AB252" s="44"/>
      <c r="AC252" s="1"/>
      <c r="AD252" s="1"/>
    </row>
    <row r="253" spans="24:42" x14ac:dyDescent="0.25">
      <c r="X253">
        <f t="shared" si="6"/>
        <v>0</v>
      </c>
      <c r="AA253" s="44"/>
      <c r="AB253" s="44"/>
      <c r="AC253" s="1"/>
      <c r="AD253" s="1"/>
    </row>
    <row r="254" spans="24:42" x14ac:dyDescent="0.25">
      <c r="X254">
        <f t="shared" si="6"/>
        <v>0</v>
      </c>
      <c r="AA254" s="44"/>
      <c r="AB254" s="44"/>
      <c r="AC254" s="1"/>
      <c r="AD254" s="1"/>
    </row>
    <row r="255" spans="24:42" x14ac:dyDescent="0.25">
      <c r="X255">
        <f t="shared" si="6"/>
        <v>0</v>
      </c>
      <c r="AA255" s="44"/>
      <c r="AB255" s="44"/>
      <c r="AC255" s="1"/>
      <c r="AD255" s="1"/>
    </row>
    <row r="256" spans="24:42" x14ac:dyDescent="0.25">
      <c r="X256">
        <f t="shared" si="6"/>
        <v>0</v>
      </c>
      <c r="AA256" s="44"/>
      <c r="AB256" s="44"/>
      <c r="AC256" s="1"/>
      <c r="AD256" s="1"/>
    </row>
    <row r="257" spans="24:30" x14ac:dyDescent="0.25">
      <c r="X257">
        <f t="shared" si="6"/>
        <v>0</v>
      </c>
      <c r="AA257" s="44"/>
      <c r="AB257" s="44"/>
      <c r="AC257" s="1"/>
      <c r="AD257" s="1"/>
    </row>
    <row r="258" spans="24:30" x14ac:dyDescent="0.25">
      <c r="X258">
        <f t="shared" si="6"/>
        <v>0</v>
      </c>
      <c r="AA258" s="44"/>
      <c r="AB258" s="44"/>
      <c r="AC258" s="1"/>
      <c r="AD258" s="1"/>
    </row>
    <row r="259" spans="24:30" x14ac:dyDescent="0.25">
      <c r="X259">
        <f t="shared" si="6"/>
        <v>0</v>
      </c>
      <c r="AA259" s="44"/>
      <c r="AB259" s="44"/>
      <c r="AC259" s="1"/>
      <c r="AD259" s="1"/>
    </row>
    <row r="260" spans="24:30" x14ac:dyDescent="0.25">
      <c r="X260">
        <f t="shared" si="6"/>
        <v>0</v>
      </c>
      <c r="AA260" s="44"/>
      <c r="AB260" s="44"/>
      <c r="AC260" s="1"/>
      <c r="AD260" s="1"/>
    </row>
    <row r="261" spans="24:30" x14ac:dyDescent="0.25">
      <c r="X261">
        <f t="shared" si="6"/>
        <v>0</v>
      </c>
      <c r="AA261" s="44"/>
      <c r="AB261" s="44"/>
      <c r="AC261" s="1"/>
      <c r="AD261" s="1"/>
    </row>
    <row r="262" spans="24:30" x14ac:dyDescent="0.25">
      <c r="X262">
        <f t="shared" si="6"/>
        <v>0</v>
      </c>
      <c r="AA262" s="44"/>
      <c r="AB262" s="44"/>
      <c r="AC262" s="1"/>
      <c r="AD262" s="1"/>
    </row>
    <row r="263" spans="24:30" x14ac:dyDescent="0.25">
      <c r="X263">
        <f t="shared" si="6"/>
        <v>0</v>
      </c>
      <c r="AA263" s="44"/>
      <c r="AB263" s="44"/>
      <c r="AC263" s="1"/>
      <c r="AD263" s="1"/>
    </row>
    <row r="264" spans="24:30" x14ac:dyDescent="0.25">
      <c r="X264">
        <f t="shared" ref="X264:X327" si="7">COUNT(I264:N264)</f>
        <v>0</v>
      </c>
      <c r="AA264" s="44"/>
      <c r="AB264" s="44"/>
      <c r="AC264" s="1"/>
      <c r="AD264" s="1"/>
    </row>
    <row r="265" spans="24:30" x14ac:dyDescent="0.25">
      <c r="X265">
        <f t="shared" si="7"/>
        <v>0</v>
      </c>
      <c r="AA265" s="44"/>
      <c r="AB265" s="44"/>
      <c r="AC265" s="1"/>
      <c r="AD265" s="1"/>
    </row>
    <row r="266" spans="24:30" x14ac:dyDescent="0.25">
      <c r="X266">
        <f t="shared" si="7"/>
        <v>0</v>
      </c>
      <c r="AA266" s="44"/>
      <c r="AB266" s="44"/>
      <c r="AC266" s="1"/>
      <c r="AD266" s="1"/>
    </row>
    <row r="267" spans="24:30" x14ac:dyDescent="0.25">
      <c r="X267">
        <f t="shared" si="7"/>
        <v>0</v>
      </c>
      <c r="AA267" s="44"/>
      <c r="AB267" s="44"/>
      <c r="AC267" s="1"/>
      <c r="AD267" s="1"/>
    </row>
    <row r="268" spans="24:30" x14ac:dyDescent="0.25">
      <c r="X268">
        <f t="shared" si="7"/>
        <v>0</v>
      </c>
      <c r="AA268" s="44"/>
      <c r="AB268" s="44"/>
      <c r="AC268" s="1"/>
      <c r="AD268" s="1"/>
    </row>
    <row r="269" spans="24:30" x14ac:dyDescent="0.25">
      <c r="X269">
        <f t="shared" si="7"/>
        <v>0</v>
      </c>
      <c r="AA269" s="44"/>
      <c r="AB269" s="44"/>
      <c r="AC269" s="1"/>
      <c r="AD269" s="1"/>
    </row>
    <row r="270" spans="24:30" x14ac:dyDescent="0.25">
      <c r="X270">
        <f t="shared" si="7"/>
        <v>0</v>
      </c>
      <c r="AA270" s="44"/>
      <c r="AB270" s="44"/>
      <c r="AC270" s="1"/>
      <c r="AD270" s="1"/>
    </row>
    <row r="271" spans="24:30" x14ac:dyDescent="0.25">
      <c r="X271">
        <f t="shared" si="7"/>
        <v>0</v>
      </c>
      <c r="AA271" s="44"/>
      <c r="AB271" s="44"/>
      <c r="AC271" s="1"/>
      <c r="AD271" s="1"/>
    </row>
    <row r="272" spans="24:30" x14ac:dyDescent="0.25">
      <c r="X272">
        <f t="shared" si="7"/>
        <v>0</v>
      </c>
      <c r="AA272" s="44"/>
      <c r="AB272" s="44"/>
      <c r="AC272" s="1"/>
      <c r="AD272" s="1"/>
    </row>
    <row r="273" spans="24:30" x14ac:dyDescent="0.25">
      <c r="X273">
        <f t="shared" si="7"/>
        <v>0</v>
      </c>
      <c r="AA273" s="44"/>
      <c r="AB273" s="44"/>
      <c r="AC273" s="1"/>
      <c r="AD273" s="1"/>
    </row>
    <row r="274" spans="24:30" x14ac:dyDescent="0.25">
      <c r="X274">
        <f t="shared" si="7"/>
        <v>0</v>
      </c>
      <c r="AA274" s="44"/>
      <c r="AB274" s="44"/>
      <c r="AC274" s="1"/>
      <c r="AD274" s="1"/>
    </row>
    <row r="275" spans="24:30" x14ac:dyDescent="0.25">
      <c r="X275">
        <f t="shared" si="7"/>
        <v>0</v>
      </c>
      <c r="AA275" s="44"/>
      <c r="AB275" s="44"/>
      <c r="AC275" s="1"/>
      <c r="AD275" s="1"/>
    </row>
    <row r="276" spans="24:30" x14ac:dyDescent="0.25">
      <c r="X276">
        <f t="shared" si="7"/>
        <v>0</v>
      </c>
      <c r="AA276" s="44"/>
      <c r="AB276" s="44"/>
      <c r="AC276" s="1"/>
      <c r="AD276" s="1"/>
    </row>
    <row r="277" spans="24:30" x14ac:dyDescent="0.25">
      <c r="X277">
        <f t="shared" si="7"/>
        <v>0</v>
      </c>
      <c r="AA277" s="44"/>
      <c r="AB277" s="44"/>
      <c r="AC277" s="1"/>
      <c r="AD277" s="1"/>
    </row>
    <row r="278" spans="24:30" x14ac:dyDescent="0.25">
      <c r="X278">
        <f t="shared" si="7"/>
        <v>0</v>
      </c>
      <c r="AA278" s="44"/>
      <c r="AB278" s="44"/>
      <c r="AC278" s="1"/>
      <c r="AD278" s="1"/>
    </row>
    <row r="279" spans="24:30" x14ac:dyDescent="0.25">
      <c r="X279">
        <f t="shared" si="7"/>
        <v>0</v>
      </c>
      <c r="AA279" s="44"/>
      <c r="AB279" s="44"/>
      <c r="AC279" s="1"/>
      <c r="AD279" s="1"/>
    </row>
    <row r="280" spans="24:30" x14ac:dyDescent="0.25">
      <c r="X280">
        <f t="shared" si="7"/>
        <v>0</v>
      </c>
      <c r="AA280" s="44"/>
      <c r="AB280" s="44"/>
      <c r="AC280" s="1"/>
      <c r="AD280" s="1"/>
    </row>
    <row r="281" spans="24:30" x14ac:dyDescent="0.25">
      <c r="X281">
        <f t="shared" si="7"/>
        <v>0</v>
      </c>
      <c r="AA281" s="44"/>
      <c r="AB281" s="44"/>
      <c r="AC281" s="1"/>
      <c r="AD281" s="1"/>
    </row>
    <row r="282" spans="24:30" x14ac:dyDescent="0.25">
      <c r="X282">
        <f t="shared" si="7"/>
        <v>0</v>
      </c>
      <c r="AA282" s="44"/>
      <c r="AB282" s="44"/>
      <c r="AC282" s="1"/>
      <c r="AD282" s="1"/>
    </row>
    <row r="283" spans="24:30" x14ac:dyDescent="0.25">
      <c r="X283">
        <f t="shared" si="7"/>
        <v>0</v>
      </c>
      <c r="AA283" s="44"/>
      <c r="AB283" s="44"/>
      <c r="AC283" s="1"/>
      <c r="AD283" s="1"/>
    </row>
    <row r="284" spans="24:30" x14ac:dyDescent="0.25">
      <c r="X284">
        <f t="shared" si="7"/>
        <v>0</v>
      </c>
      <c r="AA284" s="44"/>
      <c r="AB284" s="44"/>
      <c r="AC284" s="1"/>
      <c r="AD284" s="1"/>
    </row>
    <row r="285" spans="24:30" x14ac:dyDescent="0.25">
      <c r="X285">
        <f t="shared" si="7"/>
        <v>0</v>
      </c>
      <c r="AA285" s="44"/>
      <c r="AB285" s="44"/>
      <c r="AC285" s="1"/>
      <c r="AD285" s="1"/>
    </row>
    <row r="286" spans="24:30" x14ac:dyDescent="0.25">
      <c r="X286">
        <f t="shared" si="7"/>
        <v>0</v>
      </c>
      <c r="AA286" s="44"/>
      <c r="AB286" s="44"/>
      <c r="AC286" s="1"/>
      <c r="AD286" s="1"/>
    </row>
    <row r="287" spans="24:30" x14ac:dyDescent="0.25">
      <c r="X287">
        <f t="shared" si="7"/>
        <v>0</v>
      </c>
      <c r="AA287" s="44"/>
      <c r="AB287" s="44"/>
      <c r="AC287" s="1"/>
      <c r="AD287" s="1"/>
    </row>
    <row r="288" spans="24:30" x14ac:dyDescent="0.25">
      <c r="X288">
        <f t="shared" si="7"/>
        <v>0</v>
      </c>
      <c r="AA288" s="44"/>
      <c r="AB288" s="44"/>
      <c r="AC288" s="1"/>
      <c r="AD288" s="1"/>
    </row>
    <row r="289" spans="24:30" x14ac:dyDescent="0.25">
      <c r="X289">
        <f t="shared" si="7"/>
        <v>0</v>
      </c>
      <c r="AA289" s="44"/>
      <c r="AB289" s="44"/>
      <c r="AC289" s="1"/>
      <c r="AD289" s="1"/>
    </row>
    <row r="290" spans="24:30" x14ac:dyDescent="0.25">
      <c r="X290">
        <f t="shared" si="7"/>
        <v>0</v>
      </c>
      <c r="AA290" s="44"/>
      <c r="AB290" s="44"/>
      <c r="AC290" s="1"/>
      <c r="AD290" s="1"/>
    </row>
    <row r="291" spans="24:30" x14ac:dyDescent="0.25">
      <c r="X291">
        <f t="shared" si="7"/>
        <v>0</v>
      </c>
      <c r="AA291" s="44"/>
      <c r="AB291" s="44"/>
      <c r="AC291" s="1"/>
      <c r="AD291" s="1"/>
    </row>
    <row r="292" spans="24:30" x14ac:dyDescent="0.25">
      <c r="X292">
        <f t="shared" si="7"/>
        <v>0</v>
      </c>
      <c r="AA292" s="44"/>
      <c r="AB292" s="44"/>
      <c r="AC292" s="1"/>
      <c r="AD292" s="1"/>
    </row>
    <row r="293" spans="24:30" x14ac:dyDescent="0.25">
      <c r="X293">
        <f t="shared" si="7"/>
        <v>0</v>
      </c>
      <c r="AA293" s="44"/>
      <c r="AB293" s="44"/>
      <c r="AC293" s="1"/>
      <c r="AD293" s="1"/>
    </row>
    <row r="294" spans="24:30" x14ac:dyDescent="0.25">
      <c r="X294">
        <f t="shared" si="7"/>
        <v>0</v>
      </c>
      <c r="AA294" s="44"/>
      <c r="AB294" s="44"/>
      <c r="AC294" s="1"/>
      <c r="AD294" s="1"/>
    </row>
    <row r="295" spans="24:30" x14ac:dyDescent="0.25">
      <c r="X295">
        <f t="shared" si="7"/>
        <v>0</v>
      </c>
      <c r="AA295" s="44"/>
      <c r="AB295" s="44"/>
      <c r="AC295" s="1"/>
      <c r="AD295" s="1"/>
    </row>
    <row r="296" spans="24:30" x14ac:dyDescent="0.25">
      <c r="X296">
        <f t="shared" si="7"/>
        <v>0</v>
      </c>
      <c r="AA296" s="44"/>
      <c r="AB296" s="44"/>
      <c r="AC296" s="1"/>
      <c r="AD296" s="1"/>
    </row>
    <row r="297" spans="24:30" x14ac:dyDescent="0.25">
      <c r="X297">
        <f t="shared" si="7"/>
        <v>0</v>
      </c>
      <c r="AA297" s="44"/>
      <c r="AB297" s="44"/>
      <c r="AC297" s="1"/>
      <c r="AD297" s="1"/>
    </row>
    <row r="298" spans="24:30" x14ac:dyDescent="0.25">
      <c r="X298">
        <f t="shared" si="7"/>
        <v>0</v>
      </c>
      <c r="AA298" s="44"/>
      <c r="AB298" s="44"/>
      <c r="AC298" s="1"/>
      <c r="AD298" s="1"/>
    </row>
    <row r="299" spans="24:30" x14ac:dyDescent="0.25">
      <c r="X299">
        <f t="shared" si="7"/>
        <v>0</v>
      </c>
      <c r="AA299" s="44"/>
      <c r="AB299" s="44"/>
      <c r="AC299" s="1"/>
      <c r="AD299" s="1"/>
    </row>
    <row r="300" spans="24:30" x14ac:dyDescent="0.25">
      <c r="X300">
        <f t="shared" si="7"/>
        <v>0</v>
      </c>
      <c r="AA300" s="44"/>
      <c r="AB300" s="44"/>
      <c r="AC300" s="1"/>
      <c r="AD300" s="1"/>
    </row>
    <row r="301" spans="24:30" x14ac:dyDescent="0.25">
      <c r="X301">
        <f t="shared" si="7"/>
        <v>0</v>
      </c>
      <c r="AA301" s="44"/>
      <c r="AB301" s="44"/>
      <c r="AC301" s="1"/>
      <c r="AD301" s="1"/>
    </row>
    <row r="302" spans="24:30" x14ac:dyDescent="0.25">
      <c r="X302">
        <f t="shared" si="7"/>
        <v>0</v>
      </c>
      <c r="AA302" s="44"/>
      <c r="AB302" s="44"/>
      <c r="AC302" s="1"/>
      <c r="AD302" s="1"/>
    </row>
    <row r="303" spans="24:30" x14ac:dyDescent="0.25">
      <c r="X303">
        <f t="shared" si="7"/>
        <v>0</v>
      </c>
      <c r="AA303" s="44"/>
      <c r="AB303" s="44"/>
      <c r="AC303" s="1"/>
      <c r="AD303" s="1"/>
    </row>
    <row r="304" spans="24:30" x14ac:dyDescent="0.25">
      <c r="X304">
        <f t="shared" si="7"/>
        <v>0</v>
      </c>
      <c r="AA304" s="44"/>
      <c r="AB304" s="44"/>
      <c r="AC304" s="1"/>
      <c r="AD304" s="1"/>
    </row>
    <row r="305" spans="24:30" x14ac:dyDescent="0.25">
      <c r="X305">
        <f t="shared" si="7"/>
        <v>0</v>
      </c>
      <c r="AA305" s="44"/>
      <c r="AB305" s="44"/>
      <c r="AC305" s="1"/>
      <c r="AD305" s="1"/>
    </row>
    <row r="306" spans="24:30" x14ac:dyDescent="0.25">
      <c r="X306">
        <f t="shared" si="7"/>
        <v>0</v>
      </c>
      <c r="AA306" s="44"/>
      <c r="AB306" s="44"/>
      <c r="AC306" s="1"/>
      <c r="AD306" s="1"/>
    </row>
    <row r="307" spans="24:30" x14ac:dyDescent="0.25">
      <c r="X307">
        <f t="shared" si="7"/>
        <v>0</v>
      </c>
      <c r="AA307" s="44"/>
      <c r="AB307" s="44"/>
      <c r="AC307" s="1"/>
      <c r="AD307" s="1"/>
    </row>
    <row r="308" spans="24:30" x14ac:dyDescent="0.25">
      <c r="X308">
        <f t="shared" si="7"/>
        <v>0</v>
      </c>
      <c r="AA308" s="44"/>
      <c r="AB308" s="44"/>
      <c r="AC308" s="1"/>
      <c r="AD308" s="1"/>
    </row>
    <row r="309" spans="24:30" x14ac:dyDescent="0.25">
      <c r="X309">
        <f t="shared" si="7"/>
        <v>0</v>
      </c>
      <c r="AA309" s="44"/>
      <c r="AB309" s="44"/>
      <c r="AC309" s="1"/>
      <c r="AD309" s="1"/>
    </row>
    <row r="310" spans="24:30" x14ac:dyDescent="0.25">
      <c r="X310">
        <f t="shared" si="7"/>
        <v>0</v>
      </c>
      <c r="AA310" s="44"/>
      <c r="AB310" s="44"/>
      <c r="AC310" s="1"/>
      <c r="AD310" s="1"/>
    </row>
    <row r="311" spans="24:30" x14ac:dyDescent="0.25">
      <c r="X311">
        <f t="shared" si="7"/>
        <v>0</v>
      </c>
      <c r="AA311" s="44"/>
      <c r="AB311" s="44"/>
      <c r="AC311" s="1"/>
      <c r="AD311" s="1"/>
    </row>
    <row r="312" spans="24:30" x14ac:dyDescent="0.25">
      <c r="X312">
        <f t="shared" si="7"/>
        <v>0</v>
      </c>
      <c r="AA312" s="44"/>
      <c r="AB312" s="44"/>
      <c r="AC312" s="1"/>
      <c r="AD312" s="1"/>
    </row>
    <row r="313" spans="24:30" x14ac:dyDescent="0.25">
      <c r="X313">
        <f t="shared" si="7"/>
        <v>0</v>
      </c>
      <c r="AA313" s="44"/>
      <c r="AB313" s="44"/>
      <c r="AC313" s="1"/>
      <c r="AD313" s="1"/>
    </row>
    <row r="314" spans="24:30" x14ac:dyDescent="0.25">
      <c r="X314">
        <f t="shared" si="7"/>
        <v>0</v>
      </c>
      <c r="AA314" s="44"/>
      <c r="AB314" s="44"/>
      <c r="AC314" s="1"/>
      <c r="AD314" s="1"/>
    </row>
    <row r="315" spans="24:30" x14ac:dyDescent="0.25">
      <c r="X315">
        <f t="shared" si="7"/>
        <v>0</v>
      </c>
      <c r="AA315" s="44"/>
      <c r="AB315" s="44"/>
      <c r="AC315" s="1"/>
      <c r="AD315" s="1"/>
    </row>
    <row r="316" spans="24:30" x14ac:dyDescent="0.25">
      <c r="X316">
        <f t="shared" si="7"/>
        <v>0</v>
      </c>
      <c r="AA316" s="44"/>
      <c r="AB316" s="44"/>
      <c r="AC316" s="1"/>
      <c r="AD316" s="1"/>
    </row>
    <row r="317" spans="24:30" x14ac:dyDescent="0.25">
      <c r="X317">
        <f t="shared" si="7"/>
        <v>0</v>
      </c>
      <c r="AA317" s="44"/>
      <c r="AB317" s="44"/>
      <c r="AC317" s="1"/>
      <c r="AD317" s="1"/>
    </row>
    <row r="318" spans="24:30" x14ac:dyDescent="0.25">
      <c r="X318">
        <f t="shared" si="7"/>
        <v>0</v>
      </c>
      <c r="AA318" s="44"/>
      <c r="AB318" s="44"/>
      <c r="AC318" s="1"/>
      <c r="AD318" s="1"/>
    </row>
    <row r="319" spans="24:30" x14ac:dyDescent="0.25">
      <c r="X319">
        <f t="shared" si="7"/>
        <v>0</v>
      </c>
      <c r="AA319" s="44"/>
      <c r="AB319" s="44"/>
      <c r="AC319" s="1"/>
      <c r="AD319" s="1"/>
    </row>
    <row r="320" spans="24:30" x14ac:dyDescent="0.25">
      <c r="X320">
        <f t="shared" si="7"/>
        <v>0</v>
      </c>
      <c r="AA320" s="44"/>
      <c r="AB320" s="44"/>
      <c r="AC320" s="1"/>
      <c r="AD320" s="1"/>
    </row>
    <row r="321" spans="24:30" x14ac:dyDescent="0.25">
      <c r="X321">
        <f t="shared" si="7"/>
        <v>0</v>
      </c>
      <c r="AA321" s="44"/>
      <c r="AB321" s="44"/>
      <c r="AC321" s="1"/>
      <c r="AD321" s="1"/>
    </row>
    <row r="322" spans="24:30" x14ac:dyDescent="0.25">
      <c r="X322">
        <f t="shared" si="7"/>
        <v>0</v>
      </c>
      <c r="AA322" s="44"/>
      <c r="AB322" s="44"/>
      <c r="AC322" s="1"/>
      <c r="AD322" s="1"/>
    </row>
    <row r="323" spans="24:30" x14ac:dyDescent="0.25">
      <c r="X323">
        <f t="shared" si="7"/>
        <v>0</v>
      </c>
      <c r="AA323" s="44"/>
      <c r="AB323" s="44"/>
      <c r="AC323" s="1"/>
      <c r="AD323" s="1"/>
    </row>
    <row r="324" spans="24:30" x14ac:dyDescent="0.25">
      <c r="X324">
        <f t="shared" si="7"/>
        <v>0</v>
      </c>
      <c r="AA324" s="44"/>
      <c r="AB324" s="44"/>
      <c r="AC324" s="1"/>
      <c r="AD324" s="1"/>
    </row>
    <row r="325" spans="24:30" x14ac:dyDescent="0.25">
      <c r="X325">
        <f t="shared" si="7"/>
        <v>0</v>
      </c>
      <c r="AA325" s="44"/>
      <c r="AB325" s="44"/>
      <c r="AC325" s="1"/>
      <c r="AD325" s="1"/>
    </row>
    <row r="326" spans="24:30" x14ac:dyDescent="0.25">
      <c r="X326">
        <f t="shared" si="7"/>
        <v>0</v>
      </c>
      <c r="AA326" s="44"/>
      <c r="AB326" s="44"/>
      <c r="AC326" s="1"/>
      <c r="AD326" s="1"/>
    </row>
    <row r="327" spans="24:30" x14ac:dyDescent="0.25">
      <c r="X327">
        <f t="shared" si="7"/>
        <v>0</v>
      </c>
      <c r="AA327" s="44"/>
      <c r="AB327" s="44"/>
      <c r="AC327" s="1"/>
      <c r="AD327" s="1"/>
    </row>
    <row r="328" spans="24:30" x14ac:dyDescent="0.25">
      <c r="X328">
        <f t="shared" ref="X328:X391" si="8">COUNT(I328:N328)</f>
        <v>0</v>
      </c>
      <c r="AA328" s="44"/>
      <c r="AB328" s="44"/>
      <c r="AC328" s="1"/>
      <c r="AD328" s="1"/>
    </row>
    <row r="329" spans="24:30" x14ac:dyDescent="0.25">
      <c r="X329">
        <f t="shared" si="8"/>
        <v>0</v>
      </c>
      <c r="AA329" s="44"/>
      <c r="AB329" s="44"/>
      <c r="AC329" s="1"/>
      <c r="AD329" s="1"/>
    </row>
    <row r="330" spans="24:30" x14ac:dyDescent="0.25">
      <c r="X330">
        <f t="shared" si="8"/>
        <v>0</v>
      </c>
      <c r="AA330" s="44"/>
      <c r="AB330" s="44"/>
      <c r="AC330" s="1"/>
      <c r="AD330" s="1"/>
    </row>
    <row r="331" spans="24:30" x14ac:dyDescent="0.25">
      <c r="X331">
        <f t="shared" si="8"/>
        <v>0</v>
      </c>
      <c r="AA331" s="44"/>
      <c r="AB331" s="44"/>
      <c r="AC331" s="1"/>
      <c r="AD331" s="1"/>
    </row>
    <row r="332" spans="24:30" x14ac:dyDescent="0.25">
      <c r="X332">
        <f t="shared" si="8"/>
        <v>0</v>
      </c>
      <c r="AA332" s="44"/>
      <c r="AB332" s="44"/>
      <c r="AC332" s="1"/>
      <c r="AD332" s="1"/>
    </row>
    <row r="333" spans="24:30" x14ac:dyDescent="0.25">
      <c r="X333">
        <f t="shared" si="8"/>
        <v>0</v>
      </c>
      <c r="AA333" s="44"/>
      <c r="AB333" s="44"/>
      <c r="AC333" s="1"/>
      <c r="AD333" s="1"/>
    </row>
    <row r="334" spans="24:30" x14ac:dyDescent="0.25">
      <c r="X334">
        <f t="shared" si="8"/>
        <v>0</v>
      </c>
      <c r="AA334" s="44"/>
      <c r="AB334" s="44"/>
      <c r="AC334" s="1"/>
      <c r="AD334" s="1"/>
    </row>
    <row r="335" spans="24:30" x14ac:dyDescent="0.25">
      <c r="X335">
        <f t="shared" si="8"/>
        <v>0</v>
      </c>
      <c r="AA335" s="44"/>
      <c r="AB335" s="44"/>
      <c r="AC335" s="1"/>
      <c r="AD335" s="1"/>
    </row>
    <row r="336" spans="24:30" x14ac:dyDescent="0.25">
      <c r="X336">
        <f t="shared" si="8"/>
        <v>0</v>
      </c>
      <c r="AA336" s="44"/>
      <c r="AB336" s="44"/>
      <c r="AC336" s="1"/>
      <c r="AD336" s="1"/>
    </row>
    <row r="337" spans="24:30" x14ac:dyDescent="0.25">
      <c r="X337">
        <f t="shared" si="8"/>
        <v>0</v>
      </c>
      <c r="AA337" s="44"/>
      <c r="AB337" s="44"/>
      <c r="AC337" s="1"/>
      <c r="AD337" s="1"/>
    </row>
    <row r="338" spans="24:30" x14ac:dyDescent="0.25">
      <c r="X338">
        <f t="shared" si="8"/>
        <v>0</v>
      </c>
      <c r="AA338" s="44"/>
      <c r="AB338" s="44"/>
      <c r="AC338" s="1"/>
      <c r="AD338" s="1"/>
    </row>
    <row r="339" spans="24:30" x14ac:dyDescent="0.25">
      <c r="X339">
        <f t="shared" si="8"/>
        <v>0</v>
      </c>
      <c r="AA339" s="44"/>
      <c r="AB339" s="44"/>
      <c r="AC339" s="1"/>
      <c r="AD339" s="1"/>
    </row>
    <row r="340" spans="24:30" x14ac:dyDescent="0.25">
      <c r="X340">
        <f t="shared" si="8"/>
        <v>0</v>
      </c>
      <c r="AA340" s="44"/>
      <c r="AB340" s="44"/>
      <c r="AC340" s="1"/>
      <c r="AD340" s="1"/>
    </row>
    <row r="341" spans="24:30" x14ac:dyDescent="0.25">
      <c r="X341">
        <f t="shared" si="8"/>
        <v>0</v>
      </c>
      <c r="AA341" s="44"/>
      <c r="AB341" s="44"/>
      <c r="AC341" s="1"/>
      <c r="AD341" s="1"/>
    </row>
    <row r="342" spans="24:30" x14ac:dyDescent="0.25">
      <c r="X342">
        <f t="shared" si="8"/>
        <v>0</v>
      </c>
      <c r="AA342" s="44"/>
      <c r="AB342" s="44"/>
      <c r="AC342" s="1"/>
      <c r="AD342" s="1"/>
    </row>
    <row r="343" spans="24:30" x14ac:dyDescent="0.25">
      <c r="X343">
        <f t="shared" si="8"/>
        <v>0</v>
      </c>
      <c r="AA343" s="44"/>
      <c r="AB343" s="44"/>
      <c r="AC343" s="1"/>
      <c r="AD343" s="1"/>
    </row>
    <row r="344" spans="24:30" x14ac:dyDescent="0.25">
      <c r="X344">
        <f t="shared" si="8"/>
        <v>0</v>
      </c>
      <c r="AA344" s="44"/>
      <c r="AB344" s="44"/>
      <c r="AC344" s="1"/>
      <c r="AD344" s="1"/>
    </row>
    <row r="345" spans="24:30" x14ac:dyDescent="0.25">
      <c r="X345">
        <f t="shared" si="8"/>
        <v>0</v>
      </c>
      <c r="AA345" s="44"/>
      <c r="AB345" s="44"/>
      <c r="AC345" s="1"/>
      <c r="AD345" s="1"/>
    </row>
    <row r="346" spans="24:30" x14ac:dyDescent="0.25">
      <c r="X346">
        <f t="shared" si="8"/>
        <v>0</v>
      </c>
      <c r="AA346" s="44"/>
      <c r="AB346" s="44"/>
      <c r="AC346" s="1"/>
      <c r="AD346" s="1"/>
    </row>
    <row r="347" spans="24:30" x14ac:dyDescent="0.25">
      <c r="X347">
        <f t="shared" si="8"/>
        <v>0</v>
      </c>
      <c r="AA347" s="44"/>
      <c r="AB347" s="44"/>
      <c r="AC347" s="1"/>
      <c r="AD347" s="1"/>
    </row>
    <row r="348" spans="24:30" x14ac:dyDescent="0.25">
      <c r="X348">
        <f t="shared" si="8"/>
        <v>0</v>
      </c>
      <c r="AA348" s="44"/>
      <c r="AB348" s="44"/>
      <c r="AC348" s="1"/>
      <c r="AD348" s="1"/>
    </row>
    <row r="349" spans="24:30" x14ac:dyDescent="0.25">
      <c r="X349">
        <f t="shared" si="8"/>
        <v>0</v>
      </c>
      <c r="AA349" s="44"/>
      <c r="AB349" s="44"/>
      <c r="AC349" s="1"/>
      <c r="AD349" s="1"/>
    </row>
    <row r="350" spans="24:30" x14ac:dyDescent="0.25">
      <c r="X350">
        <f t="shared" si="8"/>
        <v>0</v>
      </c>
      <c r="AA350" s="44"/>
      <c r="AB350" s="44"/>
      <c r="AC350" s="1"/>
      <c r="AD350" s="1"/>
    </row>
    <row r="351" spans="24:30" x14ac:dyDescent="0.25">
      <c r="X351">
        <f t="shared" si="8"/>
        <v>0</v>
      </c>
      <c r="AA351" s="44"/>
      <c r="AB351" s="44"/>
      <c r="AC351" s="1"/>
      <c r="AD351" s="1"/>
    </row>
    <row r="352" spans="24:30" x14ac:dyDescent="0.25">
      <c r="X352">
        <f t="shared" si="8"/>
        <v>0</v>
      </c>
      <c r="AA352" s="44"/>
      <c r="AB352" s="44"/>
      <c r="AC352" s="1"/>
      <c r="AD352" s="1"/>
    </row>
    <row r="353" spans="24:30" x14ac:dyDescent="0.25">
      <c r="X353">
        <f t="shared" si="8"/>
        <v>0</v>
      </c>
      <c r="AA353" s="44"/>
      <c r="AB353" s="44"/>
      <c r="AC353" s="1"/>
      <c r="AD353" s="1"/>
    </row>
    <row r="354" spans="24:30" x14ac:dyDescent="0.25">
      <c r="X354">
        <f t="shared" si="8"/>
        <v>0</v>
      </c>
      <c r="AA354" s="44"/>
      <c r="AB354" s="44"/>
      <c r="AC354" s="1"/>
      <c r="AD354" s="1"/>
    </row>
    <row r="355" spans="24:30" x14ac:dyDescent="0.25">
      <c r="X355">
        <f t="shared" si="8"/>
        <v>0</v>
      </c>
      <c r="AA355" s="44"/>
      <c r="AB355" s="44"/>
      <c r="AC355" s="1"/>
      <c r="AD355" s="1"/>
    </row>
    <row r="356" spans="24:30" x14ac:dyDescent="0.25">
      <c r="X356">
        <f t="shared" si="8"/>
        <v>0</v>
      </c>
      <c r="AA356" s="44"/>
      <c r="AB356" s="44"/>
      <c r="AC356" s="1"/>
      <c r="AD356" s="1"/>
    </row>
    <row r="357" spans="24:30" x14ac:dyDescent="0.25">
      <c r="X357">
        <f t="shared" si="8"/>
        <v>0</v>
      </c>
      <c r="AA357" s="44"/>
      <c r="AB357" s="44"/>
      <c r="AC357" s="1"/>
      <c r="AD357" s="1"/>
    </row>
    <row r="358" spans="24:30" x14ac:dyDescent="0.25">
      <c r="X358">
        <f t="shared" si="8"/>
        <v>0</v>
      </c>
      <c r="AA358" s="44"/>
      <c r="AB358" s="44"/>
      <c r="AC358" s="1"/>
      <c r="AD358" s="1"/>
    </row>
    <row r="359" spans="24:30" x14ac:dyDescent="0.25">
      <c r="X359">
        <f t="shared" si="8"/>
        <v>0</v>
      </c>
      <c r="AA359" s="44"/>
      <c r="AB359" s="44"/>
      <c r="AC359" s="1"/>
      <c r="AD359" s="1"/>
    </row>
    <row r="360" spans="24:30" x14ac:dyDescent="0.25">
      <c r="X360">
        <f t="shared" si="8"/>
        <v>0</v>
      </c>
      <c r="AA360" s="44"/>
      <c r="AB360" s="44"/>
      <c r="AC360" s="1"/>
      <c r="AD360" s="1"/>
    </row>
    <row r="361" spans="24:30" x14ac:dyDescent="0.25">
      <c r="X361">
        <f t="shared" si="8"/>
        <v>0</v>
      </c>
      <c r="AA361" s="44"/>
      <c r="AB361" s="44"/>
      <c r="AC361" s="1"/>
      <c r="AD361" s="1"/>
    </row>
    <row r="362" spans="24:30" x14ac:dyDescent="0.25">
      <c r="X362">
        <f t="shared" si="8"/>
        <v>0</v>
      </c>
      <c r="AA362" s="44"/>
      <c r="AB362" s="44"/>
      <c r="AC362" s="1"/>
      <c r="AD362" s="1"/>
    </row>
    <row r="363" spans="24:30" x14ac:dyDescent="0.25">
      <c r="X363">
        <f t="shared" si="8"/>
        <v>0</v>
      </c>
      <c r="AA363" s="44"/>
      <c r="AB363" s="44"/>
      <c r="AC363" s="1"/>
      <c r="AD363" s="1"/>
    </row>
    <row r="364" spans="24:30" x14ac:dyDescent="0.25">
      <c r="X364">
        <f t="shared" si="8"/>
        <v>0</v>
      </c>
      <c r="AA364" s="44"/>
      <c r="AB364" s="44"/>
      <c r="AC364" s="1"/>
      <c r="AD364" s="1"/>
    </row>
    <row r="365" spans="24:30" x14ac:dyDescent="0.25">
      <c r="X365">
        <f t="shared" si="8"/>
        <v>0</v>
      </c>
      <c r="AA365" s="44"/>
      <c r="AB365" s="44"/>
      <c r="AC365" s="1"/>
      <c r="AD365" s="1"/>
    </row>
    <row r="366" spans="24:30" x14ac:dyDescent="0.25">
      <c r="X366">
        <f t="shared" si="8"/>
        <v>0</v>
      </c>
      <c r="AA366" s="44"/>
      <c r="AB366" s="44"/>
      <c r="AC366" s="1"/>
      <c r="AD366" s="1"/>
    </row>
    <row r="367" spans="24:30" x14ac:dyDescent="0.25">
      <c r="X367">
        <f t="shared" si="8"/>
        <v>0</v>
      </c>
      <c r="AA367" s="44"/>
      <c r="AB367" s="44"/>
      <c r="AC367" s="1"/>
      <c r="AD367" s="1"/>
    </row>
    <row r="368" spans="24:30" x14ac:dyDescent="0.25">
      <c r="X368">
        <f t="shared" si="8"/>
        <v>0</v>
      </c>
      <c r="AA368" s="44"/>
      <c r="AB368" s="44"/>
      <c r="AC368" s="1"/>
      <c r="AD368" s="1"/>
    </row>
    <row r="369" spans="24:30" x14ac:dyDescent="0.25">
      <c r="X369">
        <f t="shared" si="8"/>
        <v>0</v>
      </c>
      <c r="AA369" s="44"/>
      <c r="AB369" s="44"/>
      <c r="AC369" s="1"/>
      <c r="AD369" s="1"/>
    </row>
    <row r="370" spans="24:30" x14ac:dyDescent="0.25">
      <c r="X370">
        <f t="shared" si="8"/>
        <v>0</v>
      </c>
      <c r="AA370" s="44"/>
      <c r="AB370" s="44"/>
      <c r="AC370" s="1"/>
      <c r="AD370" s="1"/>
    </row>
    <row r="371" spans="24:30" x14ac:dyDescent="0.25">
      <c r="X371">
        <f t="shared" si="8"/>
        <v>0</v>
      </c>
      <c r="AA371" s="44"/>
      <c r="AB371" s="44"/>
      <c r="AC371" s="1"/>
      <c r="AD371" s="1"/>
    </row>
    <row r="372" spans="24:30" x14ac:dyDescent="0.25">
      <c r="X372">
        <f t="shared" si="8"/>
        <v>0</v>
      </c>
      <c r="AA372" s="44"/>
      <c r="AB372" s="44"/>
      <c r="AC372" s="1"/>
      <c r="AD372" s="1"/>
    </row>
    <row r="373" spans="24:30" x14ac:dyDescent="0.25">
      <c r="X373">
        <f t="shared" si="8"/>
        <v>0</v>
      </c>
      <c r="AA373" s="44"/>
      <c r="AB373" s="44"/>
      <c r="AC373" s="1"/>
      <c r="AD373" s="1"/>
    </row>
    <row r="374" spans="24:30" x14ac:dyDescent="0.25">
      <c r="X374">
        <f t="shared" si="8"/>
        <v>0</v>
      </c>
      <c r="AA374" s="44"/>
      <c r="AB374" s="44"/>
      <c r="AC374" s="1"/>
      <c r="AD374" s="1"/>
    </row>
    <row r="375" spans="24:30" x14ac:dyDescent="0.25">
      <c r="X375">
        <f t="shared" si="8"/>
        <v>0</v>
      </c>
      <c r="AA375" s="44"/>
      <c r="AB375" s="44"/>
      <c r="AC375" s="1"/>
      <c r="AD375" s="1"/>
    </row>
    <row r="376" spans="24:30" x14ac:dyDescent="0.25">
      <c r="X376">
        <f t="shared" si="8"/>
        <v>0</v>
      </c>
      <c r="AA376" s="44"/>
      <c r="AB376" s="44"/>
      <c r="AC376" s="1"/>
      <c r="AD376" s="1"/>
    </row>
    <row r="377" spans="24:30" x14ac:dyDescent="0.25">
      <c r="X377">
        <f t="shared" si="8"/>
        <v>0</v>
      </c>
      <c r="AA377" s="44"/>
      <c r="AB377" s="44"/>
      <c r="AC377" s="1"/>
      <c r="AD377" s="1"/>
    </row>
    <row r="378" spans="24:30" x14ac:dyDescent="0.25">
      <c r="X378">
        <f t="shared" si="8"/>
        <v>0</v>
      </c>
      <c r="AA378" s="44"/>
      <c r="AB378" s="44"/>
      <c r="AC378" s="1"/>
      <c r="AD378" s="1"/>
    </row>
    <row r="379" spans="24:30" x14ac:dyDescent="0.25">
      <c r="X379">
        <f t="shared" si="8"/>
        <v>0</v>
      </c>
      <c r="AA379" s="44"/>
      <c r="AB379" s="44"/>
      <c r="AC379" s="1"/>
      <c r="AD379" s="1"/>
    </row>
    <row r="380" spans="24:30" x14ac:dyDescent="0.25">
      <c r="X380">
        <f t="shared" si="8"/>
        <v>0</v>
      </c>
      <c r="AA380" s="44"/>
      <c r="AB380" s="44"/>
      <c r="AC380" s="1"/>
      <c r="AD380" s="1"/>
    </row>
    <row r="381" spans="24:30" x14ac:dyDescent="0.25">
      <c r="X381">
        <f t="shared" si="8"/>
        <v>0</v>
      </c>
      <c r="AA381" s="44"/>
      <c r="AB381" s="44"/>
      <c r="AC381" s="1"/>
      <c r="AD381" s="1"/>
    </row>
    <row r="382" spans="24:30" x14ac:dyDescent="0.25">
      <c r="X382">
        <f t="shared" si="8"/>
        <v>0</v>
      </c>
      <c r="AA382" s="44"/>
      <c r="AB382" s="44"/>
      <c r="AC382" s="1"/>
      <c r="AD382" s="1"/>
    </row>
    <row r="383" spans="24:30" x14ac:dyDescent="0.25">
      <c r="X383">
        <f t="shared" si="8"/>
        <v>0</v>
      </c>
      <c r="AA383" s="44"/>
      <c r="AB383" s="44"/>
      <c r="AC383" s="1"/>
      <c r="AD383" s="1"/>
    </row>
    <row r="384" spans="24:30" x14ac:dyDescent="0.25">
      <c r="X384">
        <f t="shared" si="8"/>
        <v>0</v>
      </c>
      <c r="AA384" s="44"/>
      <c r="AB384" s="44"/>
      <c r="AC384" s="1"/>
      <c r="AD384" s="1"/>
    </row>
    <row r="385" spans="24:30" x14ac:dyDescent="0.25">
      <c r="X385">
        <f t="shared" si="8"/>
        <v>0</v>
      </c>
      <c r="AA385" s="44"/>
      <c r="AB385" s="44"/>
      <c r="AC385" s="1"/>
      <c r="AD385" s="1"/>
    </row>
    <row r="386" spans="24:30" x14ac:dyDescent="0.25">
      <c r="X386">
        <f t="shared" si="8"/>
        <v>0</v>
      </c>
      <c r="AA386" s="44"/>
      <c r="AB386" s="44"/>
      <c r="AC386" s="1"/>
      <c r="AD386" s="1"/>
    </row>
    <row r="387" spans="24:30" x14ac:dyDescent="0.25">
      <c r="X387">
        <f t="shared" si="8"/>
        <v>0</v>
      </c>
      <c r="AA387" s="44"/>
      <c r="AB387" s="44"/>
      <c r="AC387" s="1"/>
      <c r="AD387" s="1"/>
    </row>
    <row r="388" spans="24:30" x14ac:dyDescent="0.25">
      <c r="X388">
        <f t="shared" si="8"/>
        <v>0</v>
      </c>
      <c r="AA388" s="44"/>
      <c r="AB388" s="44"/>
      <c r="AC388" s="1"/>
      <c r="AD388" s="1"/>
    </row>
    <row r="389" spans="24:30" x14ac:dyDescent="0.25">
      <c r="X389">
        <f t="shared" si="8"/>
        <v>0</v>
      </c>
      <c r="AA389" s="44"/>
      <c r="AB389" s="44"/>
      <c r="AC389" s="1"/>
      <c r="AD389" s="1"/>
    </row>
    <row r="390" spans="24:30" x14ac:dyDescent="0.25">
      <c r="X390">
        <f t="shared" si="8"/>
        <v>0</v>
      </c>
      <c r="AA390" s="44"/>
      <c r="AB390" s="44"/>
      <c r="AC390" s="1"/>
      <c r="AD390" s="1"/>
    </row>
    <row r="391" spans="24:30" x14ac:dyDescent="0.25">
      <c r="X391">
        <f t="shared" si="8"/>
        <v>0</v>
      </c>
      <c r="AA391" s="44"/>
      <c r="AB391" s="44"/>
      <c r="AC391" s="1"/>
      <c r="AD391" s="1"/>
    </row>
    <row r="392" spans="24:30" x14ac:dyDescent="0.25">
      <c r="X392">
        <f t="shared" ref="X392:X455" si="9">COUNT(I392:N392)</f>
        <v>0</v>
      </c>
      <c r="AA392" s="44"/>
      <c r="AB392" s="44"/>
      <c r="AC392" s="1"/>
      <c r="AD392" s="1"/>
    </row>
    <row r="393" spans="24:30" x14ac:dyDescent="0.25">
      <c r="X393">
        <f t="shared" si="9"/>
        <v>0</v>
      </c>
      <c r="AA393" s="44"/>
      <c r="AB393" s="44"/>
      <c r="AC393" s="1"/>
      <c r="AD393" s="1"/>
    </row>
    <row r="394" spans="24:30" x14ac:dyDescent="0.25">
      <c r="X394">
        <f t="shared" si="9"/>
        <v>0</v>
      </c>
      <c r="AA394" s="44"/>
      <c r="AB394" s="44"/>
      <c r="AC394" s="1"/>
      <c r="AD394" s="1"/>
    </row>
    <row r="395" spans="24:30" x14ac:dyDescent="0.25">
      <c r="X395">
        <f t="shared" si="9"/>
        <v>0</v>
      </c>
      <c r="AA395" s="44"/>
      <c r="AB395" s="44"/>
      <c r="AC395" s="1"/>
      <c r="AD395" s="1"/>
    </row>
    <row r="396" spans="24:30" x14ac:dyDescent="0.25">
      <c r="X396">
        <f t="shared" si="9"/>
        <v>0</v>
      </c>
      <c r="AA396" s="44"/>
      <c r="AB396" s="44"/>
      <c r="AC396" s="1"/>
      <c r="AD396" s="1"/>
    </row>
    <row r="397" spans="24:30" x14ac:dyDescent="0.25">
      <c r="X397">
        <f t="shared" si="9"/>
        <v>0</v>
      </c>
      <c r="AA397" s="44"/>
      <c r="AB397" s="44"/>
      <c r="AC397" s="1"/>
      <c r="AD397" s="1"/>
    </row>
    <row r="398" spans="24:30" x14ac:dyDescent="0.25">
      <c r="X398">
        <f t="shared" si="9"/>
        <v>0</v>
      </c>
      <c r="AA398" s="44"/>
      <c r="AB398" s="44"/>
      <c r="AC398" s="1"/>
      <c r="AD398" s="1"/>
    </row>
    <row r="399" spans="24:30" x14ac:dyDescent="0.25">
      <c r="X399">
        <f t="shared" si="9"/>
        <v>0</v>
      </c>
      <c r="AA399" s="44"/>
      <c r="AB399" s="44"/>
      <c r="AC399" s="1"/>
      <c r="AD399" s="1"/>
    </row>
    <row r="400" spans="24:30" x14ac:dyDescent="0.25">
      <c r="X400">
        <f t="shared" si="9"/>
        <v>0</v>
      </c>
      <c r="AA400" s="44"/>
      <c r="AB400" s="44"/>
      <c r="AC400" s="1"/>
      <c r="AD400" s="1"/>
    </row>
    <row r="401" spans="24:30" x14ac:dyDescent="0.25">
      <c r="X401">
        <f t="shared" si="9"/>
        <v>0</v>
      </c>
      <c r="AA401" s="44"/>
      <c r="AB401" s="44"/>
      <c r="AC401" s="1"/>
      <c r="AD401" s="1"/>
    </row>
    <row r="402" spans="24:30" x14ac:dyDescent="0.25">
      <c r="X402">
        <f t="shared" si="9"/>
        <v>0</v>
      </c>
      <c r="AA402" s="44"/>
      <c r="AB402" s="44"/>
      <c r="AC402" s="1"/>
      <c r="AD402" s="1"/>
    </row>
    <row r="403" spans="24:30" x14ac:dyDescent="0.25">
      <c r="X403">
        <f t="shared" si="9"/>
        <v>0</v>
      </c>
      <c r="AA403" s="44"/>
      <c r="AB403" s="44"/>
      <c r="AC403" s="1"/>
      <c r="AD403" s="1"/>
    </row>
    <row r="404" spans="24:30" x14ac:dyDescent="0.25">
      <c r="X404">
        <f t="shared" si="9"/>
        <v>0</v>
      </c>
      <c r="AA404" s="44"/>
      <c r="AB404" s="44"/>
      <c r="AC404" s="1"/>
      <c r="AD404" s="1"/>
    </row>
    <row r="405" spans="24:30" x14ac:dyDescent="0.25">
      <c r="X405">
        <f t="shared" si="9"/>
        <v>0</v>
      </c>
      <c r="AA405" s="44"/>
      <c r="AB405" s="44"/>
      <c r="AC405" s="1"/>
      <c r="AD405" s="1"/>
    </row>
    <row r="406" spans="24:30" x14ac:dyDescent="0.25">
      <c r="X406">
        <f t="shared" si="9"/>
        <v>0</v>
      </c>
      <c r="AA406" s="44"/>
      <c r="AB406" s="44"/>
      <c r="AC406" s="1"/>
      <c r="AD406" s="1"/>
    </row>
    <row r="407" spans="24:30" x14ac:dyDescent="0.25">
      <c r="X407">
        <f t="shared" si="9"/>
        <v>0</v>
      </c>
      <c r="AA407" s="44"/>
      <c r="AB407" s="44"/>
      <c r="AC407" s="1"/>
      <c r="AD407" s="1"/>
    </row>
    <row r="408" spans="24:30" x14ac:dyDescent="0.25">
      <c r="X408">
        <f t="shared" si="9"/>
        <v>0</v>
      </c>
      <c r="AA408" s="44"/>
      <c r="AB408" s="44"/>
      <c r="AC408" s="1"/>
      <c r="AD408" s="1"/>
    </row>
    <row r="409" spans="24:30" x14ac:dyDescent="0.25">
      <c r="X409">
        <f t="shared" si="9"/>
        <v>0</v>
      </c>
      <c r="AA409" s="44"/>
      <c r="AB409" s="44"/>
      <c r="AC409" s="1"/>
      <c r="AD409" s="1"/>
    </row>
    <row r="410" spans="24:30" x14ac:dyDescent="0.25">
      <c r="X410">
        <f t="shared" si="9"/>
        <v>0</v>
      </c>
      <c r="AA410" s="44"/>
      <c r="AB410" s="44"/>
      <c r="AC410" s="1"/>
      <c r="AD410" s="1"/>
    </row>
    <row r="411" spans="24:30" x14ac:dyDescent="0.25">
      <c r="X411">
        <f t="shared" si="9"/>
        <v>0</v>
      </c>
      <c r="AA411" s="44"/>
      <c r="AB411" s="44"/>
      <c r="AC411" s="1"/>
      <c r="AD411" s="1"/>
    </row>
    <row r="412" spans="24:30" x14ac:dyDescent="0.25">
      <c r="X412">
        <f t="shared" si="9"/>
        <v>0</v>
      </c>
      <c r="AA412" s="44"/>
      <c r="AB412" s="44"/>
      <c r="AC412" s="1"/>
      <c r="AD412" s="1"/>
    </row>
    <row r="413" spans="24:30" x14ac:dyDescent="0.25">
      <c r="X413">
        <f t="shared" si="9"/>
        <v>0</v>
      </c>
      <c r="AA413" s="44"/>
      <c r="AB413" s="44"/>
      <c r="AC413" s="1"/>
      <c r="AD413" s="1"/>
    </row>
    <row r="414" spans="24:30" x14ac:dyDescent="0.25">
      <c r="X414">
        <f t="shared" si="9"/>
        <v>0</v>
      </c>
      <c r="AA414" s="44"/>
      <c r="AB414" s="44"/>
      <c r="AC414" s="1"/>
      <c r="AD414" s="1"/>
    </row>
    <row r="415" spans="24:30" x14ac:dyDescent="0.25">
      <c r="X415">
        <f t="shared" si="9"/>
        <v>0</v>
      </c>
      <c r="AA415" s="44"/>
      <c r="AB415" s="44"/>
      <c r="AC415" s="1"/>
      <c r="AD415" s="1"/>
    </row>
    <row r="416" spans="24:30" x14ac:dyDescent="0.25">
      <c r="X416">
        <f t="shared" si="9"/>
        <v>0</v>
      </c>
      <c r="AA416" s="44"/>
      <c r="AB416" s="44"/>
      <c r="AC416" s="1"/>
      <c r="AD416" s="1"/>
    </row>
    <row r="417" spans="24:30" x14ac:dyDescent="0.25">
      <c r="X417">
        <f t="shared" si="9"/>
        <v>0</v>
      </c>
      <c r="AA417" s="44"/>
      <c r="AB417" s="44"/>
      <c r="AC417" s="1"/>
      <c r="AD417" s="1"/>
    </row>
    <row r="418" spans="24:30" x14ac:dyDescent="0.25">
      <c r="X418">
        <f t="shared" si="9"/>
        <v>0</v>
      </c>
      <c r="AA418" s="44"/>
      <c r="AB418" s="44"/>
      <c r="AC418" s="1"/>
      <c r="AD418" s="1"/>
    </row>
    <row r="419" spans="24:30" x14ac:dyDescent="0.25">
      <c r="X419">
        <f t="shared" si="9"/>
        <v>0</v>
      </c>
      <c r="AA419" s="44"/>
      <c r="AB419" s="44"/>
      <c r="AC419" s="1"/>
      <c r="AD419" s="1"/>
    </row>
    <row r="420" spans="24:30" x14ac:dyDescent="0.25">
      <c r="X420">
        <f t="shared" si="9"/>
        <v>0</v>
      </c>
      <c r="AA420" s="44"/>
      <c r="AB420" s="44"/>
      <c r="AC420" s="1"/>
      <c r="AD420" s="1"/>
    </row>
    <row r="421" spans="24:30" x14ac:dyDescent="0.25">
      <c r="X421">
        <f t="shared" si="9"/>
        <v>0</v>
      </c>
      <c r="AA421" s="44"/>
      <c r="AB421" s="44"/>
      <c r="AC421" s="1"/>
      <c r="AD421" s="1"/>
    </row>
    <row r="422" spans="24:30" x14ac:dyDescent="0.25">
      <c r="X422">
        <f t="shared" si="9"/>
        <v>0</v>
      </c>
      <c r="AA422" s="44"/>
      <c r="AB422" s="44"/>
      <c r="AC422" s="1"/>
      <c r="AD422" s="1"/>
    </row>
    <row r="423" spans="24:30" x14ac:dyDescent="0.25">
      <c r="X423">
        <f t="shared" si="9"/>
        <v>0</v>
      </c>
      <c r="AA423" s="44"/>
      <c r="AB423" s="44"/>
      <c r="AC423" s="1"/>
      <c r="AD423" s="1"/>
    </row>
    <row r="424" spans="24:30" x14ac:dyDescent="0.25">
      <c r="X424">
        <f t="shared" si="9"/>
        <v>0</v>
      </c>
      <c r="AA424" s="44"/>
      <c r="AB424" s="44"/>
      <c r="AC424" s="1"/>
      <c r="AD424" s="1"/>
    </row>
    <row r="425" spans="24:30" x14ac:dyDescent="0.25">
      <c r="X425">
        <f t="shared" si="9"/>
        <v>0</v>
      </c>
      <c r="AA425" s="44"/>
      <c r="AB425" s="44"/>
      <c r="AC425" s="1"/>
      <c r="AD425" s="1"/>
    </row>
    <row r="426" spans="24:30" x14ac:dyDescent="0.25">
      <c r="X426">
        <f t="shared" si="9"/>
        <v>0</v>
      </c>
      <c r="AA426" s="44"/>
      <c r="AB426" s="44"/>
      <c r="AC426" s="1"/>
      <c r="AD426" s="1"/>
    </row>
    <row r="427" spans="24:30" x14ac:dyDescent="0.25">
      <c r="X427">
        <f t="shared" si="9"/>
        <v>0</v>
      </c>
      <c r="AA427" s="44"/>
      <c r="AB427" s="44"/>
      <c r="AC427" s="1"/>
      <c r="AD427" s="1"/>
    </row>
    <row r="428" spans="24:30" x14ac:dyDescent="0.25">
      <c r="X428">
        <f t="shared" si="9"/>
        <v>0</v>
      </c>
      <c r="AA428" s="44"/>
      <c r="AB428" s="44"/>
      <c r="AC428" s="1"/>
      <c r="AD428" s="1"/>
    </row>
    <row r="429" spans="24:30" x14ac:dyDescent="0.25">
      <c r="X429">
        <f t="shared" si="9"/>
        <v>0</v>
      </c>
      <c r="AA429" s="44"/>
      <c r="AB429" s="44"/>
      <c r="AC429" s="1"/>
      <c r="AD429" s="1"/>
    </row>
    <row r="430" spans="24:30" x14ac:dyDescent="0.25">
      <c r="X430">
        <f t="shared" si="9"/>
        <v>0</v>
      </c>
      <c r="AA430" s="44"/>
      <c r="AB430" s="44"/>
      <c r="AC430" s="1"/>
      <c r="AD430" s="1"/>
    </row>
    <row r="431" spans="24:30" x14ac:dyDescent="0.25">
      <c r="X431">
        <f t="shared" si="9"/>
        <v>0</v>
      </c>
      <c r="AA431" s="44"/>
      <c r="AB431" s="44"/>
      <c r="AC431" s="1"/>
      <c r="AD431" s="1"/>
    </row>
    <row r="432" spans="24:30" x14ac:dyDescent="0.25">
      <c r="X432">
        <f t="shared" si="9"/>
        <v>0</v>
      </c>
      <c r="AA432" s="44"/>
      <c r="AB432" s="44"/>
      <c r="AC432" s="1"/>
      <c r="AD432" s="1"/>
    </row>
    <row r="433" spans="24:30" x14ac:dyDescent="0.25">
      <c r="X433">
        <f t="shared" si="9"/>
        <v>0</v>
      </c>
      <c r="AA433" s="44"/>
      <c r="AB433" s="44"/>
      <c r="AC433" s="1"/>
      <c r="AD433" s="1"/>
    </row>
    <row r="434" spans="24:30" x14ac:dyDescent="0.25">
      <c r="X434">
        <f t="shared" si="9"/>
        <v>0</v>
      </c>
      <c r="AA434" s="44"/>
      <c r="AB434" s="44"/>
      <c r="AC434" s="1"/>
      <c r="AD434" s="1"/>
    </row>
    <row r="435" spans="24:30" x14ac:dyDescent="0.25">
      <c r="X435">
        <f t="shared" si="9"/>
        <v>0</v>
      </c>
      <c r="AA435" s="44"/>
      <c r="AB435" s="44"/>
      <c r="AC435" s="1"/>
      <c r="AD435" s="1"/>
    </row>
    <row r="436" spans="24:30" x14ac:dyDescent="0.25">
      <c r="X436">
        <f t="shared" si="9"/>
        <v>0</v>
      </c>
      <c r="AA436" s="44"/>
      <c r="AB436" s="44"/>
      <c r="AC436" s="1"/>
      <c r="AD436" s="1"/>
    </row>
    <row r="437" spans="24:30" x14ac:dyDescent="0.25">
      <c r="X437">
        <f t="shared" si="9"/>
        <v>0</v>
      </c>
      <c r="AA437" s="44"/>
      <c r="AB437" s="44"/>
      <c r="AC437" s="1"/>
      <c r="AD437" s="1"/>
    </row>
    <row r="438" spans="24:30" x14ac:dyDescent="0.25">
      <c r="X438">
        <f t="shared" si="9"/>
        <v>0</v>
      </c>
      <c r="AA438" s="44"/>
      <c r="AB438" s="44"/>
      <c r="AC438" s="1"/>
      <c r="AD438" s="1"/>
    </row>
    <row r="439" spans="24:30" x14ac:dyDescent="0.25">
      <c r="X439">
        <f t="shared" si="9"/>
        <v>0</v>
      </c>
      <c r="AA439" s="44"/>
      <c r="AB439" s="44"/>
      <c r="AC439" s="1"/>
      <c r="AD439" s="1"/>
    </row>
    <row r="440" spans="24:30" x14ac:dyDescent="0.25">
      <c r="X440">
        <f t="shared" si="9"/>
        <v>0</v>
      </c>
      <c r="AA440" s="44"/>
      <c r="AB440" s="44"/>
      <c r="AC440" s="1"/>
      <c r="AD440" s="1"/>
    </row>
    <row r="441" spans="24:30" x14ac:dyDescent="0.25">
      <c r="X441">
        <f t="shared" si="9"/>
        <v>0</v>
      </c>
      <c r="AA441" s="44"/>
      <c r="AB441" s="44"/>
      <c r="AC441" s="1"/>
      <c r="AD441" s="1"/>
    </row>
    <row r="442" spans="24:30" x14ac:dyDescent="0.25">
      <c r="X442">
        <f t="shared" si="9"/>
        <v>0</v>
      </c>
      <c r="AA442" s="44"/>
      <c r="AB442" s="44"/>
      <c r="AC442" s="1"/>
      <c r="AD442" s="1"/>
    </row>
    <row r="443" spans="24:30" x14ac:dyDescent="0.25">
      <c r="X443">
        <f t="shared" si="9"/>
        <v>0</v>
      </c>
      <c r="AA443" s="44"/>
      <c r="AB443" s="44"/>
      <c r="AC443" s="1"/>
      <c r="AD443" s="1"/>
    </row>
    <row r="444" spans="24:30" x14ac:dyDescent="0.25">
      <c r="X444">
        <f t="shared" si="9"/>
        <v>0</v>
      </c>
      <c r="AA444" s="44"/>
      <c r="AB444" s="44"/>
      <c r="AC444" s="1"/>
      <c r="AD444" s="1"/>
    </row>
    <row r="445" spans="24:30" x14ac:dyDescent="0.25">
      <c r="X445">
        <f t="shared" si="9"/>
        <v>0</v>
      </c>
      <c r="AA445" s="44"/>
      <c r="AB445" s="44"/>
      <c r="AC445" s="1"/>
      <c r="AD445" s="1"/>
    </row>
    <row r="446" spans="24:30" x14ac:dyDescent="0.25">
      <c r="X446">
        <f t="shared" si="9"/>
        <v>0</v>
      </c>
      <c r="AA446" s="44"/>
      <c r="AB446" s="44"/>
      <c r="AC446" s="1"/>
      <c r="AD446" s="1"/>
    </row>
    <row r="447" spans="24:30" x14ac:dyDescent="0.25">
      <c r="X447">
        <f t="shared" si="9"/>
        <v>0</v>
      </c>
      <c r="AA447" s="44"/>
      <c r="AB447" s="44"/>
      <c r="AC447" s="1"/>
      <c r="AD447" s="1"/>
    </row>
    <row r="448" spans="24:30" x14ac:dyDescent="0.25">
      <c r="X448">
        <f t="shared" si="9"/>
        <v>0</v>
      </c>
      <c r="AA448" s="44"/>
      <c r="AB448" s="44"/>
      <c r="AC448" s="1"/>
      <c r="AD448" s="1"/>
    </row>
    <row r="449" spans="24:30" x14ac:dyDescent="0.25">
      <c r="X449">
        <f t="shared" si="9"/>
        <v>0</v>
      </c>
      <c r="AA449" s="44"/>
      <c r="AB449" s="44"/>
      <c r="AC449" s="1"/>
      <c r="AD449" s="1"/>
    </row>
    <row r="450" spans="24:30" x14ac:dyDescent="0.25">
      <c r="X450">
        <f t="shared" si="9"/>
        <v>0</v>
      </c>
      <c r="AA450" s="44"/>
      <c r="AB450" s="44"/>
      <c r="AC450" s="1"/>
      <c r="AD450" s="1"/>
    </row>
    <row r="451" spans="24:30" x14ac:dyDescent="0.25">
      <c r="X451">
        <f t="shared" si="9"/>
        <v>0</v>
      </c>
      <c r="AA451" s="44"/>
      <c r="AB451" s="44"/>
      <c r="AC451" s="1"/>
      <c r="AD451" s="1"/>
    </row>
    <row r="452" spans="24:30" x14ac:dyDescent="0.25">
      <c r="X452">
        <f t="shared" si="9"/>
        <v>0</v>
      </c>
      <c r="AA452" s="44"/>
      <c r="AB452" s="44"/>
      <c r="AC452" s="1"/>
      <c r="AD452" s="1"/>
    </row>
    <row r="453" spans="24:30" x14ac:dyDescent="0.25">
      <c r="X453">
        <f t="shared" si="9"/>
        <v>0</v>
      </c>
      <c r="AA453" s="44"/>
      <c r="AB453" s="44"/>
      <c r="AC453" s="1"/>
      <c r="AD453" s="1"/>
    </row>
    <row r="454" spans="24:30" x14ac:dyDescent="0.25">
      <c r="X454">
        <f t="shared" si="9"/>
        <v>0</v>
      </c>
      <c r="AA454" s="44"/>
      <c r="AB454" s="44"/>
      <c r="AC454" s="1"/>
      <c r="AD454" s="1"/>
    </row>
    <row r="455" spans="24:30" x14ac:dyDescent="0.25">
      <c r="X455">
        <f t="shared" si="9"/>
        <v>0</v>
      </c>
      <c r="AA455" s="44"/>
      <c r="AB455" s="44"/>
      <c r="AC455" s="1"/>
      <c r="AD455" s="1"/>
    </row>
    <row r="456" spans="24:30" x14ac:dyDescent="0.25">
      <c r="X456">
        <f t="shared" ref="X456:X519" si="10">COUNT(I456:N456)</f>
        <v>0</v>
      </c>
      <c r="AA456" s="44"/>
      <c r="AB456" s="44"/>
      <c r="AC456" s="1"/>
      <c r="AD456" s="1"/>
    </row>
    <row r="457" spans="24:30" x14ac:dyDescent="0.25">
      <c r="X457">
        <f t="shared" si="10"/>
        <v>0</v>
      </c>
      <c r="AA457" s="44"/>
      <c r="AB457" s="44"/>
      <c r="AC457" s="1"/>
      <c r="AD457" s="1"/>
    </row>
    <row r="458" spans="24:30" x14ac:dyDescent="0.25">
      <c r="X458">
        <f t="shared" si="10"/>
        <v>0</v>
      </c>
      <c r="AA458" s="44"/>
      <c r="AB458" s="44"/>
      <c r="AC458" s="1"/>
      <c r="AD458" s="1"/>
    </row>
    <row r="459" spans="24:30" x14ac:dyDescent="0.25">
      <c r="X459">
        <f t="shared" si="10"/>
        <v>0</v>
      </c>
      <c r="AA459" s="44"/>
      <c r="AB459" s="44"/>
      <c r="AC459" s="1"/>
      <c r="AD459" s="1"/>
    </row>
    <row r="460" spans="24:30" x14ac:dyDescent="0.25">
      <c r="X460">
        <f t="shared" si="10"/>
        <v>0</v>
      </c>
      <c r="AA460" s="44"/>
      <c r="AB460" s="44"/>
      <c r="AC460" s="1"/>
      <c r="AD460" s="1"/>
    </row>
    <row r="461" spans="24:30" x14ac:dyDescent="0.25">
      <c r="X461">
        <f t="shared" si="10"/>
        <v>0</v>
      </c>
      <c r="AA461" s="44"/>
      <c r="AB461" s="44"/>
      <c r="AC461" s="1"/>
      <c r="AD461" s="1"/>
    </row>
    <row r="462" spans="24:30" x14ac:dyDescent="0.25">
      <c r="X462">
        <f t="shared" si="10"/>
        <v>0</v>
      </c>
      <c r="AA462" s="44"/>
      <c r="AB462" s="44"/>
      <c r="AC462" s="1"/>
      <c r="AD462" s="1"/>
    </row>
    <row r="463" spans="24:30" x14ac:dyDescent="0.25">
      <c r="X463">
        <f t="shared" si="10"/>
        <v>0</v>
      </c>
      <c r="AA463" s="44"/>
      <c r="AB463" s="44"/>
      <c r="AC463" s="1"/>
      <c r="AD463" s="1"/>
    </row>
    <row r="464" spans="24:30" x14ac:dyDescent="0.25">
      <c r="X464">
        <f t="shared" si="10"/>
        <v>0</v>
      </c>
      <c r="AA464" s="44"/>
      <c r="AB464" s="44"/>
      <c r="AC464" s="1"/>
      <c r="AD464" s="1"/>
    </row>
    <row r="465" spans="24:30" x14ac:dyDescent="0.25">
      <c r="X465">
        <f t="shared" si="10"/>
        <v>0</v>
      </c>
      <c r="AA465" s="44"/>
      <c r="AB465" s="44"/>
      <c r="AC465" s="1"/>
      <c r="AD465" s="1"/>
    </row>
    <row r="466" spans="24:30" x14ac:dyDescent="0.25">
      <c r="X466">
        <f t="shared" si="10"/>
        <v>0</v>
      </c>
      <c r="AA466" s="44"/>
      <c r="AB466" s="44"/>
      <c r="AC466" s="1"/>
      <c r="AD466" s="1"/>
    </row>
    <row r="467" spans="24:30" x14ac:dyDescent="0.25">
      <c r="X467">
        <f t="shared" si="10"/>
        <v>0</v>
      </c>
      <c r="AA467" s="44"/>
      <c r="AB467" s="44"/>
      <c r="AC467" s="1"/>
      <c r="AD467" s="1"/>
    </row>
    <row r="468" spans="24:30" x14ac:dyDescent="0.25">
      <c r="X468">
        <f t="shared" si="10"/>
        <v>0</v>
      </c>
      <c r="AA468" s="44"/>
      <c r="AB468" s="44"/>
      <c r="AC468" s="1"/>
      <c r="AD468" s="1"/>
    </row>
    <row r="469" spans="24:30" x14ac:dyDescent="0.25">
      <c r="X469">
        <f t="shared" si="10"/>
        <v>0</v>
      </c>
      <c r="AA469" s="44"/>
      <c r="AB469" s="44"/>
      <c r="AC469" s="1"/>
      <c r="AD469" s="1"/>
    </row>
    <row r="470" spans="24:30" x14ac:dyDescent="0.25">
      <c r="X470">
        <f t="shared" si="10"/>
        <v>0</v>
      </c>
      <c r="AA470" s="44"/>
      <c r="AB470" s="44"/>
      <c r="AC470" s="1"/>
      <c r="AD470" s="1"/>
    </row>
    <row r="471" spans="24:30" x14ac:dyDescent="0.25">
      <c r="X471">
        <f t="shared" si="10"/>
        <v>0</v>
      </c>
      <c r="AA471" s="44"/>
      <c r="AB471" s="44"/>
      <c r="AC471" s="1"/>
      <c r="AD471" s="1"/>
    </row>
    <row r="472" spans="24:30" x14ac:dyDescent="0.25">
      <c r="X472">
        <f t="shared" si="10"/>
        <v>0</v>
      </c>
      <c r="AA472" s="44"/>
      <c r="AB472" s="44"/>
      <c r="AC472" s="1"/>
      <c r="AD472" s="1"/>
    </row>
    <row r="473" spans="24:30" x14ac:dyDescent="0.25">
      <c r="X473">
        <f t="shared" si="10"/>
        <v>0</v>
      </c>
      <c r="AA473" s="44"/>
      <c r="AB473" s="44"/>
      <c r="AC473" s="1"/>
      <c r="AD473" s="1"/>
    </row>
    <row r="474" spans="24:30" x14ac:dyDescent="0.25">
      <c r="X474">
        <f t="shared" si="10"/>
        <v>0</v>
      </c>
      <c r="AA474" s="44"/>
      <c r="AB474" s="44"/>
      <c r="AC474" s="1"/>
      <c r="AD474" s="1"/>
    </row>
    <row r="475" spans="24:30" x14ac:dyDescent="0.25">
      <c r="X475">
        <f t="shared" si="10"/>
        <v>0</v>
      </c>
      <c r="AA475" s="44"/>
      <c r="AB475" s="44"/>
      <c r="AC475" s="1"/>
      <c r="AD475" s="1"/>
    </row>
    <row r="476" spans="24:30" x14ac:dyDescent="0.25">
      <c r="X476">
        <f t="shared" si="10"/>
        <v>0</v>
      </c>
      <c r="AA476" s="44"/>
      <c r="AB476" s="44"/>
      <c r="AC476" s="1"/>
      <c r="AD476" s="1"/>
    </row>
    <row r="477" spans="24:30" x14ac:dyDescent="0.25">
      <c r="X477">
        <f t="shared" si="10"/>
        <v>0</v>
      </c>
      <c r="AA477" s="44"/>
      <c r="AB477" s="44"/>
      <c r="AC477" s="1"/>
      <c r="AD477" s="1"/>
    </row>
    <row r="478" spans="24:30" x14ac:dyDescent="0.25">
      <c r="X478">
        <f t="shared" si="10"/>
        <v>0</v>
      </c>
      <c r="AA478" s="44"/>
      <c r="AB478" s="44"/>
      <c r="AC478" s="1"/>
      <c r="AD478" s="1"/>
    </row>
    <row r="479" spans="24:30" x14ac:dyDescent="0.25">
      <c r="X479">
        <f t="shared" si="10"/>
        <v>0</v>
      </c>
      <c r="AA479" s="44"/>
      <c r="AB479" s="44"/>
      <c r="AC479" s="1"/>
      <c r="AD479" s="1"/>
    </row>
    <row r="480" spans="24:30" x14ac:dyDescent="0.25">
      <c r="X480">
        <f t="shared" si="10"/>
        <v>0</v>
      </c>
      <c r="AA480" s="44"/>
      <c r="AB480" s="44"/>
      <c r="AC480" s="1"/>
      <c r="AD480" s="1"/>
    </row>
    <row r="481" spans="24:30" x14ac:dyDescent="0.25">
      <c r="X481">
        <f t="shared" si="10"/>
        <v>0</v>
      </c>
      <c r="AA481" s="44"/>
      <c r="AB481" s="44"/>
      <c r="AC481" s="1"/>
      <c r="AD481" s="1"/>
    </row>
    <row r="482" spans="24:30" x14ac:dyDescent="0.25">
      <c r="X482">
        <f t="shared" si="10"/>
        <v>0</v>
      </c>
      <c r="AA482" s="44"/>
      <c r="AB482" s="44"/>
      <c r="AC482" s="1"/>
      <c r="AD482" s="1"/>
    </row>
    <row r="483" spans="24:30" x14ac:dyDescent="0.25">
      <c r="X483">
        <f t="shared" si="10"/>
        <v>0</v>
      </c>
      <c r="AA483" s="44"/>
      <c r="AB483" s="44"/>
      <c r="AC483" s="1"/>
      <c r="AD483" s="1"/>
    </row>
    <row r="484" spans="24:30" x14ac:dyDescent="0.25">
      <c r="X484">
        <f t="shared" si="10"/>
        <v>0</v>
      </c>
      <c r="AA484" s="44"/>
      <c r="AB484" s="44"/>
      <c r="AC484" s="1"/>
      <c r="AD484" s="1"/>
    </row>
    <row r="485" spans="24:30" x14ac:dyDescent="0.25">
      <c r="X485">
        <f t="shared" si="10"/>
        <v>0</v>
      </c>
      <c r="AA485" s="44"/>
      <c r="AB485" s="44"/>
      <c r="AC485" s="1"/>
      <c r="AD485" s="1"/>
    </row>
    <row r="486" spans="24:30" x14ac:dyDescent="0.25">
      <c r="X486">
        <f t="shared" si="10"/>
        <v>0</v>
      </c>
      <c r="AA486" s="44"/>
      <c r="AB486" s="44"/>
      <c r="AC486" s="1"/>
      <c r="AD486" s="1"/>
    </row>
    <row r="487" spans="24:30" x14ac:dyDescent="0.25">
      <c r="X487">
        <f t="shared" si="10"/>
        <v>0</v>
      </c>
      <c r="AA487" s="44"/>
      <c r="AB487" s="44"/>
      <c r="AC487" s="1"/>
      <c r="AD487" s="1"/>
    </row>
    <row r="488" spans="24:30" x14ac:dyDescent="0.25">
      <c r="X488">
        <f t="shared" si="10"/>
        <v>0</v>
      </c>
      <c r="AA488" s="44"/>
      <c r="AB488" s="44"/>
      <c r="AC488" s="1"/>
      <c r="AD488" s="1"/>
    </row>
    <row r="489" spans="24:30" x14ac:dyDescent="0.25">
      <c r="X489">
        <f t="shared" si="10"/>
        <v>0</v>
      </c>
      <c r="AA489" s="44"/>
      <c r="AB489" s="44"/>
      <c r="AC489" s="1"/>
      <c r="AD489" s="1"/>
    </row>
    <row r="490" spans="24:30" x14ac:dyDescent="0.25">
      <c r="X490">
        <f t="shared" si="10"/>
        <v>0</v>
      </c>
      <c r="AA490" s="44"/>
      <c r="AB490" s="44"/>
      <c r="AC490" s="1"/>
      <c r="AD490" s="1"/>
    </row>
    <row r="491" spans="24:30" x14ac:dyDescent="0.25">
      <c r="X491">
        <f t="shared" si="10"/>
        <v>0</v>
      </c>
      <c r="AA491" s="44"/>
      <c r="AB491" s="44"/>
      <c r="AC491" s="1"/>
      <c r="AD491" s="1"/>
    </row>
    <row r="492" spans="24:30" x14ac:dyDescent="0.25">
      <c r="X492">
        <f t="shared" si="10"/>
        <v>0</v>
      </c>
      <c r="AA492" s="44"/>
      <c r="AB492" s="44"/>
      <c r="AC492" s="1"/>
      <c r="AD492" s="1"/>
    </row>
    <row r="493" spans="24:30" x14ac:dyDescent="0.25">
      <c r="X493">
        <f t="shared" si="10"/>
        <v>0</v>
      </c>
      <c r="AA493" s="44"/>
      <c r="AB493" s="44"/>
      <c r="AC493" s="1"/>
      <c r="AD493" s="1"/>
    </row>
    <row r="494" spans="24:30" x14ac:dyDescent="0.25">
      <c r="X494">
        <f t="shared" si="10"/>
        <v>0</v>
      </c>
      <c r="AA494" s="44"/>
      <c r="AB494" s="44"/>
      <c r="AC494" s="1"/>
      <c r="AD494" s="1"/>
    </row>
    <row r="495" spans="24:30" x14ac:dyDescent="0.25">
      <c r="X495">
        <f t="shared" si="10"/>
        <v>0</v>
      </c>
      <c r="AA495" s="44"/>
      <c r="AB495" s="44"/>
      <c r="AC495" s="1"/>
      <c r="AD495" s="1"/>
    </row>
    <row r="496" spans="24:30" x14ac:dyDescent="0.25">
      <c r="X496">
        <f t="shared" si="10"/>
        <v>0</v>
      </c>
      <c r="AA496" s="44"/>
      <c r="AB496" s="44"/>
      <c r="AC496" s="1"/>
      <c r="AD496" s="1"/>
    </row>
    <row r="497" spans="24:30" x14ac:dyDescent="0.25">
      <c r="X497">
        <f t="shared" si="10"/>
        <v>0</v>
      </c>
      <c r="AA497" s="44"/>
      <c r="AB497" s="44"/>
      <c r="AC497" s="1"/>
      <c r="AD497" s="1"/>
    </row>
    <row r="498" spans="24:30" x14ac:dyDescent="0.25">
      <c r="X498">
        <f t="shared" si="10"/>
        <v>0</v>
      </c>
      <c r="AA498" s="44"/>
      <c r="AB498" s="44"/>
      <c r="AC498" s="1"/>
      <c r="AD498" s="1"/>
    </row>
    <row r="499" spans="24:30" x14ac:dyDescent="0.25">
      <c r="X499">
        <f t="shared" si="10"/>
        <v>0</v>
      </c>
      <c r="AA499" s="44"/>
      <c r="AB499" s="44"/>
      <c r="AC499" s="1"/>
      <c r="AD499" s="1"/>
    </row>
    <row r="500" spans="24:30" x14ac:dyDescent="0.25">
      <c r="X500">
        <f t="shared" si="10"/>
        <v>0</v>
      </c>
      <c r="AA500" s="44"/>
      <c r="AB500" s="44"/>
      <c r="AC500" s="1"/>
      <c r="AD500" s="1"/>
    </row>
    <row r="501" spans="24:30" x14ac:dyDescent="0.25">
      <c r="X501">
        <f t="shared" si="10"/>
        <v>0</v>
      </c>
      <c r="AA501" s="44"/>
      <c r="AB501" s="44"/>
      <c r="AC501" s="1"/>
      <c r="AD501" s="1"/>
    </row>
    <row r="502" spans="24:30" x14ac:dyDescent="0.25">
      <c r="X502">
        <f t="shared" si="10"/>
        <v>0</v>
      </c>
      <c r="AA502" s="44"/>
      <c r="AB502" s="44"/>
      <c r="AC502" s="1"/>
      <c r="AD502" s="1"/>
    </row>
    <row r="503" spans="24:30" x14ac:dyDescent="0.25">
      <c r="X503">
        <f t="shared" si="10"/>
        <v>0</v>
      </c>
      <c r="AA503" s="44"/>
      <c r="AB503" s="44"/>
      <c r="AC503" s="1"/>
      <c r="AD503" s="1"/>
    </row>
    <row r="504" spans="24:30" x14ac:dyDescent="0.25">
      <c r="X504">
        <f t="shared" si="10"/>
        <v>0</v>
      </c>
      <c r="AA504" s="44"/>
      <c r="AB504" s="44"/>
      <c r="AC504" s="1"/>
      <c r="AD504" s="1"/>
    </row>
    <row r="505" spans="24:30" x14ac:dyDescent="0.25">
      <c r="X505">
        <f t="shared" si="10"/>
        <v>0</v>
      </c>
      <c r="AA505" s="44"/>
      <c r="AB505" s="44"/>
      <c r="AC505" s="1"/>
      <c r="AD505" s="1"/>
    </row>
    <row r="506" spans="24:30" x14ac:dyDescent="0.25">
      <c r="X506">
        <f t="shared" si="10"/>
        <v>0</v>
      </c>
      <c r="AA506" s="44"/>
      <c r="AB506" s="44"/>
      <c r="AC506" s="1"/>
      <c r="AD506" s="1"/>
    </row>
    <row r="507" spans="24:30" x14ac:dyDescent="0.25">
      <c r="X507">
        <f t="shared" si="10"/>
        <v>0</v>
      </c>
      <c r="AA507" s="44"/>
      <c r="AB507" s="44"/>
      <c r="AC507" s="1"/>
      <c r="AD507" s="1"/>
    </row>
    <row r="508" spans="24:30" x14ac:dyDescent="0.25">
      <c r="X508">
        <f t="shared" si="10"/>
        <v>0</v>
      </c>
      <c r="AA508" s="44"/>
      <c r="AB508" s="44"/>
      <c r="AC508" s="1"/>
      <c r="AD508" s="1"/>
    </row>
    <row r="509" spans="24:30" x14ac:dyDescent="0.25">
      <c r="X509">
        <f t="shared" si="10"/>
        <v>0</v>
      </c>
      <c r="AA509" s="44"/>
      <c r="AB509" s="44"/>
      <c r="AC509" s="1"/>
      <c r="AD509" s="1"/>
    </row>
    <row r="510" spans="24:30" x14ac:dyDescent="0.25">
      <c r="X510">
        <f t="shared" si="10"/>
        <v>0</v>
      </c>
      <c r="AA510" s="44"/>
      <c r="AB510" s="44"/>
      <c r="AC510" s="1"/>
      <c r="AD510" s="1"/>
    </row>
    <row r="511" spans="24:30" x14ac:dyDescent="0.25">
      <c r="X511">
        <f t="shared" si="10"/>
        <v>0</v>
      </c>
      <c r="AA511" s="44"/>
      <c r="AB511" s="44"/>
      <c r="AC511" s="1"/>
      <c r="AD511" s="1"/>
    </row>
    <row r="512" spans="24:30" x14ac:dyDescent="0.25">
      <c r="X512">
        <f t="shared" si="10"/>
        <v>0</v>
      </c>
      <c r="AA512" s="44"/>
      <c r="AB512" s="44"/>
      <c r="AC512" s="1"/>
      <c r="AD512" s="1"/>
    </row>
    <row r="513" spans="24:30" x14ac:dyDescent="0.25">
      <c r="X513">
        <f t="shared" si="10"/>
        <v>0</v>
      </c>
      <c r="AA513" s="44"/>
      <c r="AB513" s="44"/>
      <c r="AC513" s="1"/>
      <c r="AD513" s="1"/>
    </row>
    <row r="514" spans="24:30" x14ac:dyDescent="0.25">
      <c r="X514">
        <f t="shared" si="10"/>
        <v>0</v>
      </c>
      <c r="AA514" s="44"/>
      <c r="AB514" s="44"/>
      <c r="AC514" s="1"/>
      <c r="AD514" s="1"/>
    </row>
    <row r="515" spans="24:30" x14ac:dyDescent="0.25">
      <c r="X515">
        <f t="shared" si="10"/>
        <v>0</v>
      </c>
      <c r="AA515" s="44"/>
      <c r="AB515" s="44"/>
      <c r="AC515" s="1"/>
      <c r="AD515" s="1"/>
    </row>
    <row r="516" spans="24:30" x14ac:dyDescent="0.25">
      <c r="X516">
        <f t="shared" si="10"/>
        <v>0</v>
      </c>
      <c r="AA516" s="44"/>
      <c r="AB516" s="44"/>
      <c r="AC516" s="1"/>
      <c r="AD516" s="1"/>
    </row>
    <row r="517" spans="24:30" x14ac:dyDescent="0.25">
      <c r="X517">
        <f t="shared" si="10"/>
        <v>0</v>
      </c>
      <c r="AA517" s="44"/>
      <c r="AB517" s="44"/>
      <c r="AC517" s="1"/>
      <c r="AD517" s="1"/>
    </row>
    <row r="518" spans="24:30" x14ac:dyDescent="0.25">
      <c r="X518">
        <f t="shared" si="10"/>
        <v>0</v>
      </c>
      <c r="AA518" s="44"/>
      <c r="AB518" s="44"/>
      <c r="AC518" s="1"/>
      <c r="AD518" s="1"/>
    </row>
    <row r="519" spans="24:30" x14ac:dyDescent="0.25">
      <c r="X519">
        <f t="shared" si="10"/>
        <v>0</v>
      </c>
      <c r="AA519" s="44"/>
      <c r="AB519" s="44"/>
      <c r="AC519" s="1"/>
      <c r="AD519" s="1"/>
    </row>
    <row r="520" spans="24:30" x14ac:dyDescent="0.25">
      <c r="X520">
        <f t="shared" ref="X520:X583" si="11">COUNT(I520:N520)</f>
        <v>0</v>
      </c>
      <c r="AA520" s="44"/>
      <c r="AB520" s="44"/>
      <c r="AC520" s="1"/>
      <c r="AD520" s="1"/>
    </row>
    <row r="521" spans="24:30" x14ac:dyDescent="0.25">
      <c r="X521">
        <f t="shared" si="11"/>
        <v>0</v>
      </c>
      <c r="AA521" s="44"/>
      <c r="AB521" s="44"/>
      <c r="AC521" s="1"/>
      <c r="AD521" s="1"/>
    </row>
    <row r="522" spans="24:30" x14ac:dyDescent="0.25">
      <c r="X522">
        <f t="shared" si="11"/>
        <v>0</v>
      </c>
      <c r="AA522" s="44"/>
      <c r="AB522" s="44"/>
      <c r="AC522" s="1"/>
      <c r="AD522" s="1"/>
    </row>
    <row r="523" spans="24:30" x14ac:dyDescent="0.25">
      <c r="X523">
        <f t="shared" si="11"/>
        <v>0</v>
      </c>
      <c r="AA523" s="44"/>
      <c r="AB523" s="44"/>
      <c r="AC523" s="1"/>
      <c r="AD523" s="1"/>
    </row>
    <row r="524" spans="24:30" x14ac:dyDescent="0.25">
      <c r="X524">
        <f t="shared" si="11"/>
        <v>0</v>
      </c>
      <c r="AA524" s="44"/>
      <c r="AB524" s="44"/>
      <c r="AC524" s="1"/>
      <c r="AD524" s="1"/>
    </row>
    <row r="525" spans="24:30" x14ac:dyDescent="0.25">
      <c r="X525">
        <f t="shared" si="11"/>
        <v>0</v>
      </c>
      <c r="AA525" s="44"/>
      <c r="AB525" s="44"/>
      <c r="AC525" s="1"/>
      <c r="AD525" s="1"/>
    </row>
    <row r="526" spans="24:30" x14ac:dyDescent="0.25">
      <c r="X526">
        <f t="shared" si="11"/>
        <v>0</v>
      </c>
      <c r="AA526" s="44"/>
      <c r="AB526" s="44"/>
      <c r="AC526" s="1"/>
      <c r="AD526" s="1"/>
    </row>
    <row r="527" spans="24:30" x14ac:dyDescent="0.25">
      <c r="X527">
        <f t="shared" si="11"/>
        <v>0</v>
      </c>
      <c r="AA527" s="44"/>
      <c r="AB527" s="44"/>
      <c r="AC527" s="1"/>
      <c r="AD527" s="1"/>
    </row>
    <row r="528" spans="24:30" x14ac:dyDescent="0.25">
      <c r="X528">
        <f t="shared" si="11"/>
        <v>0</v>
      </c>
      <c r="AA528" s="44"/>
      <c r="AB528" s="44"/>
      <c r="AC528" s="1"/>
      <c r="AD528" s="1"/>
    </row>
    <row r="529" spans="24:30" x14ac:dyDescent="0.25">
      <c r="X529">
        <f t="shared" si="11"/>
        <v>0</v>
      </c>
      <c r="AA529" s="44"/>
      <c r="AB529" s="44"/>
      <c r="AC529" s="1"/>
      <c r="AD529" s="1"/>
    </row>
    <row r="530" spans="24:30" x14ac:dyDescent="0.25">
      <c r="X530">
        <f t="shared" si="11"/>
        <v>0</v>
      </c>
      <c r="AA530" s="44"/>
      <c r="AB530" s="44"/>
      <c r="AC530" s="1"/>
      <c r="AD530" s="1"/>
    </row>
    <row r="531" spans="24:30" x14ac:dyDescent="0.25">
      <c r="X531">
        <f t="shared" si="11"/>
        <v>0</v>
      </c>
      <c r="AA531" s="44"/>
      <c r="AB531" s="44"/>
      <c r="AC531" s="1"/>
      <c r="AD531" s="1"/>
    </row>
    <row r="532" spans="24:30" x14ac:dyDescent="0.25">
      <c r="X532">
        <f t="shared" si="11"/>
        <v>0</v>
      </c>
      <c r="AA532" s="44"/>
      <c r="AB532" s="44"/>
      <c r="AC532" s="1"/>
      <c r="AD532" s="1"/>
    </row>
    <row r="533" spans="24:30" x14ac:dyDescent="0.25">
      <c r="X533">
        <f t="shared" si="11"/>
        <v>0</v>
      </c>
      <c r="AA533" s="44"/>
      <c r="AB533" s="44"/>
      <c r="AC533" s="1"/>
      <c r="AD533" s="1"/>
    </row>
    <row r="534" spans="24:30" x14ac:dyDescent="0.25">
      <c r="X534">
        <f t="shared" si="11"/>
        <v>0</v>
      </c>
      <c r="AA534" s="44"/>
      <c r="AB534" s="44"/>
      <c r="AC534" s="1"/>
      <c r="AD534" s="1"/>
    </row>
    <row r="535" spans="24:30" x14ac:dyDescent="0.25">
      <c r="X535">
        <f t="shared" si="11"/>
        <v>0</v>
      </c>
      <c r="AA535" s="44"/>
      <c r="AB535" s="44"/>
      <c r="AC535" s="1"/>
      <c r="AD535" s="1"/>
    </row>
    <row r="536" spans="24:30" x14ac:dyDescent="0.25">
      <c r="X536">
        <f t="shared" si="11"/>
        <v>0</v>
      </c>
      <c r="AA536" s="44"/>
      <c r="AB536" s="44"/>
      <c r="AC536" s="1"/>
      <c r="AD536" s="1"/>
    </row>
    <row r="537" spans="24:30" x14ac:dyDescent="0.25">
      <c r="X537">
        <f t="shared" si="11"/>
        <v>0</v>
      </c>
      <c r="AA537" s="44"/>
      <c r="AB537" s="44"/>
      <c r="AC537" s="1"/>
      <c r="AD537" s="1"/>
    </row>
    <row r="538" spans="24:30" x14ac:dyDescent="0.25">
      <c r="X538">
        <f t="shared" si="11"/>
        <v>0</v>
      </c>
      <c r="AA538" s="44"/>
      <c r="AB538" s="44"/>
      <c r="AC538" s="1"/>
      <c r="AD538" s="1"/>
    </row>
    <row r="539" spans="24:30" x14ac:dyDescent="0.25">
      <c r="X539">
        <f t="shared" si="11"/>
        <v>0</v>
      </c>
      <c r="AA539" s="44"/>
      <c r="AB539" s="44"/>
      <c r="AC539" s="1"/>
      <c r="AD539" s="1"/>
    </row>
    <row r="540" spans="24:30" x14ac:dyDescent="0.25">
      <c r="X540">
        <f t="shared" si="11"/>
        <v>0</v>
      </c>
      <c r="AA540" s="44"/>
      <c r="AB540" s="44"/>
      <c r="AC540" s="1"/>
      <c r="AD540" s="1"/>
    </row>
    <row r="541" spans="24:30" x14ac:dyDescent="0.25">
      <c r="X541">
        <f t="shared" si="11"/>
        <v>0</v>
      </c>
      <c r="AA541" s="44"/>
      <c r="AB541" s="44"/>
      <c r="AC541" s="1"/>
      <c r="AD541" s="1"/>
    </row>
    <row r="542" spans="24:30" x14ac:dyDescent="0.25">
      <c r="X542">
        <f t="shared" si="11"/>
        <v>0</v>
      </c>
      <c r="AA542" s="44"/>
      <c r="AB542" s="44"/>
      <c r="AC542" s="1"/>
      <c r="AD542" s="1"/>
    </row>
    <row r="543" spans="24:30" x14ac:dyDescent="0.25">
      <c r="X543">
        <f t="shared" si="11"/>
        <v>0</v>
      </c>
      <c r="AA543" s="44"/>
      <c r="AB543" s="44"/>
      <c r="AC543" s="1"/>
      <c r="AD543" s="1"/>
    </row>
    <row r="544" spans="24:30" x14ac:dyDescent="0.25">
      <c r="X544">
        <f t="shared" si="11"/>
        <v>0</v>
      </c>
      <c r="AA544" s="44"/>
      <c r="AB544" s="44"/>
      <c r="AC544" s="1"/>
      <c r="AD544" s="1"/>
    </row>
    <row r="545" spans="24:30" x14ac:dyDescent="0.25">
      <c r="X545">
        <f t="shared" si="11"/>
        <v>0</v>
      </c>
      <c r="AA545" s="44"/>
      <c r="AB545" s="44"/>
      <c r="AC545" s="1"/>
      <c r="AD545" s="1"/>
    </row>
    <row r="546" spans="24:30" x14ac:dyDescent="0.25">
      <c r="X546">
        <f t="shared" si="11"/>
        <v>0</v>
      </c>
      <c r="AA546" s="44"/>
      <c r="AB546" s="44"/>
      <c r="AC546" s="1"/>
      <c r="AD546" s="1"/>
    </row>
    <row r="547" spans="24:30" x14ac:dyDescent="0.25">
      <c r="X547">
        <f t="shared" si="11"/>
        <v>0</v>
      </c>
      <c r="AA547" s="44"/>
      <c r="AB547" s="44"/>
      <c r="AC547" s="1"/>
      <c r="AD547" s="1"/>
    </row>
    <row r="548" spans="24:30" x14ac:dyDescent="0.25">
      <c r="X548">
        <f t="shared" si="11"/>
        <v>0</v>
      </c>
      <c r="AA548" s="44"/>
      <c r="AB548" s="44"/>
      <c r="AC548" s="1"/>
      <c r="AD548" s="1"/>
    </row>
    <row r="549" spans="24:30" x14ac:dyDescent="0.25">
      <c r="X549">
        <f t="shared" si="11"/>
        <v>0</v>
      </c>
      <c r="AA549" s="44"/>
      <c r="AB549" s="44"/>
      <c r="AC549" s="1"/>
      <c r="AD549" s="1"/>
    </row>
    <row r="550" spans="24:30" x14ac:dyDescent="0.25">
      <c r="X550">
        <f t="shared" si="11"/>
        <v>0</v>
      </c>
      <c r="AA550" s="44"/>
      <c r="AB550" s="44"/>
      <c r="AC550" s="1"/>
      <c r="AD550" s="1"/>
    </row>
    <row r="551" spans="24:30" x14ac:dyDescent="0.25">
      <c r="X551">
        <f t="shared" si="11"/>
        <v>0</v>
      </c>
      <c r="AA551" s="44"/>
      <c r="AB551" s="44"/>
      <c r="AC551" s="1"/>
      <c r="AD551" s="1"/>
    </row>
    <row r="552" spans="24:30" x14ac:dyDescent="0.25">
      <c r="X552">
        <f t="shared" si="11"/>
        <v>0</v>
      </c>
      <c r="AA552" s="44"/>
      <c r="AB552" s="44"/>
      <c r="AC552" s="1"/>
      <c r="AD552" s="1"/>
    </row>
    <row r="553" spans="24:30" x14ac:dyDescent="0.25">
      <c r="X553">
        <f t="shared" si="11"/>
        <v>0</v>
      </c>
      <c r="AA553" s="44"/>
      <c r="AB553" s="44"/>
      <c r="AC553" s="1"/>
      <c r="AD553" s="1"/>
    </row>
    <row r="554" spans="24:30" x14ac:dyDescent="0.25">
      <c r="X554">
        <f t="shared" si="11"/>
        <v>0</v>
      </c>
      <c r="AA554" s="44"/>
      <c r="AB554" s="44"/>
      <c r="AC554" s="1"/>
      <c r="AD554" s="1"/>
    </row>
    <row r="555" spans="24:30" x14ac:dyDescent="0.25">
      <c r="X555">
        <f t="shared" si="11"/>
        <v>0</v>
      </c>
      <c r="AA555" s="44"/>
      <c r="AB555" s="44"/>
      <c r="AC555" s="1"/>
      <c r="AD555" s="1"/>
    </row>
    <row r="556" spans="24:30" x14ac:dyDescent="0.25">
      <c r="X556">
        <f t="shared" si="11"/>
        <v>0</v>
      </c>
      <c r="AA556" s="44"/>
      <c r="AB556" s="44"/>
      <c r="AC556" s="1"/>
      <c r="AD556" s="1"/>
    </row>
    <row r="557" spans="24:30" x14ac:dyDescent="0.25">
      <c r="X557">
        <f t="shared" si="11"/>
        <v>0</v>
      </c>
      <c r="AA557" s="44"/>
      <c r="AB557" s="44"/>
      <c r="AC557" s="1"/>
      <c r="AD557" s="1"/>
    </row>
    <row r="558" spans="24:30" x14ac:dyDescent="0.25">
      <c r="X558">
        <f t="shared" si="11"/>
        <v>0</v>
      </c>
      <c r="AA558" s="44"/>
      <c r="AB558" s="44"/>
      <c r="AC558" s="1"/>
      <c r="AD558" s="1"/>
    </row>
    <row r="559" spans="24:30" x14ac:dyDescent="0.25">
      <c r="X559">
        <f t="shared" si="11"/>
        <v>0</v>
      </c>
      <c r="AA559" s="44"/>
      <c r="AB559" s="44"/>
      <c r="AC559" s="1"/>
      <c r="AD559" s="1"/>
    </row>
    <row r="560" spans="24:30" x14ac:dyDescent="0.25">
      <c r="X560">
        <f t="shared" si="11"/>
        <v>0</v>
      </c>
      <c r="AA560" s="44"/>
      <c r="AB560" s="44"/>
      <c r="AC560" s="1"/>
      <c r="AD560" s="1"/>
    </row>
    <row r="561" spans="24:30" x14ac:dyDescent="0.25">
      <c r="X561">
        <f t="shared" si="11"/>
        <v>0</v>
      </c>
      <c r="AA561" s="44"/>
      <c r="AB561" s="44"/>
      <c r="AC561" s="1"/>
      <c r="AD561" s="1"/>
    </row>
    <row r="562" spans="24:30" x14ac:dyDescent="0.25">
      <c r="X562">
        <f t="shared" si="11"/>
        <v>0</v>
      </c>
      <c r="AA562" s="44"/>
      <c r="AB562" s="44"/>
      <c r="AC562" s="1"/>
      <c r="AD562" s="1"/>
    </row>
    <row r="563" spans="24:30" x14ac:dyDescent="0.25">
      <c r="X563">
        <f t="shared" si="11"/>
        <v>0</v>
      </c>
      <c r="AA563" s="44"/>
      <c r="AB563" s="44"/>
      <c r="AC563" s="1"/>
      <c r="AD563" s="1"/>
    </row>
    <row r="564" spans="24:30" x14ac:dyDescent="0.25">
      <c r="X564">
        <f t="shared" si="11"/>
        <v>0</v>
      </c>
      <c r="AA564" s="44"/>
      <c r="AB564" s="44"/>
      <c r="AC564" s="1"/>
      <c r="AD564" s="1"/>
    </row>
    <row r="565" spans="24:30" x14ac:dyDescent="0.25">
      <c r="X565">
        <f t="shared" si="11"/>
        <v>0</v>
      </c>
      <c r="AA565" s="44"/>
      <c r="AB565" s="44"/>
      <c r="AC565" s="1"/>
      <c r="AD565" s="1"/>
    </row>
    <row r="566" spans="24:30" x14ac:dyDescent="0.25">
      <c r="X566">
        <f t="shared" si="11"/>
        <v>0</v>
      </c>
      <c r="AA566" s="44"/>
      <c r="AB566" s="44"/>
      <c r="AC566" s="1"/>
      <c r="AD566" s="1"/>
    </row>
    <row r="567" spans="24:30" x14ac:dyDescent="0.25">
      <c r="X567">
        <f t="shared" si="11"/>
        <v>0</v>
      </c>
      <c r="AA567" s="44"/>
      <c r="AB567" s="44"/>
      <c r="AC567" s="1"/>
      <c r="AD567" s="1"/>
    </row>
    <row r="568" spans="24:30" x14ac:dyDescent="0.25">
      <c r="X568">
        <f t="shared" si="11"/>
        <v>0</v>
      </c>
      <c r="AA568" s="44"/>
      <c r="AB568" s="44"/>
      <c r="AC568" s="1"/>
      <c r="AD568" s="1"/>
    </row>
    <row r="569" spans="24:30" x14ac:dyDescent="0.25">
      <c r="X569">
        <f t="shared" si="11"/>
        <v>0</v>
      </c>
      <c r="AA569" s="44"/>
      <c r="AB569" s="44"/>
      <c r="AC569" s="1"/>
      <c r="AD569" s="1"/>
    </row>
    <row r="570" spans="24:30" x14ac:dyDescent="0.25">
      <c r="X570">
        <f t="shared" si="11"/>
        <v>0</v>
      </c>
      <c r="AA570" s="44"/>
      <c r="AB570" s="44"/>
      <c r="AC570" s="1"/>
      <c r="AD570" s="1"/>
    </row>
    <row r="571" spans="24:30" x14ac:dyDescent="0.25">
      <c r="X571">
        <f t="shared" si="11"/>
        <v>0</v>
      </c>
      <c r="AA571" s="44"/>
      <c r="AB571" s="44"/>
      <c r="AC571" s="1"/>
      <c r="AD571" s="1"/>
    </row>
    <row r="572" spans="24:30" x14ac:dyDescent="0.25">
      <c r="X572">
        <f t="shared" si="11"/>
        <v>0</v>
      </c>
      <c r="AA572" s="44"/>
      <c r="AB572" s="44"/>
      <c r="AC572" s="1"/>
      <c r="AD572" s="1"/>
    </row>
    <row r="573" spans="24:30" x14ac:dyDescent="0.25">
      <c r="X573">
        <f t="shared" si="11"/>
        <v>0</v>
      </c>
      <c r="AA573" s="44"/>
      <c r="AB573" s="44"/>
      <c r="AC573" s="1"/>
      <c r="AD573" s="1"/>
    </row>
    <row r="574" spans="24:30" x14ac:dyDescent="0.25">
      <c r="X574">
        <f t="shared" si="11"/>
        <v>0</v>
      </c>
      <c r="AA574" s="44"/>
      <c r="AB574" s="44"/>
      <c r="AC574" s="1"/>
      <c r="AD574" s="1"/>
    </row>
    <row r="575" spans="24:30" x14ac:dyDescent="0.25">
      <c r="X575">
        <f t="shared" si="11"/>
        <v>0</v>
      </c>
      <c r="AA575" s="44"/>
      <c r="AB575" s="44"/>
      <c r="AC575" s="1"/>
      <c r="AD575" s="1"/>
    </row>
    <row r="576" spans="24:30" x14ac:dyDescent="0.25">
      <c r="X576">
        <f t="shared" si="11"/>
        <v>0</v>
      </c>
      <c r="AA576" s="44"/>
      <c r="AB576" s="44"/>
      <c r="AC576" s="1"/>
      <c r="AD576" s="1"/>
    </row>
    <row r="577" spans="24:30" x14ac:dyDescent="0.25">
      <c r="X577">
        <f t="shared" si="11"/>
        <v>0</v>
      </c>
      <c r="AA577" s="44"/>
      <c r="AB577" s="44"/>
      <c r="AC577" s="1"/>
      <c r="AD577" s="1"/>
    </row>
    <row r="578" spans="24:30" x14ac:dyDescent="0.25">
      <c r="X578">
        <f t="shared" si="11"/>
        <v>0</v>
      </c>
      <c r="AA578" s="44"/>
      <c r="AB578" s="44"/>
      <c r="AC578" s="1"/>
      <c r="AD578" s="1"/>
    </row>
    <row r="579" spans="24:30" x14ac:dyDescent="0.25">
      <c r="X579">
        <f t="shared" si="11"/>
        <v>0</v>
      </c>
      <c r="AA579" s="44"/>
      <c r="AB579" s="44"/>
      <c r="AC579" s="1"/>
      <c r="AD579" s="1"/>
    </row>
    <row r="580" spans="24:30" x14ac:dyDescent="0.25">
      <c r="X580">
        <f t="shared" si="11"/>
        <v>0</v>
      </c>
      <c r="AA580" s="44"/>
      <c r="AB580" s="44"/>
      <c r="AC580" s="1"/>
      <c r="AD580" s="1"/>
    </row>
    <row r="581" spans="24:30" x14ac:dyDescent="0.25">
      <c r="X581">
        <f t="shared" si="11"/>
        <v>0</v>
      </c>
      <c r="AA581" s="44"/>
      <c r="AB581" s="44"/>
      <c r="AC581" s="1"/>
      <c r="AD581" s="1"/>
    </row>
    <row r="582" spans="24:30" x14ac:dyDescent="0.25">
      <c r="X582">
        <f t="shared" si="11"/>
        <v>0</v>
      </c>
      <c r="AA582" s="44"/>
      <c r="AB582" s="44"/>
      <c r="AC582" s="1"/>
      <c r="AD582" s="1"/>
    </row>
    <row r="583" spans="24:30" x14ac:dyDescent="0.25">
      <c r="X583">
        <f t="shared" si="11"/>
        <v>0</v>
      </c>
      <c r="AA583" s="44"/>
      <c r="AB583" s="44"/>
      <c r="AC583" s="1"/>
      <c r="AD583" s="1"/>
    </row>
    <row r="584" spans="24:30" x14ac:dyDescent="0.25">
      <c r="X584">
        <f t="shared" ref="X584:X630" si="12">COUNT(I584:N584)</f>
        <v>0</v>
      </c>
      <c r="AA584" s="44"/>
      <c r="AB584" s="44"/>
      <c r="AC584" s="1"/>
      <c r="AD584" s="1"/>
    </row>
    <row r="585" spans="24:30" x14ac:dyDescent="0.25">
      <c r="X585">
        <f t="shared" si="12"/>
        <v>0</v>
      </c>
      <c r="AA585" s="44"/>
      <c r="AB585" s="44"/>
      <c r="AC585" s="1"/>
      <c r="AD585" s="1"/>
    </row>
    <row r="586" spans="24:30" x14ac:dyDescent="0.25">
      <c r="X586">
        <f t="shared" si="12"/>
        <v>0</v>
      </c>
      <c r="AA586" s="44"/>
      <c r="AB586" s="44"/>
      <c r="AC586" s="1"/>
      <c r="AD586" s="1"/>
    </row>
    <row r="587" spans="24:30" x14ac:dyDescent="0.25">
      <c r="X587">
        <f t="shared" si="12"/>
        <v>0</v>
      </c>
      <c r="AA587" s="44"/>
      <c r="AB587" s="44"/>
      <c r="AC587" s="1"/>
      <c r="AD587" s="1"/>
    </row>
    <row r="588" spans="24:30" x14ac:dyDescent="0.25">
      <c r="X588">
        <f t="shared" si="12"/>
        <v>0</v>
      </c>
      <c r="AA588" s="44"/>
      <c r="AB588" s="44"/>
      <c r="AC588" s="1"/>
      <c r="AD588" s="1"/>
    </row>
    <row r="589" spans="24:30" x14ac:dyDescent="0.25">
      <c r="X589">
        <f t="shared" si="12"/>
        <v>0</v>
      </c>
      <c r="AA589" s="44"/>
      <c r="AB589" s="44"/>
      <c r="AC589" s="1"/>
      <c r="AD589" s="1"/>
    </row>
    <row r="590" spans="24:30" x14ac:dyDescent="0.25">
      <c r="X590">
        <f t="shared" si="12"/>
        <v>0</v>
      </c>
      <c r="AA590" s="44"/>
      <c r="AB590" s="44"/>
      <c r="AC590" s="1"/>
      <c r="AD590" s="1"/>
    </row>
    <row r="591" spans="24:30" x14ac:dyDescent="0.25">
      <c r="X591">
        <f t="shared" si="12"/>
        <v>0</v>
      </c>
      <c r="AA591" s="44"/>
      <c r="AB591" s="44"/>
      <c r="AC591" s="1"/>
      <c r="AD591" s="1"/>
    </row>
    <row r="592" spans="24:30" x14ac:dyDescent="0.25">
      <c r="X592">
        <f t="shared" si="12"/>
        <v>0</v>
      </c>
      <c r="AA592" s="44"/>
      <c r="AB592" s="44"/>
      <c r="AC592" s="1"/>
      <c r="AD592" s="1"/>
    </row>
    <row r="593" spans="24:30" x14ac:dyDescent="0.25">
      <c r="X593">
        <f t="shared" si="12"/>
        <v>0</v>
      </c>
      <c r="AA593" s="44"/>
      <c r="AB593" s="44"/>
      <c r="AC593" s="1"/>
      <c r="AD593" s="1"/>
    </row>
    <row r="594" spans="24:30" x14ac:dyDescent="0.25">
      <c r="X594">
        <f t="shared" si="12"/>
        <v>0</v>
      </c>
      <c r="AA594" s="44"/>
      <c r="AB594" s="44"/>
      <c r="AC594" s="1"/>
      <c r="AD594" s="1"/>
    </row>
    <row r="595" spans="24:30" x14ac:dyDescent="0.25">
      <c r="X595">
        <f t="shared" si="12"/>
        <v>0</v>
      </c>
      <c r="AA595" s="44"/>
      <c r="AB595" s="44"/>
      <c r="AC595" s="1"/>
      <c r="AD595" s="1"/>
    </row>
    <row r="596" spans="24:30" x14ac:dyDescent="0.25">
      <c r="X596">
        <f t="shared" si="12"/>
        <v>0</v>
      </c>
      <c r="AA596" s="44"/>
      <c r="AB596" s="44"/>
      <c r="AC596" s="1"/>
      <c r="AD596" s="1"/>
    </row>
    <row r="597" spans="24:30" x14ac:dyDescent="0.25">
      <c r="X597">
        <f t="shared" si="12"/>
        <v>0</v>
      </c>
      <c r="AA597" s="44"/>
      <c r="AB597" s="44"/>
      <c r="AC597" s="1"/>
      <c r="AD597" s="1"/>
    </row>
    <row r="598" spans="24:30" x14ac:dyDescent="0.25">
      <c r="X598">
        <f t="shared" si="12"/>
        <v>0</v>
      </c>
      <c r="AA598" s="44"/>
      <c r="AB598" s="44"/>
      <c r="AC598" s="1"/>
      <c r="AD598" s="1"/>
    </row>
    <row r="599" spans="24:30" x14ac:dyDescent="0.25">
      <c r="X599">
        <f t="shared" si="12"/>
        <v>0</v>
      </c>
      <c r="AA599" s="44"/>
      <c r="AB599" s="44"/>
      <c r="AC599" s="1"/>
      <c r="AD599" s="1"/>
    </row>
    <row r="600" spans="24:30" x14ac:dyDescent="0.25">
      <c r="X600">
        <f t="shared" si="12"/>
        <v>0</v>
      </c>
      <c r="AA600" s="44"/>
      <c r="AB600" s="44"/>
      <c r="AC600" s="1"/>
      <c r="AD600" s="1"/>
    </row>
    <row r="601" spans="24:30" x14ac:dyDescent="0.25">
      <c r="X601">
        <f t="shared" si="12"/>
        <v>0</v>
      </c>
      <c r="AA601" s="44"/>
      <c r="AB601" s="44"/>
      <c r="AC601" s="1"/>
      <c r="AD601" s="1"/>
    </row>
    <row r="602" spans="24:30" x14ac:dyDescent="0.25">
      <c r="X602">
        <f t="shared" si="12"/>
        <v>0</v>
      </c>
      <c r="AA602" s="44"/>
      <c r="AB602" s="44"/>
      <c r="AC602" s="1"/>
      <c r="AD602" s="1"/>
    </row>
    <row r="603" spans="24:30" x14ac:dyDescent="0.25">
      <c r="X603">
        <f t="shared" si="12"/>
        <v>0</v>
      </c>
      <c r="AA603" s="44"/>
      <c r="AB603" s="44"/>
      <c r="AC603" s="1"/>
      <c r="AD603" s="1"/>
    </row>
    <row r="604" spans="24:30" x14ac:dyDescent="0.25">
      <c r="X604">
        <f t="shared" si="12"/>
        <v>0</v>
      </c>
      <c r="AA604" s="44"/>
      <c r="AB604" s="44"/>
      <c r="AC604" s="1"/>
      <c r="AD604" s="1"/>
    </row>
    <row r="605" spans="24:30" x14ac:dyDescent="0.25">
      <c r="X605">
        <f t="shared" si="12"/>
        <v>0</v>
      </c>
      <c r="AC605" s="1"/>
      <c r="AD605" s="1"/>
    </row>
    <row r="606" spans="24:30" x14ac:dyDescent="0.25">
      <c r="X606">
        <f t="shared" si="12"/>
        <v>0</v>
      </c>
      <c r="AC606" s="1"/>
      <c r="AD606" s="1"/>
    </row>
    <row r="607" spans="24:30" x14ac:dyDescent="0.25">
      <c r="X607">
        <f t="shared" si="12"/>
        <v>0</v>
      </c>
      <c r="AC607" s="1"/>
      <c r="AD607" s="1"/>
    </row>
    <row r="608" spans="24:30" x14ac:dyDescent="0.25">
      <c r="X608">
        <f t="shared" si="12"/>
        <v>0</v>
      </c>
      <c r="AC608" s="1"/>
      <c r="AD608" s="1"/>
    </row>
    <row r="609" spans="24:30" x14ac:dyDescent="0.25">
      <c r="X609">
        <f t="shared" si="12"/>
        <v>0</v>
      </c>
      <c r="AC609" s="1"/>
      <c r="AD609" s="1"/>
    </row>
    <row r="610" spans="24:30" x14ac:dyDescent="0.25">
      <c r="X610">
        <f t="shared" si="12"/>
        <v>0</v>
      </c>
      <c r="AC610" s="1"/>
      <c r="AD610" s="1"/>
    </row>
    <row r="611" spans="24:30" x14ac:dyDescent="0.25">
      <c r="X611">
        <f t="shared" si="12"/>
        <v>0</v>
      </c>
      <c r="AC611" s="1"/>
      <c r="AD611" s="1"/>
    </row>
    <row r="612" spans="24:30" x14ac:dyDescent="0.25">
      <c r="X612">
        <f t="shared" si="12"/>
        <v>0</v>
      </c>
      <c r="AC612" s="1"/>
      <c r="AD612" s="1"/>
    </row>
    <row r="613" spans="24:30" x14ac:dyDescent="0.25">
      <c r="X613">
        <f t="shared" si="12"/>
        <v>0</v>
      </c>
      <c r="AC613" s="1"/>
      <c r="AD613" s="1"/>
    </row>
    <row r="614" spans="24:30" x14ac:dyDescent="0.25">
      <c r="X614">
        <f t="shared" si="12"/>
        <v>0</v>
      </c>
      <c r="AC614" s="1"/>
      <c r="AD614" s="1"/>
    </row>
    <row r="615" spans="24:30" x14ac:dyDescent="0.25">
      <c r="X615">
        <f t="shared" si="12"/>
        <v>0</v>
      </c>
      <c r="AC615" s="1"/>
      <c r="AD615" s="1"/>
    </row>
    <row r="616" spans="24:30" x14ac:dyDescent="0.25">
      <c r="X616">
        <f t="shared" si="12"/>
        <v>0</v>
      </c>
      <c r="AC616" s="1"/>
      <c r="AD616" s="1"/>
    </row>
    <row r="617" spans="24:30" x14ac:dyDescent="0.25">
      <c r="X617">
        <f t="shared" si="12"/>
        <v>0</v>
      </c>
      <c r="AC617" s="1"/>
      <c r="AD617" s="1"/>
    </row>
    <row r="618" spans="24:30" x14ac:dyDescent="0.25">
      <c r="X618">
        <f t="shared" si="12"/>
        <v>0</v>
      </c>
      <c r="AC618" s="1"/>
      <c r="AD618" s="1"/>
    </row>
    <row r="619" spans="24:30" x14ac:dyDescent="0.25">
      <c r="X619">
        <f t="shared" si="12"/>
        <v>0</v>
      </c>
      <c r="AC619" s="1"/>
      <c r="AD619" s="1"/>
    </row>
    <row r="620" spans="24:30" x14ac:dyDescent="0.25">
      <c r="X620">
        <f t="shared" si="12"/>
        <v>0</v>
      </c>
      <c r="AC620" s="1"/>
      <c r="AD620" s="1"/>
    </row>
    <row r="621" spans="24:30" x14ac:dyDescent="0.25">
      <c r="X621">
        <f t="shared" si="12"/>
        <v>0</v>
      </c>
      <c r="AC621" s="1"/>
      <c r="AD621" s="1"/>
    </row>
    <row r="622" spans="24:30" x14ac:dyDescent="0.25">
      <c r="X622">
        <f t="shared" si="12"/>
        <v>0</v>
      </c>
      <c r="AC622" s="1"/>
      <c r="AD622" s="1"/>
    </row>
    <row r="623" spans="24:30" x14ac:dyDescent="0.25">
      <c r="X623">
        <f t="shared" si="12"/>
        <v>0</v>
      </c>
      <c r="AC623" s="1"/>
      <c r="AD623" s="1"/>
    </row>
    <row r="624" spans="24:30" x14ac:dyDescent="0.25">
      <c r="X624">
        <f t="shared" si="12"/>
        <v>0</v>
      </c>
      <c r="AC624" s="1"/>
      <c r="AD624" s="1"/>
    </row>
    <row r="625" spans="24:30" x14ac:dyDescent="0.25">
      <c r="X625">
        <f t="shared" si="12"/>
        <v>0</v>
      </c>
      <c r="AC625" s="1"/>
      <c r="AD625" s="1"/>
    </row>
    <row r="626" spans="24:30" x14ac:dyDescent="0.25">
      <c r="X626">
        <f t="shared" si="12"/>
        <v>0</v>
      </c>
      <c r="AC626" s="1"/>
      <c r="AD626" s="1"/>
    </row>
    <row r="627" spans="24:30" x14ac:dyDescent="0.25">
      <c r="X627">
        <f t="shared" si="12"/>
        <v>0</v>
      </c>
      <c r="AC627" s="1"/>
      <c r="AD627" s="1"/>
    </row>
    <row r="628" spans="24:30" x14ac:dyDescent="0.25">
      <c r="X628">
        <f t="shared" si="12"/>
        <v>0</v>
      </c>
      <c r="AC628" s="1"/>
      <c r="AD628" s="1"/>
    </row>
    <row r="629" spans="24:30" x14ac:dyDescent="0.25">
      <c r="X629">
        <f t="shared" si="12"/>
        <v>0</v>
      </c>
      <c r="AC629" s="1"/>
      <c r="AD629" s="1"/>
    </row>
    <row r="630" spans="24:30" x14ac:dyDescent="0.25">
      <c r="X630">
        <f t="shared" si="12"/>
        <v>0</v>
      </c>
      <c r="AC630" s="1"/>
      <c r="AD630" s="1"/>
    </row>
    <row r="631" spans="24:30" x14ac:dyDescent="0.25">
      <c r="AC631" s="1"/>
      <c r="AD631" s="1"/>
    </row>
    <row r="632" spans="24:30" x14ac:dyDescent="0.25">
      <c r="AC632" s="1"/>
      <c r="AD632" s="1"/>
    </row>
    <row r="633" spans="24:30" x14ac:dyDescent="0.25">
      <c r="AC633" s="1"/>
      <c r="AD633" s="1"/>
    </row>
    <row r="634" spans="24:30" x14ac:dyDescent="0.25">
      <c r="AC634" s="1"/>
      <c r="AD634" s="1"/>
    </row>
    <row r="635" spans="24:30" x14ac:dyDescent="0.25">
      <c r="AC635" s="1"/>
      <c r="AD635" s="1"/>
    </row>
    <row r="636" spans="24:30" x14ac:dyDescent="0.25">
      <c r="AC636" s="1"/>
      <c r="AD636" s="1"/>
    </row>
    <row r="637" spans="24:30" x14ac:dyDescent="0.25">
      <c r="AC637" s="1"/>
      <c r="AD637" s="1"/>
    </row>
    <row r="638" spans="24:30" x14ac:dyDescent="0.25">
      <c r="AC638" s="1"/>
      <c r="AD638" s="1"/>
    </row>
    <row r="639" spans="24:30" x14ac:dyDescent="0.25">
      <c r="AC639" s="1"/>
      <c r="AD639" s="1"/>
    </row>
    <row r="640" spans="24:30" x14ac:dyDescent="0.25">
      <c r="AC640" s="1"/>
      <c r="AD640" s="1"/>
    </row>
    <row r="641" spans="29:30" x14ac:dyDescent="0.25">
      <c r="AC641" s="1"/>
      <c r="AD641" s="1"/>
    </row>
    <row r="642" spans="29:30" x14ac:dyDescent="0.25">
      <c r="AC642" s="1"/>
      <c r="AD642" s="1"/>
    </row>
    <row r="643" spans="29:30" x14ac:dyDescent="0.25">
      <c r="AC643" s="1"/>
      <c r="AD643" s="1"/>
    </row>
    <row r="644" spans="29:30" x14ac:dyDescent="0.25">
      <c r="AC644" s="1"/>
      <c r="AD644" s="1"/>
    </row>
    <row r="645" spans="29:30" x14ac:dyDescent="0.25">
      <c r="AC645" s="1"/>
      <c r="AD645" s="1"/>
    </row>
    <row r="646" spans="29:30" x14ac:dyDescent="0.25">
      <c r="AC646" s="1"/>
      <c r="AD646" s="1"/>
    </row>
    <row r="647" spans="29:30" x14ac:dyDescent="0.25">
      <c r="AC647" s="1"/>
      <c r="AD647" s="1"/>
    </row>
    <row r="648" spans="29:30" x14ac:dyDescent="0.25">
      <c r="AC648" s="1"/>
      <c r="AD648" s="1"/>
    </row>
    <row r="649" spans="29:30" x14ac:dyDescent="0.25">
      <c r="AC649" s="1"/>
      <c r="AD649" s="1"/>
    </row>
    <row r="650" spans="29:30" x14ac:dyDescent="0.25">
      <c r="AC650" s="1"/>
      <c r="AD650" s="1"/>
    </row>
    <row r="651" spans="29:30" x14ac:dyDescent="0.25">
      <c r="AC651" s="1"/>
      <c r="AD651" s="1"/>
    </row>
    <row r="652" spans="29:30" x14ac:dyDescent="0.25">
      <c r="AC652" s="1"/>
      <c r="AD652" s="1"/>
    </row>
    <row r="653" spans="29:30" x14ac:dyDescent="0.25">
      <c r="AC653" s="1"/>
      <c r="AD653" s="1"/>
    </row>
    <row r="654" spans="29:30" x14ac:dyDescent="0.25">
      <c r="AC654" s="1"/>
      <c r="AD654" s="1"/>
    </row>
    <row r="655" spans="29:30" x14ac:dyDescent="0.25">
      <c r="AC655" s="1"/>
      <c r="AD655" s="1"/>
    </row>
    <row r="656" spans="29:30" x14ac:dyDescent="0.25">
      <c r="AC656" s="1"/>
      <c r="AD656" s="1"/>
    </row>
    <row r="657" spans="29:30" x14ac:dyDescent="0.25">
      <c r="AC657" s="1"/>
      <c r="AD657" s="1"/>
    </row>
    <row r="658" spans="29:30" x14ac:dyDescent="0.25">
      <c r="AC658" s="1"/>
      <c r="AD658" s="1"/>
    </row>
    <row r="659" spans="29:30" x14ac:dyDescent="0.25">
      <c r="AC659" s="1"/>
      <c r="AD659" s="1"/>
    </row>
    <row r="660" spans="29:30" x14ac:dyDescent="0.25">
      <c r="AC660" s="1"/>
      <c r="AD660" s="1"/>
    </row>
    <row r="661" spans="29:30" x14ac:dyDescent="0.25">
      <c r="AC661" s="1"/>
      <c r="AD661" s="1"/>
    </row>
    <row r="662" spans="29:30" x14ac:dyDescent="0.25">
      <c r="AC662" s="1"/>
      <c r="AD662" s="1"/>
    </row>
    <row r="663" spans="29:30" x14ac:dyDescent="0.25">
      <c r="AC663" s="1"/>
      <c r="AD663" s="1"/>
    </row>
    <row r="664" spans="29:30" x14ac:dyDescent="0.25">
      <c r="AC664" s="1"/>
      <c r="AD664" s="1"/>
    </row>
    <row r="665" spans="29:30" x14ac:dyDescent="0.25">
      <c r="AC665" s="1"/>
      <c r="AD665" s="1"/>
    </row>
    <row r="666" spans="29:30" x14ac:dyDescent="0.25">
      <c r="AC666" s="1"/>
      <c r="AD666" s="1"/>
    </row>
    <row r="667" spans="29:30" x14ac:dyDescent="0.25">
      <c r="AC667" s="1"/>
      <c r="AD667" s="1"/>
    </row>
    <row r="668" spans="29:30" x14ac:dyDescent="0.25">
      <c r="AC668" s="1"/>
      <c r="AD668" s="1"/>
    </row>
    <row r="669" spans="29:30" x14ac:dyDescent="0.25">
      <c r="AC669" s="1"/>
      <c r="AD669" s="1"/>
    </row>
    <row r="670" spans="29:30" x14ac:dyDescent="0.25">
      <c r="AC670" s="1"/>
      <c r="AD670" s="1"/>
    </row>
    <row r="671" spans="29:30" x14ac:dyDescent="0.25">
      <c r="AC671" s="1"/>
      <c r="AD671" s="1"/>
    </row>
    <row r="672" spans="29:30" x14ac:dyDescent="0.25">
      <c r="AC672" s="1"/>
      <c r="AD672" s="1"/>
    </row>
    <row r="673" spans="29:30" x14ac:dyDescent="0.25">
      <c r="AC673" s="1"/>
      <c r="AD673" s="1"/>
    </row>
    <row r="674" spans="29:30" x14ac:dyDescent="0.25">
      <c r="AC674" s="1"/>
      <c r="AD674" s="1"/>
    </row>
    <row r="675" spans="29:30" x14ac:dyDescent="0.25">
      <c r="AC675" s="1"/>
      <c r="AD675" s="1"/>
    </row>
    <row r="676" spans="29:30" x14ac:dyDescent="0.25">
      <c r="AC676" s="1"/>
      <c r="AD676" s="1"/>
    </row>
    <row r="677" spans="29:30" x14ac:dyDescent="0.25">
      <c r="AC677" s="1"/>
      <c r="AD677" s="1"/>
    </row>
    <row r="678" spans="29:30" x14ac:dyDescent="0.25">
      <c r="AC678" s="1"/>
      <c r="AD678" s="1"/>
    </row>
    <row r="679" spans="29:30" x14ac:dyDescent="0.25">
      <c r="AC679" s="1"/>
      <c r="AD679" s="1"/>
    </row>
    <row r="680" spans="29:30" x14ac:dyDescent="0.25">
      <c r="AC680" s="1"/>
      <c r="AD680" s="1"/>
    </row>
    <row r="681" spans="29:30" x14ac:dyDescent="0.25">
      <c r="AC681" s="1"/>
      <c r="AD681" s="1"/>
    </row>
    <row r="682" spans="29:30" x14ac:dyDescent="0.25">
      <c r="AC682" s="1"/>
      <c r="AD682" s="1"/>
    </row>
    <row r="683" spans="29:30" x14ac:dyDescent="0.25">
      <c r="AC683" s="1"/>
      <c r="AD683" s="1"/>
    </row>
    <row r="684" spans="29:30" x14ac:dyDescent="0.25">
      <c r="AC684" s="1"/>
      <c r="AD684" s="1"/>
    </row>
    <row r="685" spans="29:30" x14ac:dyDescent="0.25">
      <c r="AC685" s="1"/>
      <c r="AD685" s="1"/>
    </row>
    <row r="686" spans="29:30" x14ac:dyDescent="0.25">
      <c r="AC686" s="1"/>
      <c r="AD686" s="1"/>
    </row>
    <row r="687" spans="29:30" x14ac:dyDescent="0.25">
      <c r="AC687" s="1"/>
      <c r="AD687" s="1"/>
    </row>
    <row r="688" spans="29:30" x14ac:dyDescent="0.25">
      <c r="AC688" s="1"/>
      <c r="AD688" s="1"/>
    </row>
    <row r="689" spans="29:30" x14ac:dyDescent="0.25">
      <c r="AC689" s="1"/>
      <c r="AD689" s="1"/>
    </row>
    <row r="690" spans="29:30" x14ac:dyDescent="0.25">
      <c r="AC690" s="1"/>
      <c r="AD690" s="1"/>
    </row>
    <row r="691" spans="29:30" x14ac:dyDescent="0.25">
      <c r="AC691" s="1"/>
      <c r="AD691" s="1"/>
    </row>
    <row r="692" spans="29:30" x14ac:dyDescent="0.25">
      <c r="AC692" s="1"/>
      <c r="AD692" s="1"/>
    </row>
    <row r="693" spans="29:30" x14ac:dyDescent="0.25">
      <c r="AC693" s="1"/>
      <c r="AD693" s="1"/>
    </row>
    <row r="694" spans="29:30" x14ac:dyDescent="0.25">
      <c r="AC694" s="1"/>
      <c r="AD694" s="1"/>
    </row>
    <row r="695" spans="29:30" x14ac:dyDescent="0.25">
      <c r="AC695" s="1"/>
      <c r="AD695" s="1"/>
    </row>
    <row r="696" spans="29:30" x14ac:dyDescent="0.25">
      <c r="AC696" s="1"/>
      <c r="AD696" s="1"/>
    </row>
    <row r="697" spans="29:30" x14ac:dyDescent="0.25">
      <c r="AC697" s="1"/>
      <c r="AD697" s="1"/>
    </row>
    <row r="698" spans="29:30" x14ac:dyDescent="0.25">
      <c r="AC698" s="1"/>
      <c r="AD698" s="1"/>
    </row>
    <row r="699" spans="29:30" x14ac:dyDescent="0.25">
      <c r="AC699" s="1"/>
      <c r="AD699" s="1"/>
    </row>
    <row r="700" spans="29:30" x14ac:dyDescent="0.25">
      <c r="AC700" s="1"/>
      <c r="AD700" s="1"/>
    </row>
    <row r="701" spans="29:30" x14ac:dyDescent="0.25">
      <c r="AC701" s="1"/>
      <c r="AD701" s="1"/>
    </row>
    <row r="702" spans="29:30" x14ac:dyDescent="0.25">
      <c r="AC702" s="1"/>
      <c r="AD702" s="1"/>
    </row>
    <row r="703" spans="29:30" x14ac:dyDescent="0.25">
      <c r="AC703" s="1"/>
      <c r="AD703" s="1"/>
    </row>
    <row r="704" spans="29:30" x14ac:dyDescent="0.25">
      <c r="AC704" s="1"/>
      <c r="AD704" s="1"/>
    </row>
    <row r="705" spans="29:30" x14ac:dyDescent="0.25">
      <c r="AC705" s="1"/>
      <c r="AD705" s="1"/>
    </row>
    <row r="706" spans="29:30" x14ac:dyDescent="0.25">
      <c r="AC706" s="1"/>
      <c r="AD706" s="1"/>
    </row>
    <row r="707" spans="29:30" x14ac:dyDescent="0.25">
      <c r="AC707" s="1"/>
      <c r="AD707" s="1"/>
    </row>
    <row r="708" spans="29:30" x14ac:dyDescent="0.25">
      <c r="AC708" s="1"/>
      <c r="AD708" s="1"/>
    </row>
    <row r="709" spans="29:30" x14ac:dyDescent="0.25">
      <c r="AC709" s="1"/>
      <c r="AD709" s="1"/>
    </row>
    <row r="710" spans="29:30" x14ac:dyDescent="0.25">
      <c r="AC710" s="1"/>
      <c r="AD710" s="1"/>
    </row>
    <row r="711" spans="29:30" x14ac:dyDescent="0.25">
      <c r="AC711" s="1"/>
      <c r="AD711" s="1"/>
    </row>
    <row r="712" spans="29:30" x14ac:dyDescent="0.25">
      <c r="AC712" s="1"/>
      <c r="AD712" s="1"/>
    </row>
    <row r="713" spans="29:30" x14ac:dyDescent="0.25">
      <c r="AC713" s="1"/>
      <c r="AD713" s="1"/>
    </row>
    <row r="714" spans="29:30" x14ac:dyDescent="0.25">
      <c r="AC714" s="1"/>
      <c r="AD714" s="1"/>
    </row>
    <row r="715" spans="29:30" x14ac:dyDescent="0.25">
      <c r="AC715" s="1"/>
      <c r="AD715" s="1"/>
    </row>
    <row r="716" spans="29:30" x14ac:dyDescent="0.25">
      <c r="AC716" s="1"/>
      <c r="AD716" s="1"/>
    </row>
    <row r="717" spans="29:30" x14ac:dyDescent="0.25">
      <c r="AC717" s="1"/>
      <c r="AD717" s="1"/>
    </row>
    <row r="718" spans="29:30" x14ac:dyDescent="0.25">
      <c r="AC718" s="1"/>
      <c r="AD718" s="1"/>
    </row>
    <row r="719" spans="29:30" x14ac:dyDescent="0.25">
      <c r="AC719" s="1"/>
      <c r="AD719" s="1"/>
    </row>
    <row r="720" spans="29:30" x14ac:dyDescent="0.25">
      <c r="AC720" s="1"/>
      <c r="AD720" s="1"/>
    </row>
    <row r="721" spans="29:30" x14ac:dyDescent="0.25">
      <c r="AC721" s="1"/>
      <c r="AD721" s="1"/>
    </row>
    <row r="722" spans="29:30" x14ac:dyDescent="0.25">
      <c r="AC722" s="1"/>
      <c r="AD722" s="1"/>
    </row>
    <row r="723" spans="29:30" x14ac:dyDescent="0.25">
      <c r="AC723" s="1"/>
      <c r="AD723" s="1"/>
    </row>
    <row r="724" spans="29:30" x14ac:dyDescent="0.25">
      <c r="AC724" s="1"/>
      <c r="AD724" s="1"/>
    </row>
    <row r="725" spans="29:30" x14ac:dyDescent="0.25">
      <c r="AC725" s="1"/>
      <c r="AD725" s="1"/>
    </row>
    <row r="726" spans="29:30" x14ac:dyDescent="0.25">
      <c r="AC726" s="1"/>
      <c r="AD726" s="1"/>
    </row>
    <row r="727" spans="29:30" x14ac:dyDescent="0.25">
      <c r="AC727" s="1"/>
      <c r="AD727" s="1"/>
    </row>
    <row r="728" spans="29:30" x14ac:dyDescent="0.25">
      <c r="AC728" s="1"/>
      <c r="AD728" s="1"/>
    </row>
    <row r="729" spans="29:30" x14ac:dyDescent="0.25">
      <c r="AC729" s="1"/>
      <c r="AD729" s="1"/>
    </row>
    <row r="730" spans="29:30" x14ac:dyDescent="0.25">
      <c r="AC730" s="1"/>
      <c r="AD730" s="1"/>
    </row>
    <row r="731" spans="29:30" x14ac:dyDescent="0.25">
      <c r="AC731" s="1"/>
      <c r="AD731" s="1"/>
    </row>
    <row r="732" spans="29:30" x14ac:dyDescent="0.25">
      <c r="AC732" s="1"/>
      <c r="AD732" s="1"/>
    </row>
    <row r="733" spans="29:30" x14ac:dyDescent="0.25">
      <c r="AC733" s="1"/>
      <c r="AD733" s="1"/>
    </row>
    <row r="734" spans="29:30" x14ac:dyDescent="0.25">
      <c r="AC734" s="1"/>
      <c r="AD734" s="1"/>
    </row>
    <row r="735" spans="29:30" x14ac:dyDescent="0.25">
      <c r="AC735" s="1"/>
      <c r="AD735" s="1"/>
    </row>
    <row r="736" spans="29:30" x14ac:dyDescent="0.25">
      <c r="AC736" s="1"/>
      <c r="AD736" s="1"/>
    </row>
    <row r="737" spans="29:30" x14ac:dyDescent="0.25">
      <c r="AC737" s="1"/>
      <c r="AD737" s="1"/>
    </row>
    <row r="738" spans="29:30" x14ac:dyDescent="0.25">
      <c r="AC738" s="1"/>
      <c r="AD738" s="1"/>
    </row>
    <row r="739" spans="29:30" x14ac:dyDescent="0.25">
      <c r="AC739" s="1"/>
      <c r="AD739" s="1"/>
    </row>
    <row r="740" spans="29:30" x14ac:dyDescent="0.25">
      <c r="AC740" s="1"/>
      <c r="AD740" s="1"/>
    </row>
    <row r="741" spans="29:30" x14ac:dyDescent="0.25">
      <c r="AC741" s="1"/>
      <c r="AD741" s="1"/>
    </row>
    <row r="742" spans="29:30" x14ac:dyDescent="0.25">
      <c r="AC742" s="1"/>
      <c r="AD742" s="1"/>
    </row>
    <row r="743" spans="29:30" x14ac:dyDescent="0.25">
      <c r="AC743" s="1"/>
      <c r="AD743" s="1"/>
    </row>
    <row r="744" spans="29:30" x14ac:dyDescent="0.25">
      <c r="AC744" s="1"/>
      <c r="AD744" s="1"/>
    </row>
    <row r="745" spans="29:30" x14ac:dyDescent="0.25">
      <c r="AC745" s="1"/>
      <c r="AD745" s="1"/>
    </row>
    <row r="746" spans="29:30" x14ac:dyDescent="0.25">
      <c r="AC746" s="1"/>
      <c r="AD746" s="1"/>
    </row>
    <row r="747" spans="29:30" x14ac:dyDescent="0.25">
      <c r="AC747" s="1"/>
      <c r="AD747" s="1"/>
    </row>
    <row r="748" spans="29:30" x14ac:dyDescent="0.25">
      <c r="AC748" s="1"/>
      <c r="AD748" s="1"/>
    </row>
    <row r="749" spans="29:30" x14ac:dyDescent="0.25">
      <c r="AC749" s="1"/>
      <c r="AD749" s="1"/>
    </row>
    <row r="750" spans="29:30" x14ac:dyDescent="0.25">
      <c r="AC750" s="1"/>
      <c r="AD750" s="1"/>
    </row>
    <row r="751" spans="29:30" x14ac:dyDescent="0.25">
      <c r="AC751" s="1"/>
      <c r="AD751" s="1"/>
    </row>
    <row r="752" spans="29:30" x14ac:dyDescent="0.25">
      <c r="AC752" s="1"/>
      <c r="AD752" s="1"/>
    </row>
    <row r="753" spans="29:30" x14ac:dyDescent="0.25">
      <c r="AC753" s="1"/>
      <c r="AD753" s="1"/>
    </row>
    <row r="754" spans="29:30" x14ac:dyDescent="0.25">
      <c r="AC754" s="1"/>
      <c r="AD754" s="1"/>
    </row>
    <row r="755" spans="29:30" x14ac:dyDescent="0.25">
      <c r="AC755" s="1"/>
      <c r="AD755" s="1"/>
    </row>
    <row r="756" spans="29:30" x14ac:dyDescent="0.25">
      <c r="AC756" s="1"/>
      <c r="AD756" s="1"/>
    </row>
    <row r="757" spans="29:30" x14ac:dyDescent="0.25">
      <c r="AC757" s="1"/>
      <c r="AD757" s="1"/>
    </row>
    <row r="758" spans="29:30" x14ac:dyDescent="0.25">
      <c r="AC758" s="1"/>
      <c r="AD758" s="1"/>
    </row>
    <row r="759" spans="29:30" x14ac:dyDescent="0.25">
      <c r="AC759" s="1"/>
      <c r="AD759" s="1"/>
    </row>
    <row r="760" spans="29:30" x14ac:dyDescent="0.25">
      <c r="AC760" s="1"/>
      <c r="AD760" s="1"/>
    </row>
    <row r="761" spans="29:30" x14ac:dyDescent="0.25">
      <c r="AC761" s="1"/>
      <c r="AD761" s="1"/>
    </row>
    <row r="762" spans="29:30" x14ac:dyDescent="0.25">
      <c r="AC762" s="1"/>
      <c r="AD762" s="1"/>
    </row>
    <row r="763" spans="29:30" x14ac:dyDescent="0.25">
      <c r="AC763" s="1"/>
      <c r="AD763" s="1"/>
    </row>
    <row r="764" spans="29:30" x14ac:dyDescent="0.25">
      <c r="AC764" s="1"/>
      <c r="AD764" s="1"/>
    </row>
    <row r="765" spans="29:30" x14ac:dyDescent="0.25">
      <c r="AC765" s="1"/>
      <c r="AD765" s="1"/>
    </row>
    <row r="766" spans="29:30" x14ac:dyDescent="0.25">
      <c r="AC766" s="1"/>
      <c r="AD766" s="1"/>
    </row>
    <row r="767" spans="29:30" x14ac:dyDescent="0.25">
      <c r="AC767" s="1"/>
      <c r="AD767" s="1"/>
    </row>
    <row r="768" spans="29:30" x14ac:dyDescent="0.25">
      <c r="AC768" s="1"/>
      <c r="AD768" s="1"/>
    </row>
    <row r="769" spans="29:30" x14ac:dyDescent="0.25">
      <c r="AC769" s="1"/>
      <c r="AD769" s="1"/>
    </row>
    <row r="770" spans="29:30" x14ac:dyDescent="0.25">
      <c r="AC770" s="1"/>
      <c r="AD770" s="1"/>
    </row>
    <row r="771" spans="29:30" x14ac:dyDescent="0.25">
      <c r="AC771" s="1"/>
      <c r="AD771" s="1"/>
    </row>
    <row r="772" spans="29:30" x14ac:dyDescent="0.25">
      <c r="AC772" s="1"/>
      <c r="AD772" s="1"/>
    </row>
    <row r="773" spans="29:30" x14ac:dyDescent="0.25">
      <c r="AC773" s="1"/>
      <c r="AD773" s="1"/>
    </row>
    <row r="774" spans="29:30" x14ac:dyDescent="0.25">
      <c r="AC774" s="1"/>
      <c r="AD774" s="1"/>
    </row>
    <row r="775" spans="29:30" x14ac:dyDescent="0.25">
      <c r="AC775" s="1"/>
      <c r="AD775" s="1"/>
    </row>
    <row r="776" spans="29:30" x14ac:dyDescent="0.25">
      <c r="AC776" s="1"/>
      <c r="AD776" s="1"/>
    </row>
    <row r="777" spans="29:30" x14ac:dyDescent="0.25">
      <c r="AC777" s="1"/>
      <c r="AD777" s="1"/>
    </row>
    <row r="778" spans="29:30" x14ac:dyDescent="0.25">
      <c r="AC778" s="1"/>
      <c r="AD778" s="1"/>
    </row>
    <row r="779" spans="29:30" x14ac:dyDescent="0.25">
      <c r="AC779" s="1"/>
      <c r="AD779" s="1"/>
    </row>
    <row r="780" spans="29:30" x14ac:dyDescent="0.25">
      <c r="AC780" s="1"/>
      <c r="AD780" s="1"/>
    </row>
    <row r="781" spans="29:30" x14ac:dyDescent="0.25">
      <c r="AC781" s="1"/>
      <c r="AD781" s="1"/>
    </row>
    <row r="782" spans="29:30" x14ac:dyDescent="0.25">
      <c r="AC782" s="1"/>
      <c r="AD782" s="1"/>
    </row>
    <row r="783" spans="29:30" x14ac:dyDescent="0.25">
      <c r="AC783" s="1"/>
      <c r="AD783" s="1"/>
    </row>
    <row r="784" spans="29:30" x14ac:dyDescent="0.25">
      <c r="AC784" s="1"/>
      <c r="AD784" s="1"/>
    </row>
    <row r="785" spans="29:30" x14ac:dyDescent="0.25">
      <c r="AC785" s="1"/>
      <c r="AD785" s="1"/>
    </row>
    <row r="786" spans="29:30" x14ac:dyDescent="0.25">
      <c r="AC786" s="1"/>
      <c r="AD786" s="1"/>
    </row>
    <row r="787" spans="29:30" x14ac:dyDescent="0.25">
      <c r="AC787" s="1"/>
      <c r="AD787" s="1"/>
    </row>
    <row r="788" spans="29:30" x14ac:dyDescent="0.25">
      <c r="AC788" s="1"/>
      <c r="AD788" s="1"/>
    </row>
    <row r="789" spans="29:30" x14ac:dyDescent="0.25">
      <c r="AC789" s="1"/>
      <c r="AD789" s="1"/>
    </row>
    <row r="790" spans="29:30" x14ac:dyDescent="0.25">
      <c r="AC790" s="1"/>
      <c r="AD790" s="1"/>
    </row>
    <row r="791" spans="29:30" x14ac:dyDescent="0.25">
      <c r="AC791" s="1"/>
      <c r="AD791" s="1"/>
    </row>
    <row r="792" spans="29:30" x14ac:dyDescent="0.25">
      <c r="AC792" s="1"/>
      <c r="AD792" s="1"/>
    </row>
    <row r="793" spans="29:30" x14ac:dyDescent="0.25">
      <c r="AC793" s="1"/>
      <c r="AD793" s="1"/>
    </row>
    <row r="794" spans="29:30" x14ac:dyDescent="0.25">
      <c r="AC794" s="1"/>
      <c r="AD794" s="1"/>
    </row>
    <row r="795" spans="29:30" x14ac:dyDescent="0.25">
      <c r="AC795" s="1"/>
      <c r="AD795" s="1"/>
    </row>
    <row r="796" spans="29:30" x14ac:dyDescent="0.25">
      <c r="AC796" s="1"/>
      <c r="AD796" s="1"/>
    </row>
    <row r="797" spans="29:30" x14ac:dyDescent="0.25">
      <c r="AC797" s="1"/>
      <c r="AD797" s="1"/>
    </row>
    <row r="798" spans="29:30" x14ac:dyDescent="0.25">
      <c r="AC798" s="1"/>
      <c r="AD798" s="1"/>
    </row>
    <row r="799" spans="29:30" x14ac:dyDescent="0.25">
      <c r="AC799" s="1"/>
      <c r="AD799" s="1"/>
    </row>
    <row r="800" spans="29:30" x14ac:dyDescent="0.25">
      <c r="AC800" s="1"/>
      <c r="AD800" s="1"/>
    </row>
    <row r="801" spans="29:30" x14ac:dyDescent="0.25">
      <c r="AC801" s="1"/>
      <c r="AD801" s="1"/>
    </row>
    <row r="802" spans="29:30" x14ac:dyDescent="0.25">
      <c r="AC802" s="1"/>
      <c r="AD802" s="1"/>
    </row>
    <row r="803" spans="29:30" x14ac:dyDescent="0.25">
      <c r="AC803" s="1"/>
      <c r="AD803" s="1"/>
    </row>
    <row r="804" spans="29:30" x14ac:dyDescent="0.25">
      <c r="AC804" s="1"/>
      <c r="AD804" s="1"/>
    </row>
    <row r="805" spans="29:30" x14ac:dyDescent="0.25">
      <c r="AC805" s="1"/>
      <c r="AD805" s="1"/>
    </row>
    <row r="806" spans="29:30" x14ac:dyDescent="0.25">
      <c r="AC806" s="1"/>
      <c r="AD806" s="1"/>
    </row>
    <row r="807" spans="29:30" x14ac:dyDescent="0.25">
      <c r="AC807" s="1"/>
      <c r="AD807" s="1"/>
    </row>
    <row r="808" spans="29:30" x14ac:dyDescent="0.25">
      <c r="AC808" s="1"/>
      <c r="AD808" s="1"/>
    </row>
    <row r="809" spans="29:30" x14ac:dyDescent="0.25">
      <c r="AC809" s="1"/>
      <c r="AD809" s="1"/>
    </row>
    <row r="810" spans="29:30" x14ac:dyDescent="0.25">
      <c r="AC810" s="1"/>
      <c r="AD810" s="1"/>
    </row>
    <row r="811" spans="29:30" x14ac:dyDescent="0.25">
      <c r="AC811" s="1"/>
      <c r="AD811" s="1"/>
    </row>
    <row r="812" spans="29:30" x14ac:dyDescent="0.25">
      <c r="AC812" s="1"/>
      <c r="AD812" s="1"/>
    </row>
    <row r="813" spans="29:30" x14ac:dyDescent="0.25">
      <c r="AC813" s="1"/>
      <c r="AD813" s="1"/>
    </row>
    <row r="814" spans="29:30" x14ac:dyDescent="0.25">
      <c r="AC814" s="1"/>
      <c r="AD814" s="1"/>
    </row>
    <row r="815" spans="29:30" x14ac:dyDescent="0.25">
      <c r="AC815" s="1"/>
      <c r="AD815" s="1"/>
    </row>
    <row r="816" spans="29:30" x14ac:dyDescent="0.25">
      <c r="AC816" s="1"/>
      <c r="AD816" s="1"/>
    </row>
    <row r="817" spans="29:30" x14ac:dyDescent="0.25">
      <c r="AC817" s="1"/>
      <c r="AD817" s="1"/>
    </row>
    <row r="818" spans="29:30" x14ac:dyDescent="0.25">
      <c r="AC818" s="1"/>
      <c r="AD818" s="1"/>
    </row>
    <row r="819" spans="29:30" x14ac:dyDescent="0.25">
      <c r="AC819" s="1"/>
      <c r="AD819" s="1"/>
    </row>
    <row r="820" spans="29:30" x14ac:dyDescent="0.25">
      <c r="AC820" s="1"/>
      <c r="AD820" s="1"/>
    </row>
    <row r="821" spans="29:30" x14ac:dyDescent="0.25">
      <c r="AC821" s="1"/>
      <c r="AD821" s="1"/>
    </row>
    <row r="822" spans="29:30" x14ac:dyDescent="0.25">
      <c r="AC822" s="1"/>
      <c r="AD822" s="1"/>
    </row>
    <row r="823" spans="29:30" x14ac:dyDescent="0.25">
      <c r="AC823" s="1"/>
      <c r="AD823" s="1"/>
    </row>
    <row r="824" spans="29:30" x14ac:dyDescent="0.25">
      <c r="AC824" s="1"/>
      <c r="AD824" s="1"/>
    </row>
    <row r="825" spans="29:30" x14ac:dyDescent="0.25">
      <c r="AC825" s="1"/>
      <c r="AD825" s="1"/>
    </row>
    <row r="826" spans="29:30" x14ac:dyDescent="0.25">
      <c r="AC826" s="1"/>
      <c r="AD826" s="1"/>
    </row>
    <row r="827" spans="29:30" x14ac:dyDescent="0.25">
      <c r="AC827" s="1"/>
      <c r="AD827" s="1"/>
    </row>
    <row r="828" spans="29:30" x14ac:dyDescent="0.25">
      <c r="AC828" s="1"/>
      <c r="AD828" s="1"/>
    </row>
    <row r="829" spans="29:30" x14ac:dyDescent="0.25">
      <c r="AC829" s="1"/>
      <c r="AD829" s="1"/>
    </row>
    <row r="830" spans="29:30" x14ac:dyDescent="0.25">
      <c r="AC830" s="1"/>
      <c r="AD830" s="1"/>
    </row>
    <row r="831" spans="29:30" x14ac:dyDescent="0.25">
      <c r="AC831" s="1"/>
      <c r="AD831" s="1"/>
    </row>
    <row r="832" spans="29:30" x14ac:dyDescent="0.25">
      <c r="AC832" s="1"/>
      <c r="AD832" s="1"/>
    </row>
    <row r="833" spans="29:30" x14ac:dyDescent="0.25">
      <c r="AC833" s="1"/>
      <c r="AD833" s="1"/>
    </row>
    <row r="834" spans="29:30" x14ac:dyDescent="0.25">
      <c r="AC834" s="1"/>
      <c r="AD834" s="1"/>
    </row>
    <row r="835" spans="29:30" x14ac:dyDescent="0.25">
      <c r="AC835" s="1"/>
      <c r="AD835" s="1"/>
    </row>
    <row r="836" spans="29:30" x14ac:dyDescent="0.25">
      <c r="AC836" s="1"/>
      <c r="AD836" s="1"/>
    </row>
    <row r="837" spans="29:30" x14ac:dyDescent="0.25">
      <c r="AC837" s="1"/>
      <c r="AD837" s="1"/>
    </row>
    <row r="838" spans="29:30" x14ac:dyDescent="0.25">
      <c r="AC838" s="1"/>
      <c r="AD838" s="1"/>
    </row>
    <row r="839" spans="29:30" x14ac:dyDescent="0.25">
      <c r="AC839" s="1"/>
      <c r="AD839" s="1"/>
    </row>
    <row r="840" spans="29:30" x14ac:dyDescent="0.25">
      <c r="AC840" s="1"/>
      <c r="AD840" s="1"/>
    </row>
    <row r="841" spans="29:30" x14ac:dyDescent="0.25">
      <c r="AC841" s="1"/>
      <c r="AD841" s="1"/>
    </row>
    <row r="842" spans="29:30" x14ac:dyDescent="0.25">
      <c r="AC842" s="1"/>
      <c r="AD842" s="1"/>
    </row>
    <row r="843" spans="29:30" x14ac:dyDescent="0.25">
      <c r="AC843" s="1"/>
      <c r="AD843" s="1"/>
    </row>
    <row r="844" spans="29:30" x14ac:dyDescent="0.25">
      <c r="AC844" s="1"/>
      <c r="AD844" s="1"/>
    </row>
    <row r="845" spans="29:30" x14ac:dyDescent="0.25">
      <c r="AC845" s="1"/>
      <c r="AD845" s="1"/>
    </row>
    <row r="846" spans="29:30" x14ac:dyDescent="0.25">
      <c r="AC846" s="1"/>
      <c r="AD846" s="1"/>
    </row>
    <row r="847" spans="29:30" x14ac:dyDescent="0.25">
      <c r="AC847" s="1"/>
      <c r="AD847" s="1"/>
    </row>
    <row r="848" spans="29:30" x14ac:dyDescent="0.25">
      <c r="AC848" s="1"/>
      <c r="AD848" s="1"/>
    </row>
    <row r="849" spans="29:30" x14ac:dyDescent="0.25">
      <c r="AC849" s="1"/>
      <c r="AD849" s="1"/>
    </row>
    <row r="850" spans="29:30" x14ac:dyDescent="0.25">
      <c r="AC850" s="1"/>
      <c r="AD850" s="1"/>
    </row>
    <row r="851" spans="29:30" x14ac:dyDescent="0.25">
      <c r="AC851" s="1"/>
      <c r="AD851" s="1"/>
    </row>
    <row r="852" spans="29:30" x14ac:dyDescent="0.25">
      <c r="AC852" s="1"/>
      <c r="AD852" s="1"/>
    </row>
    <row r="853" spans="29:30" x14ac:dyDescent="0.25">
      <c r="AC853" s="1"/>
      <c r="AD853" s="1"/>
    </row>
    <row r="854" spans="29:30" x14ac:dyDescent="0.25">
      <c r="AC854" s="1"/>
      <c r="AD854" s="1"/>
    </row>
    <row r="855" spans="29:30" x14ac:dyDescent="0.25">
      <c r="AC855" s="1"/>
      <c r="AD855" s="1"/>
    </row>
    <row r="856" spans="29:30" x14ac:dyDescent="0.25">
      <c r="AC856" s="1"/>
      <c r="AD856" s="1"/>
    </row>
    <row r="857" spans="29:30" x14ac:dyDescent="0.25">
      <c r="AC857" s="1"/>
      <c r="AD857" s="1"/>
    </row>
    <row r="858" spans="29:30" x14ac:dyDescent="0.25">
      <c r="AC858" s="1"/>
      <c r="AD858" s="1"/>
    </row>
    <row r="859" spans="29:30" x14ac:dyDescent="0.25">
      <c r="AC859" s="1"/>
      <c r="AD859" s="1"/>
    </row>
    <row r="860" spans="29:30" x14ac:dyDescent="0.25">
      <c r="AC860" s="1"/>
      <c r="AD860" s="1"/>
    </row>
    <row r="861" spans="29:30" x14ac:dyDescent="0.25">
      <c r="AC861" s="1"/>
      <c r="AD861" s="1"/>
    </row>
    <row r="862" spans="29:30" x14ac:dyDescent="0.25">
      <c r="AC862" s="1"/>
      <c r="AD862" s="1"/>
    </row>
    <row r="863" spans="29:30" x14ac:dyDescent="0.25">
      <c r="AC863" s="1"/>
      <c r="AD863" s="1"/>
    </row>
    <row r="864" spans="29:30" x14ac:dyDescent="0.25">
      <c r="AC864" s="1"/>
      <c r="AD864" s="1"/>
    </row>
    <row r="865" spans="29:30" x14ac:dyDescent="0.25">
      <c r="AC865" s="1"/>
      <c r="AD865" s="1"/>
    </row>
    <row r="866" spans="29:30" x14ac:dyDescent="0.25">
      <c r="AC866" s="1"/>
      <c r="AD866" s="1"/>
    </row>
    <row r="867" spans="29:30" x14ac:dyDescent="0.25">
      <c r="AC867" s="1"/>
      <c r="AD867" s="1"/>
    </row>
    <row r="868" spans="29:30" x14ac:dyDescent="0.25">
      <c r="AC868" s="1"/>
      <c r="AD868" s="1"/>
    </row>
    <row r="869" spans="29:30" x14ac:dyDescent="0.25">
      <c r="AC869" s="1"/>
      <c r="AD869" s="1"/>
    </row>
    <row r="870" spans="29:30" x14ac:dyDescent="0.25">
      <c r="AC870" s="1"/>
      <c r="AD870" s="1"/>
    </row>
    <row r="871" spans="29:30" x14ac:dyDescent="0.25">
      <c r="AC871" s="1"/>
      <c r="AD871" s="1"/>
    </row>
    <row r="872" spans="29:30" x14ac:dyDescent="0.25">
      <c r="AC872" s="1"/>
      <c r="AD872" s="1"/>
    </row>
    <row r="873" spans="29:30" x14ac:dyDescent="0.25">
      <c r="AC873" s="1"/>
      <c r="AD873" s="1"/>
    </row>
    <row r="874" spans="29:30" x14ac:dyDescent="0.25">
      <c r="AC874" s="1"/>
      <c r="AD874" s="1"/>
    </row>
    <row r="875" spans="29:30" x14ac:dyDescent="0.25">
      <c r="AC875" s="1"/>
      <c r="AD875" s="1"/>
    </row>
    <row r="876" spans="29:30" x14ac:dyDescent="0.25">
      <c r="AC876" s="1"/>
      <c r="AD876" s="1"/>
    </row>
    <row r="877" spans="29:30" x14ac:dyDescent="0.25">
      <c r="AC877" s="1"/>
      <c r="AD877" s="1"/>
    </row>
    <row r="878" spans="29:30" x14ac:dyDescent="0.25">
      <c r="AC878" s="1"/>
      <c r="AD878" s="1"/>
    </row>
    <row r="879" spans="29:30" x14ac:dyDescent="0.25">
      <c r="AC879" s="1"/>
      <c r="AD879" s="1"/>
    </row>
    <row r="880" spans="29:30" x14ac:dyDescent="0.25">
      <c r="AC880" s="1"/>
      <c r="AD880" s="1"/>
    </row>
    <row r="881" spans="29:30" x14ac:dyDescent="0.25">
      <c r="AC881" s="1"/>
      <c r="AD881" s="1"/>
    </row>
    <row r="882" spans="29:30" x14ac:dyDescent="0.25">
      <c r="AC882" s="1"/>
      <c r="AD882" s="1"/>
    </row>
    <row r="883" spans="29:30" x14ac:dyDescent="0.25">
      <c r="AC883" s="1"/>
      <c r="AD883" s="1"/>
    </row>
    <row r="884" spans="29:30" x14ac:dyDescent="0.25">
      <c r="AC884" s="1"/>
      <c r="AD884" s="1"/>
    </row>
    <row r="885" spans="29:30" x14ac:dyDescent="0.25">
      <c r="AC885" s="1"/>
      <c r="AD885" s="1"/>
    </row>
    <row r="886" spans="29:30" x14ac:dyDescent="0.25">
      <c r="AC886" s="1"/>
      <c r="AD886" s="1"/>
    </row>
    <row r="887" spans="29:30" x14ac:dyDescent="0.25">
      <c r="AC887" s="1"/>
      <c r="AD887" s="1"/>
    </row>
    <row r="888" spans="29:30" x14ac:dyDescent="0.25">
      <c r="AC888" s="1"/>
      <c r="AD888" s="1"/>
    </row>
    <row r="889" spans="29:30" x14ac:dyDescent="0.25">
      <c r="AC889" s="1"/>
      <c r="AD889" s="1"/>
    </row>
    <row r="890" spans="29:30" x14ac:dyDescent="0.25">
      <c r="AC890" s="1"/>
      <c r="AD890" s="1"/>
    </row>
    <row r="891" spans="29:30" x14ac:dyDescent="0.25">
      <c r="AC891" s="1"/>
      <c r="AD891" s="1"/>
    </row>
    <row r="892" spans="29:30" x14ac:dyDescent="0.25">
      <c r="AC892" s="1"/>
      <c r="AD892" s="1"/>
    </row>
    <row r="893" spans="29:30" x14ac:dyDescent="0.25">
      <c r="AC893" s="1"/>
      <c r="AD893" s="1"/>
    </row>
    <row r="894" spans="29:30" x14ac:dyDescent="0.25">
      <c r="AC894" s="1"/>
      <c r="AD894" s="1"/>
    </row>
    <row r="895" spans="29:30" x14ac:dyDescent="0.25">
      <c r="AC895" s="1"/>
      <c r="AD895" s="1"/>
    </row>
    <row r="896" spans="29:30" x14ac:dyDescent="0.25">
      <c r="AC896" s="1"/>
      <c r="AD896" s="1"/>
    </row>
    <row r="897" spans="29:30" x14ac:dyDescent="0.25">
      <c r="AC897" s="1"/>
      <c r="AD897" s="1"/>
    </row>
    <row r="898" spans="29:30" x14ac:dyDescent="0.25">
      <c r="AC898" s="1"/>
      <c r="AD898" s="1"/>
    </row>
    <row r="899" spans="29:30" x14ac:dyDescent="0.25">
      <c r="AC899" s="1"/>
      <c r="AD899" s="1"/>
    </row>
    <row r="900" spans="29:30" x14ac:dyDescent="0.25">
      <c r="AC900" s="1"/>
      <c r="AD900" s="1"/>
    </row>
    <row r="901" spans="29:30" x14ac:dyDescent="0.25">
      <c r="AC901" s="1"/>
      <c r="AD901" s="1"/>
    </row>
    <row r="902" spans="29:30" x14ac:dyDescent="0.25">
      <c r="AC902" s="1"/>
      <c r="AD902" s="1"/>
    </row>
    <row r="903" spans="29:30" x14ac:dyDescent="0.25">
      <c r="AC903" s="1"/>
      <c r="AD903" s="1"/>
    </row>
    <row r="904" spans="29:30" x14ac:dyDescent="0.25">
      <c r="AC904" s="1"/>
      <c r="AD904" s="1"/>
    </row>
    <row r="905" spans="29:30" x14ac:dyDescent="0.25">
      <c r="AC905" s="1"/>
      <c r="AD905" s="1"/>
    </row>
    <row r="906" spans="29:30" x14ac:dyDescent="0.25">
      <c r="AC906" s="1"/>
      <c r="AD906" s="1"/>
    </row>
    <row r="907" spans="29:30" x14ac:dyDescent="0.25">
      <c r="AC907" s="1"/>
      <c r="AD907" s="1"/>
    </row>
    <row r="908" spans="29:30" x14ac:dyDescent="0.25">
      <c r="AC908" s="1"/>
      <c r="AD908" s="1"/>
    </row>
    <row r="909" spans="29:30" x14ac:dyDescent="0.25">
      <c r="AC909" s="1"/>
      <c r="AD909" s="1"/>
    </row>
    <row r="910" spans="29:30" x14ac:dyDescent="0.25">
      <c r="AC910" s="1"/>
      <c r="AD910" s="1"/>
    </row>
    <row r="911" spans="29:30" x14ac:dyDescent="0.25">
      <c r="AC911" s="1"/>
      <c r="AD911" s="1"/>
    </row>
    <row r="912" spans="29:30" x14ac:dyDescent="0.25">
      <c r="AC912" s="1"/>
      <c r="AD912" s="1"/>
    </row>
    <row r="913" spans="29:30" x14ac:dyDescent="0.25">
      <c r="AC913" s="1"/>
      <c r="AD913" s="1"/>
    </row>
    <row r="914" spans="29:30" x14ac:dyDescent="0.25">
      <c r="AC914" s="1"/>
      <c r="AD914" s="1"/>
    </row>
    <row r="915" spans="29:30" x14ac:dyDescent="0.25">
      <c r="AC915" s="1"/>
      <c r="AD915" s="1"/>
    </row>
    <row r="916" spans="29:30" x14ac:dyDescent="0.25">
      <c r="AC916" s="1"/>
      <c r="AD916" s="1"/>
    </row>
    <row r="917" spans="29:30" x14ac:dyDescent="0.25">
      <c r="AC917" s="1"/>
      <c r="AD917" s="1"/>
    </row>
    <row r="918" spans="29:30" x14ac:dyDescent="0.25">
      <c r="AC918" s="1"/>
      <c r="AD918" s="1"/>
    </row>
    <row r="919" spans="29:30" x14ac:dyDescent="0.25">
      <c r="AC919" s="1"/>
      <c r="AD919" s="1"/>
    </row>
    <row r="920" spans="29:30" x14ac:dyDescent="0.25">
      <c r="AC920" s="1"/>
      <c r="AD920" s="1"/>
    </row>
    <row r="921" spans="29:30" x14ac:dyDescent="0.25">
      <c r="AC921" s="1"/>
      <c r="AD921" s="1"/>
    </row>
    <row r="922" spans="29:30" x14ac:dyDescent="0.25">
      <c r="AC922" s="1"/>
      <c r="AD922" s="1"/>
    </row>
    <row r="923" spans="29:30" x14ac:dyDescent="0.25">
      <c r="AC923" s="1"/>
      <c r="AD923" s="1"/>
    </row>
    <row r="924" spans="29:30" x14ac:dyDescent="0.25">
      <c r="AC924" s="1"/>
      <c r="AD924" s="1"/>
    </row>
    <row r="925" spans="29:30" x14ac:dyDescent="0.25">
      <c r="AC925" s="1"/>
      <c r="AD925" s="1"/>
    </row>
    <row r="926" spans="29:30" x14ac:dyDescent="0.25">
      <c r="AC926" s="1"/>
      <c r="AD926" s="1"/>
    </row>
    <row r="927" spans="29:30" x14ac:dyDescent="0.25">
      <c r="AC927" s="1"/>
      <c r="AD927" s="1"/>
    </row>
    <row r="928" spans="29:30" x14ac:dyDescent="0.25">
      <c r="AC928" s="1"/>
      <c r="AD928" s="1"/>
    </row>
    <row r="929" spans="29:30" x14ac:dyDescent="0.25">
      <c r="AC929" s="1"/>
      <c r="AD929" s="1"/>
    </row>
    <row r="930" spans="29:30" x14ac:dyDescent="0.25">
      <c r="AC930" s="1"/>
      <c r="AD930" s="1"/>
    </row>
    <row r="931" spans="29:30" x14ac:dyDescent="0.25">
      <c r="AC931" s="1"/>
      <c r="AD931" s="1"/>
    </row>
    <row r="932" spans="29:30" x14ac:dyDescent="0.25">
      <c r="AC932" s="1"/>
      <c r="AD932" s="1"/>
    </row>
    <row r="933" spans="29:30" x14ac:dyDescent="0.25">
      <c r="AC933" s="1"/>
      <c r="AD933" s="1"/>
    </row>
    <row r="934" spans="29:30" x14ac:dyDescent="0.25">
      <c r="AC934" s="1"/>
      <c r="AD934" s="1"/>
    </row>
    <row r="935" spans="29:30" x14ac:dyDescent="0.25">
      <c r="AC935" s="1"/>
      <c r="AD935" s="1"/>
    </row>
    <row r="936" spans="29:30" x14ac:dyDescent="0.25">
      <c r="AC936" s="1"/>
      <c r="AD936" s="1"/>
    </row>
    <row r="937" spans="29:30" x14ac:dyDescent="0.25">
      <c r="AC937" s="1"/>
      <c r="AD937" s="1"/>
    </row>
    <row r="938" spans="29:30" x14ac:dyDescent="0.25">
      <c r="AC938" s="1"/>
      <c r="AD938" s="1"/>
    </row>
    <row r="939" spans="29:30" x14ac:dyDescent="0.25">
      <c r="AC939" s="1"/>
      <c r="AD939" s="1"/>
    </row>
    <row r="940" spans="29:30" x14ac:dyDescent="0.25">
      <c r="AC940" s="1"/>
      <c r="AD940" s="1"/>
    </row>
    <row r="941" spans="29:30" x14ac:dyDescent="0.25">
      <c r="AC941" s="1"/>
      <c r="AD941" s="1"/>
    </row>
    <row r="942" spans="29:30" x14ac:dyDescent="0.25">
      <c r="AC942" s="1"/>
      <c r="AD942" s="1"/>
    </row>
    <row r="943" spans="29:30" x14ac:dyDescent="0.25">
      <c r="AC943" s="1"/>
      <c r="AD943" s="1"/>
    </row>
    <row r="944" spans="29:30" x14ac:dyDescent="0.25">
      <c r="AC944" s="1"/>
      <c r="AD944" s="1"/>
    </row>
    <row r="945" spans="29:30" x14ac:dyDescent="0.25">
      <c r="AC945" s="1"/>
      <c r="AD945" s="1"/>
    </row>
    <row r="946" spans="29:30" x14ac:dyDescent="0.25">
      <c r="AC946" s="1"/>
      <c r="AD946" s="1"/>
    </row>
    <row r="947" spans="29:30" x14ac:dyDescent="0.25">
      <c r="AC947" s="1"/>
      <c r="AD947" s="1"/>
    </row>
    <row r="948" spans="29:30" x14ac:dyDescent="0.25">
      <c r="AC948" s="1"/>
      <c r="AD948" s="1"/>
    </row>
    <row r="949" spans="29:30" x14ac:dyDescent="0.25">
      <c r="AC949" s="1"/>
      <c r="AD949" s="1"/>
    </row>
    <row r="950" spans="29:30" x14ac:dyDescent="0.25">
      <c r="AC950" s="1"/>
      <c r="AD950" s="1"/>
    </row>
    <row r="951" spans="29:30" x14ac:dyDescent="0.25">
      <c r="AC951" s="1"/>
      <c r="AD951" s="1"/>
    </row>
    <row r="952" spans="29:30" x14ac:dyDescent="0.25">
      <c r="AC952" s="1"/>
      <c r="AD952" s="1"/>
    </row>
    <row r="953" spans="29:30" x14ac:dyDescent="0.25">
      <c r="AC953" s="1"/>
      <c r="AD953" s="1"/>
    </row>
    <row r="954" spans="29:30" x14ac:dyDescent="0.25">
      <c r="AC954" s="1"/>
      <c r="AD954" s="1"/>
    </row>
    <row r="955" spans="29:30" x14ac:dyDescent="0.25">
      <c r="AC955" s="1"/>
      <c r="AD955" s="1"/>
    </row>
    <row r="956" spans="29:30" x14ac:dyDescent="0.25">
      <c r="AC956" s="1"/>
      <c r="AD956" s="1"/>
    </row>
    <row r="957" spans="29:30" x14ac:dyDescent="0.25">
      <c r="AC957" s="1"/>
      <c r="AD957" s="1"/>
    </row>
    <row r="958" spans="29:30" x14ac:dyDescent="0.25">
      <c r="AC958" s="1"/>
      <c r="AD958" s="1"/>
    </row>
    <row r="959" spans="29:30" x14ac:dyDescent="0.25">
      <c r="AC959" s="1"/>
      <c r="AD959" s="1"/>
    </row>
    <row r="960" spans="29:30" x14ac:dyDescent="0.25">
      <c r="AC960" s="1"/>
      <c r="AD960" s="1"/>
    </row>
    <row r="961" spans="29:30" x14ac:dyDescent="0.25">
      <c r="AC961" s="1"/>
      <c r="AD961" s="1"/>
    </row>
    <row r="962" spans="29:30" x14ac:dyDescent="0.25">
      <c r="AC962" s="1"/>
      <c r="AD962" s="1"/>
    </row>
    <row r="963" spans="29:30" x14ac:dyDescent="0.25">
      <c r="AC963" s="1"/>
      <c r="AD963" s="1"/>
    </row>
    <row r="964" spans="29:30" x14ac:dyDescent="0.25">
      <c r="AC964" s="1"/>
      <c r="AD964" s="1"/>
    </row>
    <row r="965" spans="29:30" x14ac:dyDescent="0.25">
      <c r="AC965" s="1"/>
      <c r="AD965" s="1"/>
    </row>
    <row r="966" spans="29:30" x14ac:dyDescent="0.25">
      <c r="AC966" s="1"/>
      <c r="AD966" s="1"/>
    </row>
    <row r="967" spans="29:30" x14ac:dyDescent="0.25">
      <c r="AC967" s="1"/>
      <c r="AD967" s="1"/>
    </row>
    <row r="968" spans="29:30" x14ac:dyDescent="0.25">
      <c r="AC968" s="1"/>
      <c r="AD968" s="1"/>
    </row>
    <row r="969" spans="29:30" x14ac:dyDescent="0.25">
      <c r="AC969" s="1"/>
      <c r="AD969" s="1"/>
    </row>
    <row r="970" spans="29:30" x14ac:dyDescent="0.25">
      <c r="AC970" s="1"/>
      <c r="AD970" s="1"/>
    </row>
    <row r="971" spans="29:30" x14ac:dyDescent="0.25">
      <c r="AC971" s="1"/>
      <c r="AD971" s="1"/>
    </row>
    <row r="972" spans="29:30" x14ac:dyDescent="0.25">
      <c r="AC972" s="1"/>
      <c r="AD972" s="1"/>
    </row>
    <row r="973" spans="29:30" x14ac:dyDescent="0.25">
      <c r="AC973" s="1"/>
      <c r="AD973" s="1"/>
    </row>
    <row r="974" spans="29:30" x14ac:dyDescent="0.25">
      <c r="AC974" s="1"/>
      <c r="AD974" s="1"/>
    </row>
    <row r="975" spans="29:30" x14ac:dyDescent="0.25">
      <c r="AC975" s="1"/>
      <c r="AD975" s="1"/>
    </row>
    <row r="976" spans="29:30" x14ac:dyDescent="0.25">
      <c r="AC976" s="1"/>
      <c r="AD976" s="1"/>
    </row>
    <row r="977" spans="29:30" x14ac:dyDescent="0.25">
      <c r="AC977" s="1"/>
      <c r="AD977" s="1"/>
    </row>
    <row r="978" spans="29:30" x14ac:dyDescent="0.25">
      <c r="AC978" s="1"/>
      <c r="AD978" s="1"/>
    </row>
    <row r="979" spans="29:30" x14ac:dyDescent="0.25">
      <c r="AC979" s="1"/>
      <c r="AD979" s="1"/>
    </row>
    <row r="980" spans="29:30" x14ac:dyDescent="0.25">
      <c r="AC980" s="1"/>
      <c r="AD980" s="1"/>
    </row>
    <row r="981" spans="29:30" x14ac:dyDescent="0.25">
      <c r="AC981" s="1"/>
      <c r="AD981" s="1"/>
    </row>
    <row r="982" spans="29:30" x14ac:dyDescent="0.25">
      <c r="AC982" s="1"/>
      <c r="AD982" s="1"/>
    </row>
    <row r="983" spans="29:30" x14ac:dyDescent="0.25">
      <c r="AC983" s="1"/>
      <c r="AD983" s="1"/>
    </row>
    <row r="984" spans="29:30" x14ac:dyDescent="0.25">
      <c r="AC984" s="1"/>
      <c r="AD984" s="1"/>
    </row>
    <row r="985" spans="29:30" x14ac:dyDescent="0.25">
      <c r="AC985" s="1"/>
      <c r="AD985" s="1"/>
    </row>
    <row r="986" spans="29:30" x14ac:dyDescent="0.25">
      <c r="AC986" s="1"/>
      <c r="AD986" s="1"/>
    </row>
    <row r="987" spans="29:30" x14ac:dyDescent="0.25">
      <c r="AC987" s="1"/>
      <c r="AD987" s="1"/>
    </row>
    <row r="988" spans="29:30" x14ac:dyDescent="0.25">
      <c r="AC988" s="1"/>
      <c r="AD988" s="1"/>
    </row>
    <row r="989" spans="29:30" x14ac:dyDescent="0.25">
      <c r="AC989" s="1"/>
      <c r="AD989" s="1"/>
    </row>
    <row r="990" spans="29:30" x14ac:dyDescent="0.25">
      <c r="AC990" s="1"/>
      <c r="AD990" s="1"/>
    </row>
    <row r="991" spans="29:30" x14ac:dyDescent="0.25">
      <c r="AC991" s="1"/>
      <c r="AD991" s="1"/>
    </row>
    <row r="992" spans="29:30" x14ac:dyDescent="0.25">
      <c r="AC992" s="1"/>
      <c r="AD992" s="1"/>
    </row>
    <row r="993" spans="29:30" x14ac:dyDescent="0.25">
      <c r="AC993" s="1"/>
      <c r="AD993" s="1"/>
    </row>
    <row r="994" spans="29:30" x14ac:dyDescent="0.25">
      <c r="AC994" s="1"/>
      <c r="AD994" s="1"/>
    </row>
    <row r="995" spans="29:30" x14ac:dyDescent="0.25">
      <c r="AC995" s="1"/>
      <c r="AD995" s="1"/>
    </row>
    <row r="996" spans="29:30" x14ac:dyDescent="0.25">
      <c r="AC996" s="1"/>
      <c r="AD996" s="1"/>
    </row>
    <row r="997" spans="29:30" x14ac:dyDescent="0.25">
      <c r="AC997" s="1"/>
      <c r="AD997" s="1"/>
    </row>
    <row r="998" spans="29:30" x14ac:dyDescent="0.25">
      <c r="AC998" s="1"/>
      <c r="AD998" s="1"/>
    </row>
    <row r="999" spans="29:30" x14ac:dyDescent="0.25">
      <c r="AC999" s="1"/>
      <c r="AD999" s="1"/>
    </row>
    <row r="1000" spans="29:30" x14ac:dyDescent="0.25">
      <c r="AC1000" s="1"/>
      <c r="AD1000" s="1"/>
    </row>
    <row r="1001" spans="29:30" x14ac:dyDescent="0.25">
      <c r="AC1001" s="1"/>
      <c r="AD1001" s="1"/>
    </row>
    <row r="1002" spans="29:30" x14ac:dyDescent="0.25">
      <c r="AC1002" s="1"/>
      <c r="AD1002" s="1"/>
    </row>
    <row r="1003" spans="29:30" x14ac:dyDescent="0.25">
      <c r="AC1003" s="1"/>
      <c r="AD1003" s="1"/>
    </row>
    <row r="1004" spans="29:30" x14ac:dyDescent="0.25">
      <c r="AC1004" s="1"/>
      <c r="AD1004" s="1"/>
    </row>
    <row r="1005" spans="29:30" x14ac:dyDescent="0.25">
      <c r="AC1005" s="1"/>
      <c r="AD1005" s="1"/>
    </row>
    <row r="1006" spans="29:30" x14ac:dyDescent="0.25">
      <c r="AC1006" s="1"/>
      <c r="AD1006" s="1"/>
    </row>
    <row r="1007" spans="29:30" x14ac:dyDescent="0.25">
      <c r="AC1007" s="1"/>
      <c r="AD1007" s="1"/>
    </row>
    <row r="1008" spans="29:30" x14ac:dyDescent="0.25">
      <c r="AC1008" s="1"/>
      <c r="AD1008" s="1"/>
    </row>
    <row r="1009" spans="29:30" x14ac:dyDescent="0.25">
      <c r="AC1009" s="1"/>
      <c r="AD1009" s="1"/>
    </row>
    <row r="1010" spans="29:30" x14ac:dyDescent="0.25">
      <c r="AC1010" s="1"/>
      <c r="AD1010" s="1"/>
    </row>
    <row r="1011" spans="29:30" x14ac:dyDescent="0.25">
      <c r="AC1011" s="1"/>
      <c r="AD1011" s="1"/>
    </row>
    <row r="1012" spans="29:30" x14ac:dyDescent="0.25">
      <c r="AC1012" s="1"/>
      <c r="AD1012" s="1"/>
    </row>
    <row r="1013" spans="29:30" x14ac:dyDescent="0.25">
      <c r="AC1013" s="1"/>
      <c r="AD1013" s="1"/>
    </row>
    <row r="1014" spans="29:30" x14ac:dyDescent="0.25">
      <c r="AC1014" s="1"/>
      <c r="AD1014" s="1"/>
    </row>
    <row r="1015" spans="29:30" x14ac:dyDescent="0.25">
      <c r="AC1015" s="1"/>
      <c r="AD1015" s="1"/>
    </row>
    <row r="1016" spans="29:30" x14ac:dyDescent="0.25">
      <c r="AC1016" s="1"/>
      <c r="AD1016" s="1"/>
    </row>
    <row r="1017" spans="29:30" x14ac:dyDescent="0.25">
      <c r="AC1017" s="1"/>
      <c r="AD1017" s="1"/>
    </row>
    <row r="1018" spans="29:30" x14ac:dyDescent="0.25">
      <c r="AC1018" s="1"/>
      <c r="AD1018" s="1"/>
    </row>
    <row r="1019" spans="29:30" x14ac:dyDescent="0.25">
      <c r="AC1019" s="1"/>
      <c r="AD1019" s="1"/>
    </row>
    <row r="1020" spans="29:30" x14ac:dyDescent="0.25">
      <c r="AC1020" s="1"/>
      <c r="AD1020" s="1"/>
    </row>
    <row r="1021" spans="29:30" x14ac:dyDescent="0.25">
      <c r="AC1021" s="1"/>
      <c r="AD1021" s="1"/>
    </row>
    <row r="1022" spans="29:30" x14ac:dyDescent="0.25">
      <c r="AC1022" s="1"/>
      <c r="AD1022" s="1"/>
    </row>
    <row r="1023" spans="29:30" x14ac:dyDescent="0.25">
      <c r="AC1023" s="1"/>
      <c r="AD1023" s="1"/>
    </row>
    <row r="1024" spans="29:30" x14ac:dyDescent="0.25">
      <c r="AC1024" s="1"/>
      <c r="AD1024" s="1"/>
    </row>
    <row r="1025" spans="29:30" x14ac:dyDescent="0.25">
      <c r="AC1025" s="1"/>
      <c r="AD1025" s="1"/>
    </row>
    <row r="1026" spans="29:30" x14ac:dyDescent="0.25">
      <c r="AC1026" s="1"/>
      <c r="AD1026" s="1"/>
    </row>
    <row r="1027" spans="29:30" x14ac:dyDescent="0.25">
      <c r="AC1027" s="1"/>
      <c r="AD1027" s="1"/>
    </row>
    <row r="1028" spans="29:30" x14ac:dyDescent="0.25">
      <c r="AC1028" s="1"/>
      <c r="AD1028" s="1"/>
    </row>
    <row r="1029" spans="29:30" x14ac:dyDescent="0.25">
      <c r="AC1029" s="1"/>
      <c r="AD1029" s="1"/>
    </row>
    <row r="1030" spans="29:30" x14ac:dyDescent="0.25">
      <c r="AC1030" s="1"/>
      <c r="AD1030" s="1"/>
    </row>
    <row r="1031" spans="29:30" x14ac:dyDescent="0.25">
      <c r="AC1031" s="1"/>
      <c r="AD1031" s="1"/>
    </row>
    <row r="1032" spans="29:30" x14ac:dyDescent="0.25">
      <c r="AC1032" s="1"/>
      <c r="AD1032" s="1"/>
    </row>
    <row r="1033" spans="29:30" x14ac:dyDescent="0.25">
      <c r="AC1033" s="1"/>
      <c r="AD1033" s="1"/>
    </row>
    <row r="1034" spans="29:30" x14ac:dyDescent="0.25">
      <c r="AC1034" s="1"/>
      <c r="AD1034" s="1"/>
    </row>
    <row r="1035" spans="29:30" x14ac:dyDescent="0.25">
      <c r="AC1035" s="1"/>
      <c r="AD1035" s="1"/>
    </row>
    <row r="1036" spans="29:30" x14ac:dyDescent="0.25">
      <c r="AC1036" s="1"/>
      <c r="AD1036" s="1"/>
    </row>
    <row r="1037" spans="29:30" x14ac:dyDescent="0.25">
      <c r="AC1037" s="1"/>
      <c r="AD1037" s="1"/>
    </row>
    <row r="1038" spans="29:30" x14ac:dyDescent="0.25">
      <c r="AC1038" s="1"/>
      <c r="AD1038" s="1"/>
    </row>
    <row r="1039" spans="29:30" x14ac:dyDescent="0.25">
      <c r="AC1039" s="1"/>
      <c r="AD1039" s="1"/>
    </row>
    <row r="1040" spans="29:30" x14ac:dyDescent="0.25">
      <c r="AC1040" s="1"/>
      <c r="AD1040" s="1"/>
    </row>
    <row r="1041" spans="29:30" x14ac:dyDescent="0.25">
      <c r="AC1041" s="1"/>
      <c r="AD1041" s="1"/>
    </row>
    <row r="1042" spans="29:30" x14ac:dyDescent="0.25">
      <c r="AC1042" s="1"/>
      <c r="AD1042" s="1"/>
    </row>
    <row r="1043" spans="29:30" x14ac:dyDescent="0.25">
      <c r="AC1043" s="1"/>
      <c r="AD1043" s="1"/>
    </row>
    <row r="1044" spans="29:30" x14ac:dyDescent="0.25">
      <c r="AC1044" s="1"/>
      <c r="AD1044" s="1"/>
    </row>
    <row r="1045" spans="29:30" x14ac:dyDescent="0.25">
      <c r="AC1045" s="1"/>
      <c r="AD1045" s="1"/>
    </row>
    <row r="1046" spans="29:30" x14ac:dyDescent="0.25">
      <c r="AC1046" s="1"/>
      <c r="AD1046" s="1"/>
    </row>
    <row r="1047" spans="29:30" x14ac:dyDescent="0.25">
      <c r="AC1047" s="1"/>
      <c r="AD1047" s="1"/>
    </row>
    <row r="1048" spans="29:30" x14ac:dyDescent="0.25">
      <c r="AC1048" s="1"/>
      <c r="AD1048" s="1"/>
    </row>
    <row r="1049" spans="29:30" x14ac:dyDescent="0.25">
      <c r="AC1049" s="1"/>
      <c r="AD1049" s="1"/>
    </row>
    <row r="1050" spans="29:30" x14ac:dyDescent="0.25">
      <c r="AC1050" s="1"/>
      <c r="AD1050" s="1"/>
    </row>
    <row r="1051" spans="29:30" x14ac:dyDescent="0.25">
      <c r="AC1051" s="1"/>
      <c r="AD1051" s="1"/>
    </row>
    <row r="1052" spans="29:30" x14ac:dyDescent="0.25">
      <c r="AC1052" s="1"/>
      <c r="AD1052" s="1"/>
    </row>
    <row r="1053" spans="29:30" x14ac:dyDescent="0.25">
      <c r="AC1053" s="1"/>
      <c r="AD1053" s="1"/>
    </row>
    <row r="1054" spans="29:30" x14ac:dyDescent="0.25">
      <c r="AC1054" s="1"/>
      <c r="AD1054" s="1"/>
    </row>
    <row r="1055" spans="29:30" x14ac:dyDescent="0.25">
      <c r="AC1055" s="1"/>
      <c r="AD1055" s="1"/>
    </row>
    <row r="1056" spans="29:30" x14ac:dyDescent="0.25">
      <c r="AC1056" s="1"/>
      <c r="AD1056" s="1"/>
    </row>
    <row r="1057" spans="29:30" x14ac:dyDescent="0.25">
      <c r="AC1057" s="1"/>
      <c r="AD1057" s="1"/>
    </row>
    <row r="1058" spans="29:30" x14ac:dyDescent="0.25">
      <c r="AC1058" s="1"/>
      <c r="AD1058" s="1"/>
    </row>
    <row r="1059" spans="29:30" x14ac:dyDescent="0.25">
      <c r="AC1059" s="1"/>
      <c r="AD1059" s="1"/>
    </row>
  </sheetData>
  <conditionalFormatting sqref="H1:H1048576">
    <cfRule type="duplicateValues" dxfId="219" priority="1"/>
    <cfRule type="duplicateValues" dxfId="218" priority="5"/>
    <cfRule type="duplicateValues" dxfId="217" priority="6"/>
    <cfRule type="duplicateValues" dxfId="216" priority="7"/>
  </conditionalFormatting>
  <conditionalFormatting sqref="AL1:AL1048576">
    <cfRule type="duplicateValues" dxfId="215" priority="2"/>
    <cfRule type="duplicateValues" dxfId="214" priority="3"/>
    <cfRule type="duplicateValues" dxfId="213" priority="4"/>
  </conditionalFormatting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02DA-E050-4621-9C29-BD11DBD58615}">
  <sheetPr>
    <tabColor theme="9"/>
  </sheetPr>
  <dimension ref="A1:AE1153"/>
  <sheetViews>
    <sheetView zoomScale="70" zoomScaleNormal="70" workbookViewId="0">
      <pane ySplit="2" topLeftCell="A3" activePane="bottomLeft" state="frozen"/>
      <selection pane="bottomLeft" activeCell="A3" sqref="A3:X602"/>
    </sheetView>
  </sheetViews>
  <sheetFormatPr defaultRowHeight="14.25" x14ac:dyDescent="0.2"/>
  <cols>
    <col min="1" max="1" width="14.85546875" style="42" bestFit="1" customWidth="1"/>
    <col min="2" max="2" width="11.28515625" style="42" customWidth="1"/>
    <col min="3" max="3" width="13.28515625" style="42" customWidth="1"/>
    <col min="4" max="4" width="17" style="42" bestFit="1" customWidth="1"/>
    <col min="5" max="5" width="14.85546875" style="42" customWidth="1"/>
    <col min="6" max="6" width="15.42578125" style="42" bestFit="1" customWidth="1"/>
    <col min="7" max="7" width="18.5703125" style="42" customWidth="1"/>
    <col min="8" max="8" width="10.7109375" style="42" customWidth="1"/>
    <col min="9" max="14" width="11.42578125" style="46" customWidth="1"/>
    <col min="15" max="15" width="16.28515625" style="42" customWidth="1"/>
    <col min="16" max="17" width="10.5703125" style="42" customWidth="1"/>
    <col min="18" max="18" width="9.85546875" style="42" customWidth="1"/>
    <col min="19" max="19" width="16.5703125" style="42" bestFit="1" customWidth="1"/>
    <col min="20" max="20" width="16" style="46" customWidth="1"/>
    <col min="21" max="22" width="9.85546875" style="46" customWidth="1"/>
    <col min="23" max="23" width="9.85546875" style="42" customWidth="1"/>
    <col min="24" max="24" width="58.42578125" style="113" customWidth="1"/>
    <col min="25" max="25" width="18.5703125" style="42" customWidth="1"/>
    <col min="26" max="31" width="14.42578125" style="42" customWidth="1"/>
    <col min="32" max="16384" width="9.140625" style="42"/>
  </cols>
  <sheetData>
    <row r="1" spans="1:31" s="46" customFormat="1" x14ac:dyDescent="0.2">
      <c r="I1" s="46">
        <f t="shared" ref="I1:W1" si="0">SUM(I3:I7710)</f>
        <v>23206</v>
      </c>
      <c r="J1" s="46">
        <f t="shared" si="0"/>
        <v>0</v>
      </c>
      <c r="K1" s="46">
        <f t="shared" si="0"/>
        <v>70234</v>
      </c>
      <c r="L1" s="46">
        <f t="shared" si="0"/>
        <v>850</v>
      </c>
      <c r="M1" s="46">
        <f t="shared" si="0"/>
        <v>15168</v>
      </c>
      <c r="N1" s="46">
        <f t="shared" si="0"/>
        <v>107855</v>
      </c>
      <c r="O1" s="46">
        <f t="shared" si="0"/>
        <v>678</v>
      </c>
      <c r="P1" s="46">
        <f t="shared" si="0"/>
        <v>678</v>
      </c>
      <c r="Q1" s="46">
        <f t="shared" si="0"/>
        <v>47.139565029133692</v>
      </c>
      <c r="R1" s="46">
        <f t="shared" si="0"/>
        <v>9540.0290586748852</v>
      </c>
      <c r="S1" s="46">
        <f t="shared" si="0"/>
        <v>0</v>
      </c>
      <c r="T1" s="46">
        <f t="shared" si="0"/>
        <v>136272</v>
      </c>
      <c r="U1" s="46">
        <f t="shared" si="0"/>
        <v>201466</v>
      </c>
      <c r="V1" s="46">
        <f t="shared" si="0"/>
        <v>82753</v>
      </c>
      <c r="W1" s="46">
        <f t="shared" si="0"/>
        <v>600</v>
      </c>
      <c r="X1" s="109"/>
    </row>
    <row r="2" spans="1:31" s="74" customFormat="1" ht="59.25" customHeight="1" x14ac:dyDescent="0.25">
      <c r="A2" s="71" t="s">
        <v>1</v>
      </c>
      <c r="B2" s="71" t="s">
        <v>2</v>
      </c>
      <c r="C2" s="71" t="s">
        <v>3</v>
      </c>
      <c r="D2" s="71" t="s">
        <v>4</v>
      </c>
      <c r="E2" s="71" t="s">
        <v>5</v>
      </c>
      <c r="F2" s="71" t="s">
        <v>6</v>
      </c>
      <c r="G2" s="71" t="s">
        <v>7</v>
      </c>
      <c r="H2" s="71" t="s">
        <v>8</v>
      </c>
      <c r="I2" s="72" t="s">
        <v>37</v>
      </c>
      <c r="J2" s="72" t="s">
        <v>588</v>
      </c>
      <c r="K2" s="72" t="s">
        <v>589</v>
      </c>
      <c r="L2" s="72" t="s">
        <v>590</v>
      </c>
      <c r="M2" s="72" t="s">
        <v>404</v>
      </c>
      <c r="N2" s="72" t="s">
        <v>2082</v>
      </c>
      <c r="O2" s="71" t="s">
        <v>42</v>
      </c>
      <c r="P2" s="71" t="s">
        <v>43</v>
      </c>
      <c r="Q2" s="71" t="s">
        <v>44</v>
      </c>
      <c r="R2" s="71" t="s">
        <v>45</v>
      </c>
      <c r="S2" s="71" t="s">
        <v>2153</v>
      </c>
      <c r="T2" s="72" t="s">
        <v>47</v>
      </c>
      <c r="U2" s="72" t="s">
        <v>48</v>
      </c>
      <c r="V2" s="72" t="s">
        <v>49</v>
      </c>
      <c r="W2" s="71" t="s">
        <v>50</v>
      </c>
      <c r="X2" s="110" t="s">
        <v>72</v>
      </c>
      <c r="Y2" s="71" t="s">
        <v>70</v>
      </c>
      <c r="Z2" s="72" t="s">
        <v>37</v>
      </c>
      <c r="AA2" s="72" t="s">
        <v>588</v>
      </c>
      <c r="AB2" s="72" t="s">
        <v>589</v>
      </c>
      <c r="AC2" s="72" t="s">
        <v>590</v>
      </c>
      <c r="AD2" s="72" t="s">
        <v>404</v>
      </c>
      <c r="AE2" s="72" t="s">
        <v>2082</v>
      </c>
    </row>
    <row r="3" spans="1:31" ht="15" customHeight="1" x14ac:dyDescent="0.25">
      <c r="A3" s="40" t="s">
        <v>10</v>
      </c>
      <c r="B3" s="40" t="s">
        <v>11</v>
      </c>
      <c r="C3" t="s">
        <v>38</v>
      </c>
      <c r="D3" s="40" t="s">
        <v>35</v>
      </c>
      <c r="E3" t="s">
        <v>514</v>
      </c>
      <c r="F3" s="40" t="s">
        <v>515</v>
      </c>
      <c r="G3" t="s">
        <v>2381</v>
      </c>
      <c r="H3" t="s">
        <v>2380</v>
      </c>
      <c r="I3" s="44"/>
      <c r="J3" s="44"/>
      <c r="K3" s="44"/>
      <c r="L3" s="44"/>
      <c r="M3" s="44"/>
      <c r="N3" s="44">
        <v>37</v>
      </c>
      <c r="O3" s="44">
        <f>COUNTIF(I3:N3,"&gt;=0")</f>
        <v>1</v>
      </c>
      <c r="P3" s="60">
        <f>COUNTIF(I3:N3,"&gt;=0")</f>
        <v>1</v>
      </c>
      <c r="Q3" s="62">
        <f>IFERROR(1-(MIN(I3:N3)/MAX(I3:N3)),"")</f>
        <v>0</v>
      </c>
      <c r="R3" s="62">
        <f>IF(MIN(I3:N3)&lt;&gt;0,MAX(I3:N3)/MIN(I3:N3),0)</f>
        <v>1</v>
      </c>
      <c r="S3" s="60" t="str">
        <f t="shared" ref="S3:S66" si="1">IFERROR(IF(Q3&lt;=0.15,"0-15% range",IF(AND(Q3&gt;0.15,Q3&lt;=0.5),"16 - 50% range",IF(Q3&gt;0.5,"50-100% range", "NA"))),"")</f>
        <v>0-15% range</v>
      </c>
      <c r="T3" s="61">
        <f>AVERAGE(I3:N3)</f>
        <v>37</v>
      </c>
      <c r="U3" s="61">
        <f>MAX(I3:N3)</f>
        <v>37</v>
      </c>
      <c r="V3" s="61">
        <f>MIN(I3:N3)</f>
        <v>37</v>
      </c>
      <c r="W3" s="60">
        <f t="shared" ref="W3:W66" si="2">COUNTIF(H:H,H3)</f>
        <v>1</v>
      </c>
      <c r="X3" s="104" t="s">
        <v>2173</v>
      </c>
      <c r="Z3" s="134"/>
      <c r="AA3" s="134"/>
      <c r="AB3" s="134"/>
      <c r="AC3" s="134"/>
      <c r="AD3" s="134"/>
      <c r="AE3" s="134"/>
    </row>
    <row r="4" spans="1:31" ht="15" customHeight="1" x14ac:dyDescent="0.25">
      <c r="A4" s="40" t="s">
        <v>10</v>
      </c>
      <c r="B4" s="40" t="s">
        <v>11</v>
      </c>
      <c r="C4" t="s">
        <v>38</v>
      </c>
      <c r="D4" s="40" t="s">
        <v>35</v>
      </c>
      <c r="E4" t="s">
        <v>514</v>
      </c>
      <c r="F4" s="40" t="s">
        <v>515</v>
      </c>
      <c r="G4" t="s">
        <v>2438</v>
      </c>
      <c r="H4" t="s">
        <v>2437</v>
      </c>
      <c r="I4" s="44"/>
      <c r="J4" s="44"/>
      <c r="K4" s="44"/>
      <c r="L4" s="44"/>
      <c r="M4" s="44"/>
      <c r="N4" s="44">
        <v>63</v>
      </c>
      <c r="O4" s="44">
        <f t="shared" ref="O4:O67" si="3">COUNTIF(I4:N4,"&gt;=0")</f>
        <v>1</v>
      </c>
      <c r="P4" s="60">
        <f t="shared" ref="P4:P67" si="4">COUNTIF(I4:N4,"&gt;=0")</f>
        <v>1</v>
      </c>
      <c r="Q4" s="62">
        <f t="shared" ref="Q4:Q67" si="5">IFERROR(1-(MIN(I4:N4)/MAX(I4:N4)),"")</f>
        <v>0</v>
      </c>
      <c r="R4" s="62">
        <f t="shared" ref="R4:R67" si="6">IF(MIN(I4:N4)&lt;&gt;0,MAX(I4:N4)/MIN(I4:N4),0)</f>
        <v>1</v>
      </c>
      <c r="S4" s="60" t="str">
        <f t="shared" si="1"/>
        <v>0-15% range</v>
      </c>
      <c r="T4" s="61">
        <f t="shared" ref="T4:T29" si="7">AVERAGE(I4:N4)</f>
        <v>63</v>
      </c>
      <c r="U4" s="61">
        <f t="shared" ref="U4:U67" si="8">MAX(I4:N4)</f>
        <v>63</v>
      </c>
      <c r="V4" s="61">
        <f t="shared" ref="V4:V67" si="9">MIN(I4:N4)</f>
        <v>63</v>
      </c>
      <c r="W4" s="60">
        <f t="shared" si="2"/>
        <v>1</v>
      </c>
      <c r="X4" s="104" t="s">
        <v>2173</v>
      </c>
      <c r="Z4" s="134"/>
      <c r="AA4" s="134"/>
      <c r="AB4" s="134"/>
      <c r="AC4" s="134"/>
      <c r="AD4" s="134"/>
      <c r="AE4" s="134"/>
    </row>
    <row r="5" spans="1:31" ht="15" customHeight="1" x14ac:dyDescent="0.25">
      <c r="A5" s="40" t="s">
        <v>10</v>
      </c>
      <c r="B5" s="40" t="s">
        <v>11</v>
      </c>
      <c r="C5" t="s">
        <v>38</v>
      </c>
      <c r="D5" s="40" t="s">
        <v>35</v>
      </c>
      <c r="E5" t="s">
        <v>38</v>
      </c>
      <c r="F5" s="40" t="s">
        <v>36</v>
      </c>
      <c r="G5" t="s">
        <v>1933</v>
      </c>
      <c r="H5" t="s">
        <v>1934</v>
      </c>
      <c r="I5" s="44"/>
      <c r="J5" s="44"/>
      <c r="K5" s="44"/>
      <c r="L5" s="44"/>
      <c r="M5" s="44"/>
      <c r="N5" s="44">
        <v>10</v>
      </c>
      <c r="O5" s="44">
        <f t="shared" si="3"/>
        <v>1</v>
      </c>
      <c r="P5" s="60">
        <f t="shared" si="4"/>
        <v>1</v>
      </c>
      <c r="Q5" s="62">
        <f t="shared" si="5"/>
        <v>0</v>
      </c>
      <c r="R5" s="62">
        <f t="shared" si="6"/>
        <v>1</v>
      </c>
      <c r="S5" s="60" t="str">
        <f t="shared" si="1"/>
        <v>0-15% range</v>
      </c>
      <c r="T5" s="61">
        <f t="shared" si="7"/>
        <v>10</v>
      </c>
      <c r="U5" s="61">
        <f t="shared" si="8"/>
        <v>10</v>
      </c>
      <c r="V5" s="61">
        <f t="shared" si="9"/>
        <v>10</v>
      </c>
      <c r="W5" s="60">
        <f t="shared" si="2"/>
        <v>1</v>
      </c>
      <c r="X5" s="104" t="s">
        <v>2173</v>
      </c>
      <c r="Z5" s="134"/>
      <c r="AA5" s="134"/>
      <c r="AB5" s="134"/>
      <c r="AC5" s="134"/>
      <c r="AD5" s="134"/>
      <c r="AE5" s="134"/>
    </row>
    <row r="6" spans="1:31" ht="15" customHeight="1" x14ac:dyDescent="0.25">
      <c r="A6" s="40" t="s">
        <v>10</v>
      </c>
      <c r="B6" s="40" t="s">
        <v>11</v>
      </c>
      <c r="C6" t="s">
        <v>38</v>
      </c>
      <c r="D6" s="40" t="s">
        <v>35</v>
      </c>
      <c r="E6" t="s">
        <v>1011</v>
      </c>
      <c r="F6" s="40" t="s">
        <v>1012</v>
      </c>
      <c r="G6" t="s">
        <v>1939</v>
      </c>
      <c r="H6" t="s">
        <v>1940</v>
      </c>
      <c r="I6" s="44"/>
      <c r="J6" s="44"/>
      <c r="K6" s="44"/>
      <c r="L6" s="44"/>
      <c r="M6" s="44"/>
      <c r="N6" s="44">
        <v>50</v>
      </c>
      <c r="O6" s="44">
        <f t="shared" si="3"/>
        <v>1</v>
      </c>
      <c r="P6" s="60">
        <f t="shared" si="4"/>
        <v>1</v>
      </c>
      <c r="Q6" s="62">
        <f t="shared" si="5"/>
        <v>0</v>
      </c>
      <c r="R6" s="62">
        <f t="shared" si="6"/>
        <v>1</v>
      </c>
      <c r="S6" s="60" t="str">
        <f t="shared" si="1"/>
        <v>0-15% range</v>
      </c>
      <c r="T6" s="61">
        <f t="shared" si="7"/>
        <v>50</v>
      </c>
      <c r="U6" s="61">
        <f t="shared" si="8"/>
        <v>50</v>
      </c>
      <c r="V6" s="61">
        <f t="shared" si="9"/>
        <v>50</v>
      </c>
      <c r="W6" s="60">
        <f t="shared" si="2"/>
        <v>1</v>
      </c>
      <c r="X6" s="104" t="s">
        <v>2173</v>
      </c>
      <c r="Z6" s="134"/>
      <c r="AA6" s="134"/>
      <c r="AB6" s="134"/>
      <c r="AC6" s="134"/>
      <c r="AD6" s="134"/>
      <c r="AE6" s="134"/>
    </row>
    <row r="7" spans="1:31" ht="15" customHeight="1" x14ac:dyDescent="0.25">
      <c r="A7" s="40" t="s">
        <v>10</v>
      </c>
      <c r="B7" s="40" t="s">
        <v>11</v>
      </c>
      <c r="C7" t="s">
        <v>38</v>
      </c>
      <c r="D7" s="40" t="s">
        <v>35</v>
      </c>
      <c r="E7" t="s">
        <v>1011</v>
      </c>
      <c r="F7" s="40" t="s">
        <v>1012</v>
      </c>
      <c r="G7" t="s">
        <v>2403</v>
      </c>
      <c r="H7" t="s">
        <v>2402</v>
      </c>
      <c r="I7" s="44"/>
      <c r="J7" s="44"/>
      <c r="K7" s="44"/>
      <c r="L7" s="44"/>
      <c r="M7" s="44"/>
      <c r="N7" s="44">
        <v>100</v>
      </c>
      <c r="O7" s="44">
        <f t="shared" si="3"/>
        <v>1</v>
      </c>
      <c r="P7" s="60">
        <f t="shared" si="4"/>
        <v>1</v>
      </c>
      <c r="Q7" s="62">
        <f t="shared" si="5"/>
        <v>0</v>
      </c>
      <c r="R7" s="62">
        <f t="shared" si="6"/>
        <v>1</v>
      </c>
      <c r="S7" s="60" t="str">
        <f t="shared" si="1"/>
        <v>0-15% range</v>
      </c>
      <c r="T7" s="61">
        <f t="shared" si="7"/>
        <v>100</v>
      </c>
      <c r="U7" s="61">
        <f t="shared" si="8"/>
        <v>100</v>
      </c>
      <c r="V7" s="61">
        <f t="shared" si="9"/>
        <v>100</v>
      </c>
      <c r="W7" s="60">
        <f t="shared" si="2"/>
        <v>1</v>
      </c>
      <c r="X7" s="104" t="s">
        <v>2173</v>
      </c>
      <c r="Z7" s="134"/>
      <c r="AA7" s="134"/>
      <c r="AB7" s="134"/>
      <c r="AC7" s="134"/>
      <c r="AD7" s="134"/>
      <c r="AE7" s="134"/>
    </row>
    <row r="8" spans="1:31" ht="15" customHeight="1" x14ac:dyDescent="0.25">
      <c r="A8" s="40" t="s">
        <v>10</v>
      </c>
      <c r="B8" s="40" t="s">
        <v>11</v>
      </c>
      <c r="C8" t="s">
        <v>38</v>
      </c>
      <c r="D8" s="40" t="s">
        <v>35</v>
      </c>
      <c r="E8" t="s">
        <v>1019</v>
      </c>
      <c r="F8" s="40" t="s">
        <v>1020</v>
      </c>
      <c r="G8" t="s">
        <v>1081</v>
      </c>
      <c r="H8" t="s">
        <v>1082</v>
      </c>
      <c r="I8" s="44"/>
      <c r="J8" s="44"/>
      <c r="K8" s="44"/>
      <c r="L8" s="44"/>
      <c r="M8" s="44"/>
      <c r="N8" s="44">
        <v>40</v>
      </c>
      <c r="O8" s="44">
        <f t="shared" si="3"/>
        <v>1</v>
      </c>
      <c r="P8" s="60">
        <f t="shared" si="4"/>
        <v>1</v>
      </c>
      <c r="Q8" s="62">
        <f t="shared" si="5"/>
        <v>0</v>
      </c>
      <c r="R8" s="62">
        <f t="shared" si="6"/>
        <v>1</v>
      </c>
      <c r="S8" s="60" t="str">
        <f t="shared" si="1"/>
        <v>0-15% range</v>
      </c>
      <c r="T8" s="61">
        <f t="shared" si="7"/>
        <v>40</v>
      </c>
      <c r="U8" s="61">
        <f t="shared" si="8"/>
        <v>40</v>
      </c>
      <c r="V8" s="61">
        <f t="shared" si="9"/>
        <v>40</v>
      </c>
      <c r="W8" s="60">
        <f t="shared" si="2"/>
        <v>1</v>
      </c>
      <c r="X8" s="104" t="s">
        <v>2173</v>
      </c>
      <c r="Z8" s="134"/>
      <c r="AA8" s="134"/>
      <c r="AB8" s="134"/>
      <c r="AC8" s="134"/>
      <c r="AD8" s="134"/>
      <c r="AE8" s="134"/>
    </row>
    <row r="9" spans="1:31" ht="15" customHeight="1" x14ac:dyDescent="0.25">
      <c r="A9" s="40" t="s">
        <v>10</v>
      </c>
      <c r="B9" s="40" t="s">
        <v>11</v>
      </c>
      <c r="C9" t="s">
        <v>38</v>
      </c>
      <c r="D9" s="40" t="s">
        <v>35</v>
      </c>
      <c r="E9" t="s">
        <v>1019</v>
      </c>
      <c r="F9" s="40" t="s">
        <v>1020</v>
      </c>
      <c r="G9" t="s">
        <v>1724</v>
      </c>
      <c r="H9" t="s">
        <v>1725</v>
      </c>
      <c r="I9" s="44"/>
      <c r="J9" s="44"/>
      <c r="K9" s="44"/>
      <c r="L9" s="44"/>
      <c r="M9" s="44"/>
      <c r="N9" s="44">
        <v>33</v>
      </c>
      <c r="O9" s="44">
        <f t="shared" si="3"/>
        <v>1</v>
      </c>
      <c r="P9" s="60">
        <f t="shared" si="4"/>
        <v>1</v>
      </c>
      <c r="Q9" s="62">
        <f t="shared" si="5"/>
        <v>0</v>
      </c>
      <c r="R9" s="62">
        <f t="shared" si="6"/>
        <v>1</v>
      </c>
      <c r="S9" s="60" t="str">
        <f t="shared" si="1"/>
        <v>0-15% range</v>
      </c>
      <c r="T9" s="61">
        <f t="shared" si="7"/>
        <v>33</v>
      </c>
      <c r="U9" s="61">
        <f t="shared" si="8"/>
        <v>33</v>
      </c>
      <c r="V9" s="61">
        <f t="shared" si="9"/>
        <v>33</v>
      </c>
      <c r="W9" s="60">
        <f t="shared" si="2"/>
        <v>1</v>
      </c>
      <c r="X9" s="104" t="s">
        <v>2173</v>
      </c>
      <c r="Z9" s="134"/>
      <c r="AA9" s="134"/>
      <c r="AB9" s="134"/>
      <c r="AC9" s="134"/>
      <c r="AD9" s="134"/>
      <c r="AE9" s="134"/>
    </row>
    <row r="10" spans="1:31" ht="15" customHeight="1" x14ac:dyDescent="0.25">
      <c r="A10" s="40" t="s">
        <v>10</v>
      </c>
      <c r="B10" s="40" t="s">
        <v>11</v>
      </c>
      <c r="C10" t="s">
        <v>38</v>
      </c>
      <c r="D10" s="40" t="s">
        <v>35</v>
      </c>
      <c r="E10" t="s">
        <v>1019</v>
      </c>
      <c r="F10" s="40" t="s">
        <v>1020</v>
      </c>
      <c r="G10" t="s">
        <v>1749</v>
      </c>
      <c r="H10" t="s">
        <v>1750</v>
      </c>
      <c r="I10" s="44"/>
      <c r="J10" s="44"/>
      <c r="K10" s="44"/>
      <c r="L10" s="44"/>
      <c r="M10" s="44"/>
      <c r="N10" s="44">
        <v>863</v>
      </c>
      <c r="O10" s="44">
        <f t="shared" si="3"/>
        <v>1</v>
      </c>
      <c r="P10" s="60">
        <f t="shared" si="4"/>
        <v>1</v>
      </c>
      <c r="Q10" s="62">
        <f t="shared" si="5"/>
        <v>0</v>
      </c>
      <c r="R10" s="62">
        <f t="shared" si="6"/>
        <v>1</v>
      </c>
      <c r="S10" s="60" t="str">
        <f t="shared" si="1"/>
        <v>0-15% range</v>
      </c>
      <c r="T10" s="61">
        <f t="shared" si="7"/>
        <v>863</v>
      </c>
      <c r="U10" s="61">
        <f t="shared" si="8"/>
        <v>863</v>
      </c>
      <c r="V10" s="61">
        <f t="shared" si="9"/>
        <v>863</v>
      </c>
      <c r="W10" s="60">
        <f t="shared" si="2"/>
        <v>1</v>
      </c>
      <c r="X10" s="104" t="s">
        <v>2173</v>
      </c>
      <c r="Z10" s="134"/>
      <c r="AA10" s="134"/>
      <c r="AB10" s="134"/>
      <c r="AC10" s="134"/>
      <c r="AD10" s="134"/>
      <c r="AE10" s="134"/>
    </row>
    <row r="11" spans="1:31" ht="15" customHeight="1" x14ac:dyDescent="0.25">
      <c r="A11" s="40" t="s">
        <v>10</v>
      </c>
      <c r="B11" s="40" t="s">
        <v>11</v>
      </c>
      <c r="C11" t="s">
        <v>38</v>
      </c>
      <c r="D11" s="40" t="s">
        <v>35</v>
      </c>
      <c r="E11" t="s">
        <v>1019</v>
      </c>
      <c r="F11" s="40" t="s">
        <v>1020</v>
      </c>
      <c r="G11" t="s">
        <v>1019</v>
      </c>
      <c r="H11" t="s">
        <v>1751</v>
      </c>
      <c r="I11" s="44"/>
      <c r="J11" s="44"/>
      <c r="K11" s="44"/>
      <c r="L11" s="44"/>
      <c r="M11" s="44"/>
      <c r="N11" s="44">
        <v>40</v>
      </c>
      <c r="O11" s="44">
        <f t="shared" si="3"/>
        <v>1</v>
      </c>
      <c r="P11" s="60">
        <f t="shared" si="4"/>
        <v>1</v>
      </c>
      <c r="Q11" s="62">
        <f t="shared" si="5"/>
        <v>0</v>
      </c>
      <c r="R11" s="62">
        <f t="shared" si="6"/>
        <v>1</v>
      </c>
      <c r="S11" s="60" t="str">
        <f t="shared" si="1"/>
        <v>0-15% range</v>
      </c>
      <c r="T11" s="61">
        <f t="shared" si="7"/>
        <v>40</v>
      </c>
      <c r="U11" s="61">
        <f t="shared" si="8"/>
        <v>40</v>
      </c>
      <c r="V11" s="61">
        <f t="shared" si="9"/>
        <v>40</v>
      </c>
      <c r="W11" s="60">
        <f t="shared" si="2"/>
        <v>1</v>
      </c>
      <c r="X11" s="104" t="s">
        <v>2173</v>
      </c>
      <c r="Z11" s="134"/>
      <c r="AA11" s="134"/>
      <c r="AB11" s="134"/>
      <c r="AC11" s="134"/>
      <c r="AD11" s="134"/>
      <c r="AE11" s="134"/>
    </row>
    <row r="12" spans="1:31" ht="15" customHeight="1" x14ac:dyDescent="0.25">
      <c r="A12" s="40" t="s">
        <v>10</v>
      </c>
      <c r="B12" s="40" t="s">
        <v>11</v>
      </c>
      <c r="C12" t="s">
        <v>38</v>
      </c>
      <c r="D12" s="40" t="s">
        <v>35</v>
      </c>
      <c r="E12" t="s">
        <v>1019</v>
      </c>
      <c r="F12" s="40" t="s">
        <v>1020</v>
      </c>
      <c r="G12" t="s">
        <v>1783</v>
      </c>
      <c r="H12" t="s">
        <v>1784</v>
      </c>
      <c r="I12" s="44"/>
      <c r="J12" s="44"/>
      <c r="K12" s="44"/>
      <c r="L12" s="44"/>
      <c r="M12" s="44"/>
      <c r="N12" s="44">
        <v>22</v>
      </c>
      <c r="O12" s="44">
        <f t="shared" si="3"/>
        <v>1</v>
      </c>
      <c r="P12" s="60">
        <f t="shared" si="4"/>
        <v>1</v>
      </c>
      <c r="Q12" s="62">
        <f t="shared" si="5"/>
        <v>0</v>
      </c>
      <c r="R12" s="62">
        <f t="shared" si="6"/>
        <v>1</v>
      </c>
      <c r="S12" s="60" t="str">
        <f t="shared" si="1"/>
        <v>0-15% range</v>
      </c>
      <c r="T12" s="61">
        <f t="shared" si="7"/>
        <v>22</v>
      </c>
      <c r="U12" s="61">
        <f t="shared" si="8"/>
        <v>22</v>
      </c>
      <c r="V12" s="61">
        <f t="shared" si="9"/>
        <v>22</v>
      </c>
      <c r="W12" s="60">
        <f t="shared" si="2"/>
        <v>1</v>
      </c>
      <c r="X12" s="104" t="s">
        <v>2173</v>
      </c>
      <c r="Z12" s="134"/>
      <c r="AA12" s="134"/>
      <c r="AB12" s="134"/>
      <c r="AC12" s="134"/>
      <c r="AD12" s="134"/>
      <c r="AE12" s="134"/>
    </row>
    <row r="13" spans="1:31" ht="15" customHeight="1" x14ac:dyDescent="0.25">
      <c r="A13" s="40" t="s">
        <v>10</v>
      </c>
      <c r="B13" s="40" t="s">
        <v>11</v>
      </c>
      <c r="C13" t="s">
        <v>38</v>
      </c>
      <c r="D13" s="40" t="s">
        <v>35</v>
      </c>
      <c r="E13" t="s">
        <v>1019</v>
      </c>
      <c r="F13" s="40" t="s">
        <v>1020</v>
      </c>
      <c r="G13" t="s">
        <v>1921</v>
      </c>
      <c r="H13" t="s">
        <v>1922</v>
      </c>
      <c r="I13" s="44"/>
      <c r="J13" s="44"/>
      <c r="K13" s="44"/>
      <c r="L13" s="44"/>
      <c r="M13" s="44"/>
      <c r="N13" s="44">
        <v>40</v>
      </c>
      <c r="O13" s="44">
        <f t="shared" si="3"/>
        <v>1</v>
      </c>
      <c r="P13" s="60">
        <f t="shared" si="4"/>
        <v>1</v>
      </c>
      <c r="Q13" s="62">
        <f t="shared" si="5"/>
        <v>0</v>
      </c>
      <c r="R13" s="62">
        <f t="shared" si="6"/>
        <v>1</v>
      </c>
      <c r="S13" s="60" t="str">
        <f t="shared" si="1"/>
        <v>0-15% range</v>
      </c>
      <c r="T13" s="61">
        <f t="shared" si="7"/>
        <v>40</v>
      </c>
      <c r="U13" s="61">
        <f t="shared" si="8"/>
        <v>40</v>
      </c>
      <c r="V13" s="61">
        <f t="shared" si="9"/>
        <v>40</v>
      </c>
      <c r="W13" s="60">
        <f t="shared" si="2"/>
        <v>1</v>
      </c>
      <c r="X13" s="104" t="s">
        <v>2173</v>
      </c>
      <c r="Z13" s="134"/>
      <c r="AA13" s="134"/>
      <c r="AB13" s="134"/>
      <c r="AC13" s="134"/>
      <c r="AD13" s="134"/>
      <c r="AE13" s="134"/>
    </row>
    <row r="14" spans="1:31" ht="15" customHeight="1" x14ac:dyDescent="0.25">
      <c r="A14" s="40" t="s">
        <v>10</v>
      </c>
      <c r="B14" s="40" t="s">
        <v>11</v>
      </c>
      <c r="C14" t="s">
        <v>38</v>
      </c>
      <c r="D14" s="40" t="s">
        <v>35</v>
      </c>
      <c r="E14" t="s">
        <v>1019</v>
      </c>
      <c r="F14" s="40" t="s">
        <v>1020</v>
      </c>
      <c r="G14" t="s">
        <v>1941</v>
      </c>
      <c r="H14" t="s">
        <v>1942</v>
      </c>
      <c r="I14" s="44"/>
      <c r="J14" s="44"/>
      <c r="K14" s="44"/>
      <c r="L14" s="44"/>
      <c r="M14" s="44"/>
      <c r="N14" s="44">
        <v>113</v>
      </c>
      <c r="O14" s="44">
        <f t="shared" si="3"/>
        <v>1</v>
      </c>
      <c r="P14" s="60">
        <f t="shared" si="4"/>
        <v>1</v>
      </c>
      <c r="Q14" s="62">
        <f t="shared" si="5"/>
        <v>0</v>
      </c>
      <c r="R14" s="62">
        <f t="shared" si="6"/>
        <v>1</v>
      </c>
      <c r="S14" s="60" t="str">
        <f t="shared" si="1"/>
        <v>0-15% range</v>
      </c>
      <c r="T14" s="61">
        <f t="shared" si="7"/>
        <v>113</v>
      </c>
      <c r="U14" s="61">
        <f t="shared" si="8"/>
        <v>113</v>
      </c>
      <c r="V14" s="61">
        <f t="shared" si="9"/>
        <v>113</v>
      </c>
      <c r="W14" s="60">
        <f t="shared" si="2"/>
        <v>1</v>
      </c>
      <c r="X14" s="104" t="s">
        <v>2173</v>
      </c>
      <c r="Z14" s="134"/>
      <c r="AA14" s="134"/>
      <c r="AB14" s="134"/>
      <c r="AC14" s="134"/>
      <c r="AD14" s="134"/>
      <c r="AE14" s="134"/>
    </row>
    <row r="15" spans="1:31" ht="15" customHeight="1" x14ac:dyDescent="0.25">
      <c r="A15" s="40" t="s">
        <v>10</v>
      </c>
      <c r="B15" s="40" t="s">
        <v>11</v>
      </c>
      <c r="C15" t="s">
        <v>38</v>
      </c>
      <c r="D15" s="40" t="s">
        <v>35</v>
      </c>
      <c r="E15" t="s">
        <v>1019</v>
      </c>
      <c r="F15" s="40" t="s">
        <v>1020</v>
      </c>
      <c r="G15" t="s">
        <v>1943</v>
      </c>
      <c r="H15" t="s">
        <v>1944</v>
      </c>
      <c r="I15" s="44"/>
      <c r="J15" s="44"/>
      <c r="K15" s="44"/>
      <c r="L15" s="44"/>
      <c r="M15" s="44"/>
      <c r="N15" s="44">
        <v>225</v>
      </c>
      <c r="O15" s="44">
        <f t="shared" si="3"/>
        <v>1</v>
      </c>
      <c r="P15" s="60">
        <f t="shared" si="4"/>
        <v>1</v>
      </c>
      <c r="Q15" s="62">
        <f t="shared" si="5"/>
        <v>0</v>
      </c>
      <c r="R15" s="62">
        <f t="shared" si="6"/>
        <v>1</v>
      </c>
      <c r="S15" s="60" t="str">
        <f t="shared" si="1"/>
        <v>0-15% range</v>
      </c>
      <c r="T15" s="61">
        <f t="shared" si="7"/>
        <v>225</v>
      </c>
      <c r="U15" s="61">
        <f t="shared" si="8"/>
        <v>225</v>
      </c>
      <c r="V15" s="61">
        <f t="shared" si="9"/>
        <v>225</v>
      </c>
      <c r="W15" s="60">
        <f t="shared" si="2"/>
        <v>1</v>
      </c>
      <c r="X15" s="104" t="s">
        <v>2173</v>
      </c>
      <c r="Z15" s="134"/>
      <c r="AA15" s="134"/>
      <c r="AB15" s="134"/>
      <c r="AC15" s="134"/>
      <c r="AD15" s="134"/>
      <c r="AE15" s="134"/>
    </row>
    <row r="16" spans="1:31" ht="15" customHeight="1" x14ac:dyDescent="0.25">
      <c r="A16" s="40" t="s">
        <v>10</v>
      </c>
      <c r="B16" s="40" t="s">
        <v>11</v>
      </c>
      <c r="C16" t="s">
        <v>38</v>
      </c>
      <c r="D16" s="40" t="s">
        <v>35</v>
      </c>
      <c r="E16" t="s">
        <v>1019</v>
      </c>
      <c r="F16" s="40" t="s">
        <v>1020</v>
      </c>
      <c r="G16" t="s">
        <v>1945</v>
      </c>
      <c r="H16" t="s">
        <v>1946</v>
      </c>
      <c r="I16" s="44"/>
      <c r="J16" s="44"/>
      <c r="K16" s="44"/>
      <c r="L16" s="44"/>
      <c r="M16" s="44"/>
      <c r="N16" s="44">
        <v>269</v>
      </c>
      <c r="O16" s="44">
        <f t="shared" si="3"/>
        <v>1</v>
      </c>
      <c r="P16" s="60">
        <f t="shared" si="4"/>
        <v>1</v>
      </c>
      <c r="Q16" s="62">
        <f t="shared" si="5"/>
        <v>0</v>
      </c>
      <c r="R16" s="62">
        <f t="shared" si="6"/>
        <v>1</v>
      </c>
      <c r="S16" s="60" t="str">
        <f t="shared" si="1"/>
        <v>0-15% range</v>
      </c>
      <c r="T16" s="61">
        <f t="shared" si="7"/>
        <v>269</v>
      </c>
      <c r="U16" s="61">
        <f t="shared" si="8"/>
        <v>269</v>
      </c>
      <c r="V16" s="61">
        <f t="shared" si="9"/>
        <v>269</v>
      </c>
      <c r="W16" s="60">
        <f t="shared" si="2"/>
        <v>1</v>
      </c>
      <c r="X16" s="104" t="s">
        <v>2173</v>
      </c>
      <c r="Z16" s="134"/>
      <c r="AA16" s="134"/>
      <c r="AB16" s="134"/>
      <c r="AC16" s="134"/>
      <c r="AD16" s="134"/>
      <c r="AE16" s="134"/>
    </row>
    <row r="17" spans="1:31" ht="15" customHeight="1" x14ac:dyDescent="0.25">
      <c r="A17" s="40" t="s">
        <v>10</v>
      </c>
      <c r="B17" s="40" t="s">
        <v>11</v>
      </c>
      <c r="C17" t="s">
        <v>38</v>
      </c>
      <c r="D17" s="40" t="s">
        <v>35</v>
      </c>
      <c r="E17" t="s">
        <v>1019</v>
      </c>
      <c r="F17" s="40" t="s">
        <v>1020</v>
      </c>
      <c r="G17" t="s">
        <v>2200</v>
      </c>
      <c r="H17" t="s">
        <v>2199</v>
      </c>
      <c r="I17" s="44"/>
      <c r="J17" s="44"/>
      <c r="K17" s="44"/>
      <c r="L17" s="44"/>
      <c r="M17" s="44"/>
      <c r="N17" s="44">
        <v>182</v>
      </c>
      <c r="O17" s="44">
        <f t="shared" si="3"/>
        <v>1</v>
      </c>
      <c r="P17" s="60">
        <f t="shared" si="4"/>
        <v>1</v>
      </c>
      <c r="Q17" s="62">
        <f t="shared" si="5"/>
        <v>0</v>
      </c>
      <c r="R17" s="62">
        <f t="shared" si="6"/>
        <v>1</v>
      </c>
      <c r="S17" s="60" t="str">
        <f t="shared" si="1"/>
        <v>0-15% range</v>
      </c>
      <c r="T17" s="61">
        <f t="shared" si="7"/>
        <v>182</v>
      </c>
      <c r="U17" s="61">
        <f t="shared" si="8"/>
        <v>182</v>
      </c>
      <c r="V17" s="61">
        <f t="shared" si="9"/>
        <v>182</v>
      </c>
      <c r="W17" s="60">
        <f t="shared" si="2"/>
        <v>1</v>
      </c>
      <c r="X17" s="104" t="s">
        <v>2173</v>
      </c>
      <c r="Z17" s="134"/>
      <c r="AA17" s="134"/>
      <c r="AB17" s="134"/>
      <c r="AC17" s="134"/>
      <c r="AD17" s="134"/>
      <c r="AE17" s="134"/>
    </row>
    <row r="18" spans="1:31" ht="15" customHeight="1" x14ac:dyDescent="0.25">
      <c r="A18" s="40" t="s">
        <v>10</v>
      </c>
      <c r="B18" s="40" t="s">
        <v>11</v>
      </c>
      <c r="C18" t="s">
        <v>38</v>
      </c>
      <c r="D18" s="40" t="s">
        <v>35</v>
      </c>
      <c r="E18" t="s">
        <v>1019</v>
      </c>
      <c r="F18" s="40" t="s">
        <v>1020</v>
      </c>
      <c r="G18" t="s">
        <v>2198</v>
      </c>
      <c r="H18" t="s">
        <v>2197</v>
      </c>
      <c r="I18" s="44"/>
      <c r="J18" s="44"/>
      <c r="K18" s="44"/>
      <c r="L18" s="44"/>
      <c r="M18" s="44"/>
      <c r="N18" s="44">
        <v>25</v>
      </c>
      <c r="O18" s="44">
        <f t="shared" si="3"/>
        <v>1</v>
      </c>
      <c r="P18" s="60">
        <f t="shared" si="4"/>
        <v>1</v>
      </c>
      <c r="Q18" s="62">
        <f t="shared" si="5"/>
        <v>0</v>
      </c>
      <c r="R18" s="62">
        <f t="shared" si="6"/>
        <v>1</v>
      </c>
      <c r="S18" s="60" t="str">
        <f t="shared" si="1"/>
        <v>0-15% range</v>
      </c>
      <c r="T18" s="61">
        <f t="shared" si="7"/>
        <v>25</v>
      </c>
      <c r="U18" s="61">
        <f t="shared" si="8"/>
        <v>25</v>
      </c>
      <c r="V18" s="61">
        <f t="shared" si="9"/>
        <v>25</v>
      </c>
      <c r="W18" s="60">
        <f t="shared" si="2"/>
        <v>1</v>
      </c>
      <c r="X18" s="104" t="s">
        <v>2173</v>
      </c>
      <c r="Z18" s="134"/>
      <c r="AA18" s="134"/>
      <c r="AB18" s="134"/>
      <c r="AC18" s="134"/>
      <c r="AD18" s="134"/>
      <c r="AE18" s="134"/>
    </row>
    <row r="19" spans="1:31" ht="15" customHeight="1" x14ac:dyDescent="0.25">
      <c r="A19" s="40" t="s">
        <v>10</v>
      </c>
      <c r="B19" s="40" t="s">
        <v>11</v>
      </c>
      <c r="C19" t="s">
        <v>38</v>
      </c>
      <c r="D19" s="40" t="s">
        <v>35</v>
      </c>
      <c r="E19" t="s">
        <v>1019</v>
      </c>
      <c r="F19" s="40" t="s">
        <v>1020</v>
      </c>
      <c r="G19" t="s">
        <v>2460</v>
      </c>
      <c r="H19" t="s">
        <v>2459</v>
      </c>
      <c r="I19" s="44"/>
      <c r="J19" s="44"/>
      <c r="K19" s="44"/>
      <c r="L19" s="44"/>
      <c r="M19" s="44"/>
      <c r="N19" s="44">
        <v>20</v>
      </c>
      <c r="O19" s="44">
        <f t="shared" si="3"/>
        <v>1</v>
      </c>
      <c r="P19" s="60">
        <f t="shared" si="4"/>
        <v>1</v>
      </c>
      <c r="Q19" s="62">
        <f t="shared" si="5"/>
        <v>0</v>
      </c>
      <c r="R19" s="62">
        <f t="shared" si="6"/>
        <v>1</v>
      </c>
      <c r="S19" s="60" t="str">
        <f t="shared" si="1"/>
        <v>0-15% range</v>
      </c>
      <c r="T19" s="61">
        <f t="shared" si="7"/>
        <v>20</v>
      </c>
      <c r="U19" s="61">
        <f t="shared" si="8"/>
        <v>20</v>
      </c>
      <c r="V19" s="61">
        <f t="shared" si="9"/>
        <v>20</v>
      </c>
      <c r="W19" s="60">
        <f t="shared" si="2"/>
        <v>1</v>
      </c>
      <c r="X19" s="104" t="s">
        <v>2173</v>
      </c>
      <c r="Z19" s="134"/>
      <c r="AA19" s="134"/>
      <c r="AB19" s="134"/>
      <c r="AC19" s="134"/>
      <c r="AD19" s="134"/>
      <c r="AE19" s="134"/>
    </row>
    <row r="20" spans="1:31" ht="15" customHeight="1" x14ac:dyDescent="0.25">
      <c r="A20" s="40" t="s">
        <v>10</v>
      </c>
      <c r="B20" s="40" t="s">
        <v>11</v>
      </c>
      <c r="C20" t="s">
        <v>38</v>
      </c>
      <c r="D20" s="40" t="s">
        <v>35</v>
      </c>
      <c r="E20" t="s">
        <v>1003</v>
      </c>
      <c r="F20" s="40" t="s">
        <v>1004</v>
      </c>
      <c r="G20" t="s">
        <v>2344</v>
      </c>
      <c r="H20" t="s">
        <v>2343</v>
      </c>
      <c r="I20" s="44"/>
      <c r="J20" s="44"/>
      <c r="K20" s="44"/>
      <c r="L20" s="44"/>
      <c r="M20" s="44"/>
      <c r="N20" s="44">
        <v>50</v>
      </c>
      <c r="O20" s="44">
        <f t="shared" si="3"/>
        <v>1</v>
      </c>
      <c r="P20" s="60">
        <f t="shared" si="4"/>
        <v>1</v>
      </c>
      <c r="Q20" s="62">
        <f t="shared" si="5"/>
        <v>0</v>
      </c>
      <c r="R20" s="62">
        <f t="shared" si="6"/>
        <v>1</v>
      </c>
      <c r="S20" s="60" t="str">
        <f t="shared" si="1"/>
        <v>0-15% range</v>
      </c>
      <c r="T20" s="61">
        <f t="shared" si="7"/>
        <v>50</v>
      </c>
      <c r="U20" s="61">
        <f t="shared" si="8"/>
        <v>50</v>
      </c>
      <c r="V20" s="61">
        <f t="shared" si="9"/>
        <v>50</v>
      </c>
      <c r="W20" s="60">
        <f t="shared" si="2"/>
        <v>1</v>
      </c>
      <c r="X20" s="104" t="s">
        <v>2173</v>
      </c>
      <c r="Z20" s="134"/>
      <c r="AA20" s="134"/>
      <c r="AB20" s="134"/>
      <c r="AC20" s="134"/>
      <c r="AD20" s="134"/>
      <c r="AE20" s="134"/>
    </row>
    <row r="21" spans="1:31" ht="15" customHeight="1" x14ac:dyDescent="0.25">
      <c r="A21" s="40" t="s">
        <v>10</v>
      </c>
      <c r="B21" s="40" t="s">
        <v>11</v>
      </c>
      <c r="C21" t="s">
        <v>38</v>
      </c>
      <c r="D21" s="40" t="s">
        <v>35</v>
      </c>
      <c r="E21" t="s">
        <v>1003</v>
      </c>
      <c r="F21" s="40" t="s">
        <v>1004</v>
      </c>
      <c r="G21" t="s">
        <v>2436</v>
      </c>
      <c r="H21" t="s">
        <v>2435</v>
      </c>
      <c r="I21" s="44"/>
      <c r="J21" s="44"/>
      <c r="K21" s="44"/>
      <c r="L21" s="44"/>
      <c r="M21" s="44"/>
      <c r="N21" s="44">
        <v>45</v>
      </c>
      <c r="O21" s="44">
        <f t="shared" si="3"/>
        <v>1</v>
      </c>
      <c r="P21" s="60">
        <f t="shared" si="4"/>
        <v>1</v>
      </c>
      <c r="Q21" s="62">
        <f t="shared" si="5"/>
        <v>0</v>
      </c>
      <c r="R21" s="62">
        <f t="shared" si="6"/>
        <v>1</v>
      </c>
      <c r="S21" s="60" t="str">
        <f t="shared" si="1"/>
        <v>0-15% range</v>
      </c>
      <c r="T21" s="61">
        <f t="shared" si="7"/>
        <v>45</v>
      </c>
      <c r="U21" s="61">
        <f t="shared" si="8"/>
        <v>45</v>
      </c>
      <c r="V21" s="61">
        <f t="shared" si="9"/>
        <v>45</v>
      </c>
      <c r="W21" s="60">
        <f t="shared" si="2"/>
        <v>1</v>
      </c>
      <c r="X21" s="104" t="s">
        <v>2173</v>
      </c>
      <c r="Z21" s="134"/>
      <c r="AA21" s="134"/>
      <c r="AB21" s="134"/>
      <c r="AC21" s="134"/>
      <c r="AD21" s="134"/>
      <c r="AE21" s="134"/>
    </row>
    <row r="22" spans="1:31" ht="15" customHeight="1" x14ac:dyDescent="0.25">
      <c r="A22" s="40" t="s">
        <v>10</v>
      </c>
      <c r="B22" s="40" t="s">
        <v>11</v>
      </c>
      <c r="C22" t="s">
        <v>38</v>
      </c>
      <c r="D22" s="40" t="s">
        <v>35</v>
      </c>
      <c r="E22" t="s">
        <v>1003</v>
      </c>
      <c r="F22" s="40" t="s">
        <v>1004</v>
      </c>
      <c r="G22" t="s">
        <v>2434</v>
      </c>
      <c r="H22" t="s">
        <v>2433</v>
      </c>
      <c r="I22" s="44"/>
      <c r="J22" s="44"/>
      <c r="K22" s="44"/>
      <c r="L22" s="44"/>
      <c r="M22" s="44"/>
      <c r="N22" s="44">
        <v>75</v>
      </c>
      <c r="O22" s="44">
        <f t="shared" si="3"/>
        <v>1</v>
      </c>
      <c r="P22" s="60">
        <f t="shared" si="4"/>
        <v>1</v>
      </c>
      <c r="Q22" s="62">
        <f t="shared" si="5"/>
        <v>0</v>
      </c>
      <c r="R22" s="62">
        <f t="shared" si="6"/>
        <v>1</v>
      </c>
      <c r="S22" s="60" t="str">
        <f t="shared" si="1"/>
        <v>0-15% range</v>
      </c>
      <c r="T22" s="61">
        <f t="shared" si="7"/>
        <v>75</v>
      </c>
      <c r="U22" s="61">
        <f t="shared" si="8"/>
        <v>75</v>
      </c>
      <c r="V22" s="61">
        <f t="shared" si="9"/>
        <v>75</v>
      </c>
      <c r="W22" s="60">
        <f t="shared" si="2"/>
        <v>1</v>
      </c>
      <c r="X22" s="104" t="s">
        <v>2173</v>
      </c>
      <c r="Z22" s="134"/>
      <c r="AA22" s="134"/>
      <c r="AB22" s="134"/>
      <c r="AC22" s="134"/>
      <c r="AD22" s="134"/>
      <c r="AE22" s="134"/>
    </row>
    <row r="23" spans="1:31" ht="15" customHeight="1" x14ac:dyDescent="0.25">
      <c r="A23" s="40" t="s">
        <v>10</v>
      </c>
      <c r="B23" s="40" t="s">
        <v>11</v>
      </c>
      <c r="C23" t="s">
        <v>38</v>
      </c>
      <c r="D23" s="40" t="s">
        <v>35</v>
      </c>
      <c r="E23" t="s">
        <v>1003</v>
      </c>
      <c r="F23" s="40" t="s">
        <v>1004</v>
      </c>
      <c r="G23" t="s">
        <v>2430</v>
      </c>
      <c r="H23" t="s">
        <v>2429</v>
      </c>
      <c r="I23" s="44"/>
      <c r="J23" s="44"/>
      <c r="K23" s="44"/>
      <c r="L23" s="44"/>
      <c r="M23" s="44"/>
      <c r="N23" s="44">
        <v>22</v>
      </c>
      <c r="O23" s="44">
        <f t="shared" si="3"/>
        <v>1</v>
      </c>
      <c r="P23" s="60">
        <f t="shared" si="4"/>
        <v>1</v>
      </c>
      <c r="Q23" s="62">
        <f t="shared" si="5"/>
        <v>0</v>
      </c>
      <c r="R23" s="62">
        <f t="shared" si="6"/>
        <v>1</v>
      </c>
      <c r="S23" s="60" t="str">
        <f t="shared" si="1"/>
        <v>0-15% range</v>
      </c>
      <c r="T23" s="61">
        <f t="shared" si="7"/>
        <v>22</v>
      </c>
      <c r="U23" s="61">
        <f t="shared" si="8"/>
        <v>22</v>
      </c>
      <c r="V23" s="61">
        <f t="shared" si="9"/>
        <v>22</v>
      </c>
      <c r="W23" s="60">
        <f t="shared" si="2"/>
        <v>1</v>
      </c>
      <c r="X23" s="104" t="s">
        <v>2173</v>
      </c>
      <c r="Z23" s="134"/>
      <c r="AA23" s="134"/>
      <c r="AB23" s="134"/>
      <c r="AC23" s="134"/>
      <c r="AD23" s="134"/>
      <c r="AE23" s="134"/>
    </row>
    <row r="24" spans="1:31" ht="15" customHeight="1" x14ac:dyDescent="0.25">
      <c r="A24" s="40" t="s">
        <v>10</v>
      </c>
      <c r="B24" s="40" t="s">
        <v>11</v>
      </c>
      <c r="C24" t="s">
        <v>38</v>
      </c>
      <c r="D24" s="40" t="s">
        <v>35</v>
      </c>
      <c r="E24" t="s">
        <v>1003</v>
      </c>
      <c r="F24" s="40" t="s">
        <v>1004</v>
      </c>
      <c r="G24" t="s">
        <v>2432</v>
      </c>
      <c r="H24" t="s">
        <v>2431</v>
      </c>
      <c r="I24" s="44"/>
      <c r="J24" s="44"/>
      <c r="K24" s="44"/>
      <c r="L24" s="44"/>
      <c r="M24" s="44"/>
      <c r="N24" s="44">
        <v>50</v>
      </c>
      <c r="O24" s="44">
        <f t="shared" si="3"/>
        <v>1</v>
      </c>
      <c r="P24" s="60">
        <f t="shared" si="4"/>
        <v>1</v>
      </c>
      <c r="Q24" s="62">
        <f t="shared" si="5"/>
        <v>0</v>
      </c>
      <c r="R24" s="62">
        <f t="shared" si="6"/>
        <v>1</v>
      </c>
      <c r="S24" s="60" t="str">
        <f t="shared" si="1"/>
        <v>0-15% range</v>
      </c>
      <c r="T24" s="61">
        <f t="shared" si="7"/>
        <v>50</v>
      </c>
      <c r="U24" s="61">
        <f t="shared" si="8"/>
        <v>50</v>
      </c>
      <c r="V24" s="61">
        <f t="shared" si="9"/>
        <v>50</v>
      </c>
      <c r="W24" s="60">
        <f t="shared" si="2"/>
        <v>1</v>
      </c>
      <c r="X24" s="104" t="s">
        <v>2173</v>
      </c>
      <c r="Z24" s="134"/>
      <c r="AA24" s="134"/>
      <c r="AB24" s="134"/>
      <c r="AC24" s="134"/>
      <c r="AD24" s="134"/>
      <c r="AE24" s="134"/>
    </row>
    <row r="25" spans="1:31" ht="15" customHeight="1" x14ac:dyDescent="0.25">
      <c r="A25" s="40" t="s">
        <v>10</v>
      </c>
      <c r="B25" s="40" t="s">
        <v>11</v>
      </c>
      <c r="C25" t="s">
        <v>38</v>
      </c>
      <c r="D25" s="40" t="s">
        <v>35</v>
      </c>
      <c r="E25" t="s">
        <v>2346</v>
      </c>
      <c r="F25" s="40" t="s">
        <v>2345</v>
      </c>
      <c r="G25" t="s">
        <v>2348</v>
      </c>
      <c r="H25" t="s">
        <v>2347</v>
      </c>
      <c r="I25" s="44"/>
      <c r="J25" s="44"/>
      <c r="K25" s="44"/>
      <c r="L25" s="44"/>
      <c r="M25" s="44"/>
      <c r="N25" s="44">
        <v>40</v>
      </c>
      <c r="O25" s="44">
        <f t="shared" si="3"/>
        <v>1</v>
      </c>
      <c r="P25" s="60">
        <f t="shared" si="4"/>
        <v>1</v>
      </c>
      <c r="Q25" s="62">
        <f t="shared" si="5"/>
        <v>0</v>
      </c>
      <c r="R25" s="62">
        <f t="shared" si="6"/>
        <v>1</v>
      </c>
      <c r="S25" s="60" t="str">
        <f t="shared" si="1"/>
        <v>0-15% range</v>
      </c>
      <c r="T25" s="61">
        <f t="shared" si="7"/>
        <v>40</v>
      </c>
      <c r="U25" s="61">
        <f t="shared" si="8"/>
        <v>40</v>
      </c>
      <c r="V25" s="61">
        <f t="shared" si="9"/>
        <v>40</v>
      </c>
      <c r="W25" s="60">
        <f t="shared" si="2"/>
        <v>1</v>
      </c>
      <c r="X25" s="104" t="s">
        <v>2173</v>
      </c>
      <c r="Z25" s="134"/>
      <c r="AA25" s="134"/>
      <c r="AB25" s="134"/>
      <c r="AC25" s="134"/>
      <c r="AD25" s="134"/>
      <c r="AE25" s="134"/>
    </row>
    <row r="26" spans="1:31" ht="15" customHeight="1" x14ac:dyDescent="0.25">
      <c r="A26" s="40" t="s">
        <v>10</v>
      </c>
      <c r="B26" s="40" t="s">
        <v>11</v>
      </c>
      <c r="C26" t="s">
        <v>38</v>
      </c>
      <c r="D26" s="40" t="s">
        <v>35</v>
      </c>
      <c r="E26" t="s">
        <v>2346</v>
      </c>
      <c r="F26" s="40" t="s">
        <v>2345</v>
      </c>
      <c r="G26" t="s">
        <v>2350</v>
      </c>
      <c r="H26" t="s">
        <v>2349</v>
      </c>
      <c r="I26" s="44"/>
      <c r="J26" s="44"/>
      <c r="K26" s="44"/>
      <c r="L26" s="44"/>
      <c r="M26" s="44"/>
      <c r="N26" s="44">
        <v>70</v>
      </c>
      <c r="O26" s="44">
        <f t="shared" si="3"/>
        <v>1</v>
      </c>
      <c r="P26" s="60">
        <f t="shared" si="4"/>
        <v>1</v>
      </c>
      <c r="Q26" s="62">
        <f t="shared" si="5"/>
        <v>0</v>
      </c>
      <c r="R26" s="62">
        <f t="shared" si="6"/>
        <v>1</v>
      </c>
      <c r="S26" s="60" t="str">
        <f t="shared" si="1"/>
        <v>0-15% range</v>
      </c>
      <c r="T26" s="61">
        <f t="shared" si="7"/>
        <v>70</v>
      </c>
      <c r="U26" s="61">
        <f t="shared" si="8"/>
        <v>70</v>
      </c>
      <c r="V26" s="61">
        <f t="shared" si="9"/>
        <v>70</v>
      </c>
      <c r="W26" s="60">
        <f t="shared" si="2"/>
        <v>1</v>
      </c>
      <c r="X26" s="104" t="s">
        <v>2173</v>
      </c>
      <c r="Z26" s="134"/>
      <c r="AA26" s="134"/>
      <c r="AB26" s="134"/>
      <c r="AC26" s="134"/>
      <c r="AD26" s="134"/>
      <c r="AE26" s="134"/>
    </row>
    <row r="27" spans="1:31" ht="15" customHeight="1" x14ac:dyDescent="0.25">
      <c r="A27" s="40" t="s">
        <v>10</v>
      </c>
      <c r="B27" s="40" t="s">
        <v>11</v>
      </c>
      <c r="C27" t="s">
        <v>38</v>
      </c>
      <c r="D27" s="40" t="s">
        <v>35</v>
      </c>
      <c r="E27" t="s">
        <v>2346</v>
      </c>
      <c r="F27" s="40" t="s">
        <v>2345</v>
      </c>
      <c r="G27" t="s">
        <v>2418</v>
      </c>
      <c r="H27" t="s">
        <v>2417</v>
      </c>
      <c r="I27" s="44"/>
      <c r="J27" s="44"/>
      <c r="K27" s="44"/>
      <c r="L27" s="44"/>
      <c r="M27" s="44"/>
      <c r="N27" s="44">
        <v>90</v>
      </c>
      <c r="O27" s="44">
        <f t="shared" si="3"/>
        <v>1</v>
      </c>
      <c r="P27" s="60">
        <f t="shared" si="4"/>
        <v>1</v>
      </c>
      <c r="Q27" s="62">
        <f t="shared" si="5"/>
        <v>0</v>
      </c>
      <c r="R27" s="62">
        <f t="shared" si="6"/>
        <v>1</v>
      </c>
      <c r="S27" s="60" t="str">
        <f t="shared" si="1"/>
        <v>0-15% range</v>
      </c>
      <c r="T27" s="61">
        <f t="shared" si="7"/>
        <v>90</v>
      </c>
      <c r="U27" s="61">
        <f t="shared" si="8"/>
        <v>90</v>
      </c>
      <c r="V27" s="61">
        <f t="shared" si="9"/>
        <v>90</v>
      </c>
      <c r="W27" s="60">
        <f t="shared" si="2"/>
        <v>1</v>
      </c>
      <c r="X27" s="104" t="s">
        <v>2173</v>
      </c>
      <c r="Z27" s="134"/>
      <c r="AA27" s="134"/>
      <c r="AB27" s="134"/>
      <c r="AC27" s="134"/>
      <c r="AD27" s="134"/>
      <c r="AE27" s="134"/>
    </row>
    <row r="28" spans="1:31" ht="15" customHeight="1" x14ac:dyDescent="0.25">
      <c r="A28" s="40" t="s">
        <v>10</v>
      </c>
      <c r="B28" s="40" t="s">
        <v>11</v>
      </c>
      <c r="C28" t="s">
        <v>38</v>
      </c>
      <c r="D28" s="40" t="s">
        <v>35</v>
      </c>
      <c r="E28" t="s">
        <v>2346</v>
      </c>
      <c r="F28" s="40" t="s">
        <v>2345</v>
      </c>
      <c r="G28" t="s">
        <v>2424</v>
      </c>
      <c r="H28" t="s">
        <v>2423</v>
      </c>
      <c r="I28" s="44"/>
      <c r="J28" s="44"/>
      <c r="K28" s="44"/>
      <c r="L28" s="44"/>
      <c r="M28" s="44"/>
      <c r="N28" s="44">
        <v>52</v>
      </c>
      <c r="O28" s="44">
        <f t="shared" si="3"/>
        <v>1</v>
      </c>
      <c r="P28" s="60">
        <f t="shared" si="4"/>
        <v>1</v>
      </c>
      <c r="Q28" s="62">
        <f t="shared" si="5"/>
        <v>0</v>
      </c>
      <c r="R28" s="62">
        <f t="shared" si="6"/>
        <v>1</v>
      </c>
      <c r="S28" s="60" t="str">
        <f t="shared" si="1"/>
        <v>0-15% range</v>
      </c>
      <c r="T28" s="61">
        <f t="shared" si="7"/>
        <v>52</v>
      </c>
      <c r="U28" s="61">
        <f t="shared" si="8"/>
        <v>52</v>
      </c>
      <c r="V28" s="61">
        <f t="shared" si="9"/>
        <v>52</v>
      </c>
      <c r="W28" s="60">
        <f t="shared" si="2"/>
        <v>1</v>
      </c>
      <c r="X28" s="104" t="s">
        <v>2173</v>
      </c>
      <c r="Z28" s="134"/>
      <c r="AA28" s="134"/>
      <c r="AB28" s="134"/>
      <c r="AC28" s="134"/>
      <c r="AD28" s="134"/>
      <c r="AE28" s="134"/>
    </row>
    <row r="29" spans="1:31" ht="15" customHeight="1" x14ac:dyDescent="0.25">
      <c r="A29" s="40" t="s">
        <v>10</v>
      </c>
      <c r="B29" s="40" t="s">
        <v>11</v>
      </c>
      <c r="C29" t="s">
        <v>97</v>
      </c>
      <c r="D29" s="40" t="s">
        <v>98</v>
      </c>
      <c r="E29" t="s">
        <v>97</v>
      </c>
      <c r="F29" s="40" t="s">
        <v>442</v>
      </c>
      <c r="G29" t="s">
        <v>97</v>
      </c>
      <c r="H29" t="s">
        <v>443</v>
      </c>
      <c r="I29" s="44">
        <v>211</v>
      </c>
      <c r="J29" s="44"/>
      <c r="K29" s="44"/>
      <c r="L29" s="44"/>
      <c r="M29" s="44"/>
      <c r="N29" s="44"/>
      <c r="O29" s="44">
        <f t="shared" si="3"/>
        <v>1</v>
      </c>
      <c r="P29" s="60">
        <f t="shared" si="4"/>
        <v>1</v>
      </c>
      <c r="Q29" s="62">
        <f t="shared" si="5"/>
        <v>0</v>
      </c>
      <c r="R29" s="62">
        <f t="shared" si="6"/>
        <v>1</v>
      </c>
      <c r="S29" s="60" t="str">
        <f t="shared" si="1"/>
        <v>0-15% range</v>
      </c>
      <c r="T29" s="61">
        <f t="shared" si="7"/>
        <v>211</v>
      </c>
      <c r="U29" s="61">
        <f t="shared" si="8"/>
        <v>211</v>
      </c>
      <c r="V29" s="61">
        <f t="shared" si="9"/>
        <v>211</v>
      </c>
      <c r="W29" s="60">
        <f t="shared" si="2"/>
        <v>1</v>
      </c>
      <c r="X29" s="104" t="s">
        <v>2173</v>
      </c>
      <c r="Z29" s="134"/>
      <c r="AA29" s="134"/>
      <c r="AB29" s="134"/>
      <c r="AC29" s="134"/>
      <c r="AD29" s="134"/>
      <c r="AE29" s="134"/>
    </row>
    <row r="30" spans="1:31" ht="15" customHeight="1" x14ac:dyDescent="0.25">
      <c r="A30" s="40" t="s">
        <v>10</v>
      </c>
      <c r="B30" s="40" t="s">
        <v>11</v>
      </c>
      <c r="C30" t="s">
        <v>97</v>
      </c>
      <c r="D30" s="40" t="s">
        <v>98</v>
      </c>
      <c r="E30" t="s">
        <v>97</v>
      </c>
      <c r="F30" s="40" t="s">
        <v>442</v>
      </c>
      <c r="G30" t="s">
        <v>458</v>
      </c>
      <c r="H30" t="s">
        <v>459</v>
      </c>
      <c r="I30" s="44">
        <v>126</v>
      </c>
      <c r="J30" s="44"/>
      <c r="K30" s="44"/>
      <c r="L30" s="44"/>
      <c r="M30" s="44"/>
      <c r="N30" s="44">
        <v>300</v>
      </c>
      <c r="O30" s="44">
        <f t="shared" si="3"/>
        <v>2</v>
      </c>
      <c r="P30" s="60">
        <f t="shared" si="4"/>
        <v>2</v>
      </c>
      <c r="Q30" s="62">
        <f t="shared" si="5"/>
        <v>0.58000000000000007</v>
      </c>
      <c r="R30" s="62">
        <f t="shared" si="6"/>
        <v>2.3809523809523809</v>
      </c>
      <c r="S30" s="60" t="str">
        <f t="shared" si="1"/>
        <v>50-100% range</v>
      </c>
      <c r="T30" s="61">
        <f>$I30</f>
        <v>126</v>
      </c>
      <c r="U30" s="61">
        <f t="shared" si="8"/>
        <v>300</v>
      </c>
      <c r="V30" s="61">
        <f t="shared" si="9"/>
        <v>126</v>
      </c>
      <c r="W30" s="107">
        <f t="shared" si="2"/>
        <v>1</v>
      </c>
      <c r="X30" s="111" t="s">
        <v>2606</v>
      </c>
      <c r="Z30" s="134"/>
      <c r="AA30" s="134"/>
      <c r="AB30" s="134"/>
      <c r="AC30" s="134"/>
      <c r="AD30" s="134"/>
      <c r="AE30" s="134"/>
    </row>
    <row r="31" spans="1:31" ht="15" customHeight="1" x14ac:dyDescent="0.25">
      <c r="A31" s="40" t="s">
        <v>10</v>
      </c>
      <c r="B31" s="40" t="s">
        <v>11</v>
      </c>
      <c r="C31" t="s">
        <v>97</v>
      </c>
      <c r="D31" s="40" t="s">
        <v>98</v>
      </c>
      <c r="E31" t="s">
        <v>97</v>
      </c>
      <c r="F31" s="40" t="s">
        <v>442</v>
      </c>
      <c r="G31" t="s">
        <v>460</v>
      </c>
      <c r="H31" t="s">
        <v>461</v>
      </c>
      <c r="I31" s="44">
        <v>171</v>
      </c>
      <c r="J31" s="44"/>
      <c r="K31" s="44"/>
      <c r="L31" s="44"/>
      <c r="M31" s="44"/>
      <c r="N31" s="44"/>
      <c r="O31" s="44">
        <f t="shared" si="3"/>
        <v>1</v>
      </c>
      <c r="P31" s="60">
        <f t="shared" si="4"/>
        <v>1</v>
      </c>
      <c r="Q31" s="62">
        <f t="shared" si="5"/>
        <v>0</v>
      </c>
      <c r="R31" s="62">
        <f t="shared" si="6"/>
        <v>1</v>
      </c>
      <c r="S31" s="60" t="str">
        <f t="shared" si="1"/>
        <v>0-15% range</v>
      </c>
      <c r="T31" s="61">
        <f t="shared" ref="T31:T63" si="10">AVERAGE(I31:N31)</f>
        <v>171</v>
      </c>
      <c r="U31" s="61">
        <f t="shared" si="8"/>
        <v>171</v>
      </c>
      <c r="V31" s="61">
        <f t="shared" si="9"/>
        <v>171</v>
      </c>
      <c r="W31" s="60">
        <f t="shared" si="2"/>
        <v>1</v>
      </c>
      <c r="X31" s="104" t="s">
        <v>2173</v>
      </c>
      <c r="Z31" s="134"/>
      <c r="AA31" s="134"/>
      <c r="AB31" s="134"/>
      <c r="AC31" s="134"/>
      <c r="AD31" s="134"/>
      <c r="AE31" s="134"/>
    </row>
    <row r="32" spans="1:31" ht="15" customHeight="1" x14ac:dyDescent="0.25">
      <c r="A32" s="40" t="s">
        <v>10</v>
      </c>
      <c r="B32" s="40" t="s">
        <v>11</v>
      </c>
      <c r="C32" t="s">
        <v>97</v>
      </c>
      <c r="D32" s="40" t="s">
        <v>98</v>
      </c>
      <c r="E32" t="s">
        <v>97</v>
      </c>
      <c r="F32" s="40" t="s">
        <v>442</v>
      </c>
      <c r="G32" t="s">
        <v>2547</v>
      </c>
      <c r="H32" t="s">
        <v>2512</v>
      </c>
      <c r="I32" s="44">
        <v>29</v>
      </c>
      <c r="J32" s="44"/>
      <c r="K32" s="44"/>
      <c r="L32" s="44"/>
      <c r="M32" s="44"/>
      <c r="N32" s="44"/>
      <c r="O32" s="44">
        <f t="shared" si="3"/>
        <v>1</v>
      </c>
      <c r="P32" s="60">
        <f t="shared" si="4"/>
        <v>1</v>
      </c>
      <c r="Q32" s="62">
        <f t="shared" si="5"/>
        <v>0</v>
      </c>
      <c r="R32" s="62">
        <f t="shared" si="6"/>
        <v>1</v>
      </c>
      <c r="S32" s="60" t="str">
        <f t="shared" si="1"/>
        <v>0-15% range</v>
      </c>
      <c r="T32" s="61">
        <f t="shared" si="10"/>
        <v>29</v>
      </c>
      <c r="U32" s="61">
        <f t="shared" si="8"/>
        <v>29</v>
      </c>
      <c r="V32" s="61">
        <f t="shared" si="9"/>
        <v>29</v>
      </c>
      <c r="W32" s="60">
        <f t="shared" si="2"/>
        <v>1</v>
      </c>
      <c r="X32" s="104" t="s">
        <v>2173</v>
      </c>
      <c r="Z32" s="134"/>
      <c r="AA32" s="134"/>
      <c r="AB32" s="134"/>
      <c r="AC32" s="134"/>
      <c r="AD32" s="134"/>
      <c r="AE32" s="134"/>
    </row>
    <row r="33" spans="1:31" ht="15" customHeight="1" x14ac:dyDescent="0.25">
      <c r="A33" s="40" t="s">
        <v>10</v>
      </c>
      <c r="B33" s="40" t="s">
        <v>11</v>
      </c>
      <c r="C33" t="s">
        <v>97</v>
      </c>
      <c r="D33" s="40" t="s">
        <v>98</v>
      </c>
      <c r="E33" t="s">
        <v>97</v>
      </c>
      <c r="F33" s="40" t="s">
        <v>442</v>
      </c>
      <c r="G33" t="s">
        <v>2549</v>
      </c>
      <c r="H33" t="s">
        <v>2514</v>
      </c>
      <c r="I33" s="44">
        <v>23</v>
      </c>
      <c r="J33" s="44"/>
      <c r="K33" s="44"/>
      <c r="L33" s="44"/>
      <c r="M33" s="44"/>
      <c r="N33" s="44"/>
      <c r="O33" s="44">
        <f t="shared" si="3"/>
        <v>1</v>
      </c>
      <c r="P33" s="60">
        <f t="shared" si="4"/>
        <v>1</v>
      </c>
      <c r="Q33" s="62">
        <f t="shared" si="5"/>
        <v>0</v>
      </c>
      <c r="R33" s="62">
        <f t="shared" si="6"/>
        <v>1</v>
      </c>
      <c r="S33" s="60" t="str">
        <f t="shared" si="1"/>
        <v>0-15% range</v>
      </c>
      <c r="T33" s="61">
        <f t="shared" si="10"/>
        <v>23</v>
      </c>
      <c r="U33" s="61">
        <f t="shared" si="8"/>
        <v>23</v>
      </c>
      <c r="V33" s="61">
        <f t="shared" si="9"/>
        <v>23</v>
      </c>
      <c r="W33" s="60">
        <f t="shared" si="2"/>
        <v>1</v>
      </c>
      <c r="X33" s="104" t="s">
        <v>2173</v>
      </c>
      <c r="Z33" s="134"/>
      <c r="AA33" s="134"/>
      <c r="AB33" s="134"/>
      <c r="AC33" s="134"/>
      <c r="AD33" s="134"/>
      <c r="AE33" s="134"/>
    </row>
    <row r="34" spans="1:31" ht="15" customHeight="1" x14ac:dyDescent="0.25">
      <c r="A34" s="40" t="s">
        <v>10</v>
      </c>
      <c r="B34" s="40" t="s">
        <v>11</v>
      </c>
      <c r="C34" t="s">
        <v>97</v>
      </c>
      <c r="D34" s="40" t="s">
        <v>98</v>
      </c>
      <c r="E34" t="s">
        <v>97</v>
      </c>
      <c r="F34" s="40" t="s">
        <v>442</v>
      </c>
      <c r="G34" t="s">
        <v>2550</v>
      </c>
      <c r="H34" t="s">
        <v>2515</v>
      </c>
      <c r="I34" s="44">
        <v>23</v>
      </c>
      <c r="J34" s="44"/>
      <c r="K34" s="44"/>
      <c r="L34" s="44"/>
      <c r="M34" s="44"/>
      <c r="N34" s="44"/>
      <c r="O34" s="44">
        <f t="shared" si="3"/>
        <v>1</v>
      </c>
      <c r="P34" s="60">
        <f t="shared" si="4"/>
        <v>1</v>
      </c>
      <c r="Q34" s="62">
        <f t="shared" si="5"/>
        <v>0</v>
      </c>
      <c r="R34" s="62">
        <f t="shared" si="6"/>
        <v>1</v>
      </c>
      <c r="S34" s="60" t="str">
        <f t="shared" si="1"/>
        <v>0-15% range</v>
      </c>
      <c r="T34" s="61">
        <f t="shared" si="10"/>
        <v>23</v>
      </c>
      <c r="U34" s="61">
        <f t="shared" si="8"/>
        <v>23</v>
      </c>
      <c r="V34" s="61">
        <f t="shared" si="9"/>
        <v>23</v>
      </c>
      <c r="W34" s="60">
        <f t="shared" si="2"/>
        <v>1</v>
      </c>
      <c r="X34" s="104" t="s">
        <v>2173</v>
      </c>
      <c r="Z34" s="134"/>
      <c r="AA34" s="134"/>
      <c r="AB34" s="134"/>
      <c r="AC34" s="134"/>
      <c r="AD34" s="134"/>
      <c r="AE34" s="134"/>
    </row>
    <row r="35" spans="1:31" ht="15" customHeight="1" x14ac:dyDescent="0.25">
      <c r="A35" s="40" t="s">
        <v>10</v>
      </c>
      <c r="B35" s="40" t="s">
        <v>11</v>
      </c>
      <c r="C35" t="s">
        <v>97</v>
      </c>
      <c r="D35" s="40" t="s">
        <v>98</v>
      </c>
      <c r="E35" t="s">
        <v>97</v>
      </c>
      <c r="F35" s="40" t="s">
        <v>442</v>
      </c>
      <c r="G35" t="s">
        <v>2552</v>
      </c>
      <c r="H35" t="s">
        <v>2517</v>
      </c>
      <c r="I35" s="44">
        <v>46</v>
      </c>
      <c r="J35" s="44"/>
      <c r="K35" s="44"/>
      <c r="L35" s="44"/>
      <c r="M35" s="44"/>
      <c r="N35" s="44"/>
      <c r="O35" s="44">
        <f t="shared" si="3"/>
        <v>1</v>
      </c>
      <c r="P35" s="60">
        <f t="shared" si="4"/>
        <v>1</v>
      </c>
      <c r="Q35" s="62">
        <f t="shared" si="5"/>
        <v>0</v>
      </c>
      <c r="R35" s="62">
        <f t="shared" si="6"/>
        <v>1</v>
      </c>
      <c r="S35" s="60" t="str">
        <f t="shared" si="1"/>
        <v>0-15% range</v>
      </c>
      <c r="T35" s="61">
        <f t="shared" si="10"/>
        <v>46</v>
      </c>
      <c r="U35" s="61">
        <f t="shared" si="8"/>
        <v>46</v>
      </c>
      <c r="V35" s="61">
        <f t="shared" si="9"/>
        <v>46</v>
      </c>
      <c r="W35" s="60">
        <f t="shared" si="2"/>
        <v>1</v>
      </c>
      <c r="X35" s="104" t="s">
        <v>2173</v>
      </c>
      <c r="Z35" s="134"/>
      <c r="AA35" s="134"/>
      <c r="AB35" s="134"/>
      <c r="AC35" s="134"/>
      <c r="AD35" s="134"/>
      <c r="AE35" s="134"/>
    </row>
    <row r="36" spans="1:31" ht="15" customHeight="1" x14ac:dyDescent="0.25">
      <c r="A36" s="40" t="s">
        <v>10</v>
      </c>
      <c r="B36" s="40" t="s">
        <v>11</v>
      </c>
      <c r="C36" t="s">
        <v>97</v>
      </c>
      <c r="D36" s="40" t="s">
        <v>98</v>
      </c>
      <c r="E36" t="s">
        <v>97</v>
      </c>
      <c r="F36" s="40" t="s">
        <v>442</v>
      </c>
      <c r="G36" t="s">
        <v>2495</v>
      </c>
      <c r="H36" t="s">
        <v>2494</v>
      </c>
      <c r="I36" s="44"/>
      <c r="J36" s="44"/>
      <c r="K36" s="44"/>
      <c r="L36" s="44"/>
      <c r="M36" s="44"/>
      <c r="N36" s="44">
        <v>30</v>
      </c>
      <c r="O36" s="44">
        <f t="shared" si="3"/>
        <v>1</v>
      </c>
      <c r="P36" s="60">
        <f t="shared" si="4"/>
        <v>1</v>
      </c>
      <c r="Q36" s="62">
        <f t="shared" si="5"/>
        <v>0</v>
      </c>
      <c r="R36" s="62">
        <f t="shared" si="6"/>
        <v>1</v>
      </c>
      <c r="S36" s="60" t="str">
        <f t="shared" si="1"/>
        <v>0-15% range</v>
      </c>
      <c r="T36" s="61">
        <f t="shared" si="10"/>
        <v>30</v>
      </c>
      <c r="U36" s="61">
        <f t="shared" si="8"/>
        <v>30</v>
      </c>
      <c r="V36" s="61">
        <f t="shared" si="9"/>
        <v>30</v>
      </c>
      <c r="W36" s="60">
        <f t="shared" si="2"/>
        <v>1</v>
      </c>
      <c r="X36" s="104" t="s">
        <v>2173</v>
      </c>
      <c r="Z36" s="134"/>
      <c r="AA36" s="134"/>
      <c r="AB36" s="134"/>
      <c r="AC36" s="134"/>
      <c r="AD36" s="134"/>
      <c r="AE36" s="134"/>
    </row>
    <row r="37" spans="1:31" ht="15" customHeight="1" x14ac:dyDescent="0.25">
      <c r="A37" s="40" t="s">
        <v>10</v>
      </c>
      <c r="B37" s="40" t="s">
        <v>11</v>
      </c>
      <c r="C37" t="s">
        <v>97</v>
      </c>
      <c r="D37" s="40" t="s">
        <v>98</v>
      </c>
      <c r="E37" t="s">
        <v>1037</v>
      </c>
      <c r="F37" s="40" t="s">
        <v>838</v>
      </c>
      <c r="G37" t="s">
        <v>1040</v>
      </c>
      <c r="H37" t="s">
        <v>850</v>
      </c>
      <c r="I37" s="44">
        <v>34</v>
      </c>
      <c r="J37" s="44"/>
      <c r="K37" s="44"/>
      <c r="L37" s="44"/>
      <c r="M37" s="44"/>
      <c r="N37" s="44"/>
      <c r="O37" s="44">
        <f t="shared" si="3"/>
        <v>1</v>
      </c>
      <c r="P37" s="60">
        <f t="shared" si="4"/>
        <v>1</v>
      </c>
      <c r="Q37" s="62">
        <f t="shared" si="5"/>
        <v>0</v>
      </c>
      <c r="R37" s="62">
        <f t="shared" si="6"/>
        <v>1</v>
      </c>
      <c r="S37" s="60" t="str">
        <f t="shared" si="1"/>
        <v>0-15% range</v>
      </c>
      <c r="T37" s="61">
        <f t="shared" si="10"/>
        <v>34</v>
      </c>
      <c r="U37" s="61">
        <f t="shared" si="8"/>
        <v>34</v>
      </c>
      <c r="V37" s="61">
        <f t="shared" si="9"/>
        <v>34</v>
      </c>
      <c r="W37" s="60">
        <f t="shared" si="2"/>
        <v>1</v>
      </c>
      <c r="X37" s="104" t="s">
        <v>2173</v>
      </c>
      <c r="Z37" s="134"/>
      <c r="AA37" s="134"/>
      <c r="AB37" s="134"/>
      <c r="AC37" s="134"/>
      <c r="AD37" s="134"/>
      <c r="AE37" s="134"/>
    </row>
    <row r="38" spans="1:31" ht="15" customHeight="1" x14ac:dyDescent="0.25">
      <c r="A38" s="40" t="s">
        <v>10</v>
      </c>
      <c r="B38" s="40" t="s">
        <v>11</v>
      </c>
      <c r="C38" t="s">
        <v>97</v>
      </c>
      <c r="D38" s="40" t="s">
        <v>98</v>
      </c>
      <c r="E38" t="s">
        <v>1037</v>
      </c>
      <c r="F38" s="40" t="s">
        <v>838</v>
      </c>
      <c r="G38" t="s">
        <v>1041</v>
      </c>
      <c r="H38" t="s">
        <v>1042</v>
      </c>
      <c r="I38" s="44"/>
      <c r="J38" s="44"/>
      <c r="K38" s="44"/>
      <c r="L38" s="44"/>
      <c r="M38" s="44"/>
      <c r="N38" s="44">
        <v>38</v>
      </c>
      <c r="O38" s="44">
        <f t="shared" si="3"/>
        <v>1</v>
      </c>
      <c r="P38" s="60">
        <f t="shared" si="4"/>
        <v>1</v>
      </c>
      <c r="Q38" s="62">
        <f t="shared" si="5"/>
        <v>0</v>
      </c>
      <c r="R38" s="62">
        <f t="shared" si="6"/>
        <v>1</v>
      </c>
      <c r="S38" s="60" t="str">
        <f t="shared" si="1"/>
        <v>0-15% range</v>
      </c>
      <c r="T38" s="61">
        <f t="shared" si="10"/>
        <v>38</v>
      </c>
      <c r="U38" s="61">
        <f t="shared" si="8"/>
        <v>38</v>
      </c>
      <c r="V38" s="61">
        <f t="shared" si="9"/>
        <v>38</v>
      </c>
      <c r="W38" s="60">
        <f t="shared" si="2"/>
        <v>1</v>
      </c>
      <c r="X38" s="104" t="s">
        <v>2173</v>
      </c>
      <c r="Z38" s="134"/>
      <c r="AA38" s="134"/>
      <c r="AB38" s="134"/>
      <c r="AC38" s="134"/>
      <c r="AD38" s="134"/>
      <c r="AE38" s="134"/>
    </row>
    <row r="39" spans="1:31" ht="15" customHeight="1" x14ac:dyDescent="0.25">
      <c r="A39" s="40" t="s">
        <v>10</v>
      </c>
      <c r="B39" s="40" t="s">
        <v>11</v>
      </c>
      <c r="C39" t="s">
        <v>97</v>
      </c>
      <c r="D39" s="40" t="s">
        <v>98</v>
      </c>
      <c r="E39" t="s">
        <v>1037</v>
      </c>
      <c r="F39" s="40" t="s">
        <v>838</v>
      </c>
      <c r="G39" t="s">
        <v>1037</v>
      </c>
      <c r="H39" t="s">
        <v>848</v>
      </c>
      <c r="I39" s="44">
        <v>40</v>
      </c>
      <c r="J39" s="44"/>
      <c r="K39" s="44"/>
      <c r="L39" s="44"/>
      <c r="M39" s="44"/>
      <c r="N39" s="44">
        <v>25</v>
      </c>
      <c r="O39" s="44">
        <f t="shared" si="3"/>
        <v>2</v>
      </c>
      <c r="P39" s="60">
        <f t="shared" si="4"/>
        <v>2</v>
      </c>
      <c r="Q39" s="62">
        <f t="shared" si="5"/>
        <v>0.375</v>
      </c>
      <c r="R39" s="62">
        <f t="shared" si="6"/>
        <v>1.6</v>
      </c>
      <c r="S39" s="60" t="str">
        <f t="shared" si="1"/>
        <v>16 - 50% range</v>
      </c>
      <c r="T39" s="61">
        <f t="shared" si="10"/>
        <v>32.5</v>
      </c>
      <c r="U39" s="61">
        <f t="shared" si="8"/>
        <v>40</v>
      </c>
      <c r="V39" s="61">
        <f t="shared" si="9"/>
        <v>25</v>
      </c>
      <c r="W39" s="60">
        <f t="shared" si="2"/>
        <v>1</v>
      </c>
      <c r="X39" s="105" t="s">
        <v>2154</v>
      </c>
      <c r="Z39" s="134"/>
      <c r="AA39" s="134"/>
      <c r="AB39" s="134"/>
      <c r="AC39" s="134"/>
      <c r="AD39" s="134"/>
      <c r="AE39" s="134"/>
    </row>
    <row r="40" spans="1:31" ht="15" customHeight="1" x14ac:dyDescent="0.25">
      <c r="A40" s="40" t="s">
        <v>10</v>
      </c>
      <c r="B40" s="40" t="s">
        <v>11</v>
      </c>
      <c r="C40" t="s">
        <v>97</v>
      </c>
      <c r="D40" s="40" t="s">
        <v>98</v>
      </c>
      <c r="E40" t="s">
        <v>1037</v>
      </c>
      <c r="F40" s="40" t="s">
        <v>838</v>
      </c>
      <c r="G40" t="s">
        <v>2022</v>
      </c>
      <c r="H40" t="s">
        <v>2023</v>
      </c>
      <c r="I40" s="44"/>
      <c r="J40" s="44"/>
      <c r="K40" s="44"/>
      <c r="L40" s="44"/>
      <c r="M40" s="44"/>
      <c r="N40" s="44">
        <v>12</v>
      </c>
      <c r="O40" s="44">
        <f t="shared" si="3"/>
        <v>1</v>
      </c>
      <c r="P40" s="60">
        <f t="shared" si="4"/>
        <v>1</v>
      </c>
      <c r="Q40" s="62">
        <f t="shared" si="5"/>
        <v>0</v>
      </c>
      <c r="R40" s="62">
        <f t="shared" si="6"/>
        <v>1</v>
      </c>
      <c r="S40" s="60" t="str">
        <f t="shared" si="1"/>
        <v>0-15% range</v>
      </c>
      <c r="T40" s="61">
        <f>AVERAGE(I40:N40)</f>
        <v>12</v>
      </c>
      <c r="U40" s="61">
        <f t="shared" si="8"/>
        <v>12</v>
      </c>
      <c r="V40" s="61">
        <f t="shared" si="9"/>
        <v>12</v>
      </c>
      <c r="W40" s="60">
        <f t="shared" si="2"/>
        <v>1</v>
      </c>
      <c r="X40" s="104" t="s">
        <v>2173</v>
      </c>
      <c r="Z40" s="134"/>
      <c r="AA40" s="134"/>
      <c r="AB40" s="134"/>
      <c r="AC40" s="134"/>
      <c r="AD40" s="134"/>
      <c r="AE40" s="134"/>
    </row>
    <row r="41" spans="1:31" ht="15" customHeight="1" x14ac:dyDescent="0.25">
      <c r="A41" s="40" t="s">
        <v>10</v>
      </c>
      <c r="B41" s="40" t="s">
        <v>11</v>
      </c>
      <c r="C41" t="s">
        <v>97</v>
      </c>
      <c r="D41" s="40" t="s">
        <v>98</v>
      </c>
      <c r="E41" t="s">
        <v>1037</v>
      </c>
      <c r="F41" s="40" t="s">
        <v>838</v>
      </c>
      <c r="G41" t="s">
        <v>2387</v>
      </c>
      <c r="H41" t="s">
        <v>2386</v>
      </c>
      <c r="I41" s="44">
        <v>17</v>
      </c>
      <c r="J41" s="44"/>
      <c r="K41" s="44"/>
      <c r="L41" s="44"/>
      <c r="M41" s="44"/>
      <c r="N41" s="44">
        <v>15</v>
      </c>
      <c r="O41" s="44">
        <f t="shared" si="3"/>
        <v>2</v>
      </c>
      <c r="P41" s="60">
        <f t="shared" si="4"/>
        <v>2</v>
      </c>
      <c r="Q41" s="62">
        <f t="shared" si="5"/>
        <v>0.11764705882352944</v>
      </c>
      <c r="R41" s="62">
        <f t="shared" si="6"/>
        <v>1.1333333333333333</v>
      </c>
      <c r="S41" s="60" t="str">
        <f t="shared" si="1"/>
        <v>0-15% range</v>
      </c>
      <c r="T41" s="61">
        <f t="shared" si="10"/>
        <v>16</v>
      </c>
      <c r="U41" s="61">
        <f t="shared" si="8"/>
        <v>17</v>
      </c>
      <c r="V41" s="61">
        <f t="shared" si="9"/>
        <v>15</v>
      </c>
      <c r="W41" s="60">
        <f t="shared" si="2"/>
        <v>1</v>
      </c>
      <c r="X41" s="105" t="s">
        <v>2154</v>
      </c>
      <c r="Z41" s="134"/>
      <c r="AA41" s="134"/>
      <c r="AB41" s="134"/>
      <c r="AC41" s="134"/>
      <c r="AD41" s="134"/>
      <c r="AE41" s="134"/>
    </row>
    <row r="42" spans="1:31" ht="15" customHeight="1" x14ac:dyDescent="0.25">
      <c r="A42" s="40" t="s">
        <v>10</v>
      </c>
      <c r="B42" s="40" t="s">
        <v>11</v>
      </c>
      <c r="C42" t="s">
        <v>13</v>
      </c>
      <c r="D42" s="40" t="s">
        <v>14</v>
      </c>
      <c r="E42" t="s">
        <v>446</v>
      </c>
      <c r="F42" s="40" t="s">
        <v>447</v>
      </c>
      <c r="G42" t="s">
        <v>448</v>
      </c>
      <c r="H42" t="s">
        <v>449</v>
      </c>
      <c r="I42" s="44">
        <v>17</v>
      </c>
      <c r="J42" s="44"/>
      <c r="K42" s="44"/>
      <c r="L42" s="44"/>
      <c r="M42" s="44"/>
      <c r="N42" s="44"/>
      <c r="O42" s="44">
        <f t="shared" si="3"/>
        <v>1</v>
      </c>
      <c r="P42" s="60">
        <f t="shared" si="4"/>
        <v>1</v>
      </c>
      <c r="Q42" s="62">
        <f t="shared" si="5"/>
        <v>0</v>
      </c>
      <c r="R42" s="62">
        <f t="shared" si="6"/>
        <v>1</v>
      </c>
      <c r="S42" s="60" t="str">
        <f t="shared" si="1"/>
        <v>0-15% range</v>
      </c>
      <c r="T42" s="61">
        <f t="shared" si="10"/>
        <v>17</v>
      </c>
      <c r="U42" s="61">
        <f t="shared" si="8"/>
        <v>17</v>
      </c>
      <c r="V42" s="61">
        <f t="shared" si="9"/>
        <v>17</v>
      </c>
      <c r="W42" s="60">
        <f t="shared" si="2"/>
        <v>1</v>
      </c>
      <c r="X42" s="104" t="s">
        <v>2173</v>
      </c>
      <c r="Z42" s="134"/>
      <c r="AA42" s="134"/>
      <c r="AB42" s="134"/>
      <c r="AC42" s="134"/>
      <c r="AD42" s="134"/>
      <c r="AE42" s="134"/>
    </row>
    <row r="43" spans="1:31" ht="15" customHeight="1" x14ac:dyDescent="0.25">
      <c r="A43" s="40" t="s">
        <v>10</v>
      </c>
      <c r="B43" s="40" t="s">
        <v>11</v>
      </c>
      <c r="C43" t="s">
        <v>13</v>
      </c>
      <c r="D43" s="40" t="s">
        <v>14</v>
      </c>
      <c r="E43" t="s">
        <v>446</v>
      </c>
      <c r="F43" s="40" t="s">
        <v>447</v>
      </c>
      <c r="G43" t="s">
        <v>674</v>
      </c>
      <c r="H43" t="s">
        <v>597</v>
      </c>
      <c r="I43" s="44"/>
      <c r="J43" s="44"/>
      <c r="K43" s="44"/>
      <c r="L43" s="44"/>
      <c r="M43" s="44"/>
      <c r="N43" s="44">
        <v>55</v>
      </c>
      <c r="O43" s="44">
        <f t="shared" si="3"/>
        <v>1</v>
      </c>
      <c r="P43" s="60">
        <f t="shared" si="4"/>
        <v>1</v>
      </c>
      <c r="Q43" s="62">
        <f t="shared" si="5"/>
        <v>0</v>
      </c>
      <c r="R43" s="62">
        <f t="shared" si="6"/>
        <v>1</v>
      </c>
      <c r="S43" s="60" t="str">
        <f t="shared" si="1"/>
        <v>0-15% range</v>
      </c>
      <c r="T43" s="61">
        <f t="shared" si="10"/>
        <v>55</v>
      </c>
      <c r="U43" s="61">
        <f t="shared" si="8"/>
        <v>55</v>
      </c>
      <c r="V43" s="61">
        <f t="shared" si="9"/>
        <v>55</v>
      </c>
      <c r="W43" s="60">
        <f t="shared" si="2"/>
        <v>1</v>
      </c>
      <c r="X43" s="104" t="s">
        <v>2173</v>
      </c>
      <c r="Z43" s="134"/>
      <c r="AA43" s="134"/>
      <c r="AB43" s="134"/>
      <c r="AC43" s="134"/>
      <c r="AD43" s="134"/>
      <c r="AE43" s="134"/>
    </row>
    <row r="44" spans="1:31" ht="15" customHeight="1" x14ac:dyDescent="0.25">
      <c r="A44" s="40" t="s">
        <v>10</v>
      </c>
      <c r="B44" s="40" t="s">
        <v>11</v>
      </c>
      <c r="C44" t="s">
        <v>13</v>
      </c>
      <c r="D44" s="40" t="s">
        <v>14</v>
      </c>
      <c r="E44" t="s">
        <v>446</v>
      </c>
      <c r="F44" s="40" t="s">
        <v>447</v>
      </c>
      <c r="G44" t="s">
        <v>964</v>
      </c>
      <c r="H44" t="s">
        <v>883</v>
      </c>
      <c r="I44" s="44">
        <v>97</v>
      </c>
      <c r="J44" s="44"/>
      <c r="K44" s="44"/>
      <c r="L44" s="44"/>
      <c r="M44" s="44"/>
      <c r="N44" s="44"/>
      <c r="O44" s="44">
        <f t="shared" si="3"/>
        <v>1</v>
      </c>
      <c r="P44" s="60">
        <f t="shared" si="4"/>
        <v>1</v>
      </c>
      <c r="Q44" s="62">
        <f t="shared" si="5"/>
        <v>0</v>
      </c>
      <c r="R44" s="62">
        <f t="shared" si="6"/>
        <v>1</v>
      </c>
      <c r="S44" s="60" t="str">
        <f t="shared" si="1"/>
        <v>0-15% range</v>
      </c>
      <c r="T44" s="61">
        <f t="shared" si="10"/>
        <v>97</v>
      </c>
      <c r="U44" s="61">
        <f t="shared" si="8"/>
        <v>97</v>
      </c>
      <c r="V44" s="61">
        <f t="shared" si="9"/>
        <v>97</v>
      </c>
      <c r="W44" s="60">
        <f t="shared" si="2"/>
        <v>1</v>
      </c>
      <c r="X44" s="104" t="s">
        <v>2173</v>
      </c>
      <c r="Z44" s="134"/>
      <c r="AA44" s="134"/>
      <c r="AB44" s="134"/>
      <c r="AC44" s="134"/>
      <c r="AD44" s="134"/>
      <c r="AE44" s="134"/>
    </row>
    <row r="45" spans="1:31" ht="15" customHeight="1" x14ac:dyDescent="0.25">
      <c r="A45" s="40" t="s">
        <v>10</v>
      </c>
      <c r="B45" s="40" t="s">
        <v>11</v>
      </c>
      <c r="C45" t="s">
        <v>13</v>
      </c>
      <c r="D45" s="40" t="s">
        <v>14</v>
      </c>
      <c r="E45" t="s">
        <v>13</v>
      </c>
      <c r="F45" s="40" t="s">
        <v>227</v>
      </c>
      <c r="G45" t="s">
        <v>228</v>
      </c>
      <c r="H45" t="s">
        <v>229</v>
      </c>
      <c r="I45" s="44">
        <v>7</v>
      </c>
      <c r="J45" s="44"/>
      <c r="K45" s="44"/>
      <c r="L45" s="44"/>
      <c r="M45" s="44"/>
      <c r="N45" s="44"/>
      <c r="O45" s="44">
        <f t="shared" si="3"/>
        <v>1</v>
      </c>
      <c r="P45" s="60">
        <f t="shared" si="4"/>
        <v>1</v>
      </c>
      <c r="Q45" s="62">
        <f t="shared" si="5"/>
        <v>0</v>
      </c>
      <c r="R45" s="62">
        <f t="shared" si="6"/>
        <v>1</v>
      </c>
      <c r="S45" s="60" t="str">
        <f t="shared" si="1"/>
        <v>0-15% range</v>
      </c>
      <c r="T45" s="61">
        <f t="shared" si="10"/>
        <v>7</v>
      </c>
      <c r="U45" s="61">
        <f t="shared" si="8"/>
        <v>7</v>
      </c>
      <c r="V45" s="61">
        <f t="shared" si="9"/>
        <v>7</v>
      </c>
      <c r="W45" s="60">
        <f t="shared" si="2"/>
        <v>1</v>
      </c>
      <c r="X45" s="104" t="s">
        <v>2173</v>
      </c>
      <c r="Z45" s="134"/>
      <c r="AA45" s="134"/>
      <c r="AB45" s="134"/>
      <c r="AC45" s="134"/>
      <c r="AD45" s="134"/>
      <c r="AE45" s="134"/>
    </row>
    <row r="46" spans="1:31" ht="15" customHeight="1" x14ac:dyDescent="0.25">
      <c r="A46" s="40" t="s">
        <v>10</v>
      </c>
      <c r="B46" s="40" t="s">
        <v>11</v>
      </c>
      <c r="C46" t="s">
        <v>13</v>
      </c>
      <c r="D46" s="40" t="s">
        <v>14</v>
      </c>
      <c r="E46" t="s">
        <v>13</v>
      </c>
      <c r="F46" s="40" t="s">
        <v>227</v>
      </c>
      <c r="G46" t="s">
        <v>462</v>
      </c>
      <c r="H46" t="s">
        <v>463</v>
      </c>
      <c r="I46" s="44">
        <v>29</v>
      </c>
      <c r="J46" s="44"/>
      <c r="K46" s="44"/>
      <c r="L46" s="44"/>
      <c r="M46" s="44"/>
      <c r="N46" s="44"/>
      <c r="O46" s="44">
        <f t="shared" si="3"/>
        <v>1</v>
      </c>
      <c r="P46" s="60">
        <f t="shared" si="4"/>
        <v>1</v>
      </c>
      <c r="Q46" s="62">
        <f t="shared" si="5"/>
        <v>0</v>
      </c>
      <c r="R46" s="62">
        <f t="shared" si="6"/>
        <v>1</v>
      </c>
      <c r="S46" s="60" t="str">
        <f t="shared" si="1"/>
        <v>0-15% range</v>
      </c>
      <c r="T46" s="61">
        <f t="shared" si="10"/>
        <v>29</v>
      </c>
      <c r="U46" s="61">
        <f t="shared" si="8"/>
        <v>29</v>
      </c>
      <c r="V46" s="61">
        <f t="shared" si="9"/>
        <v>29</v>
      </c>
      <c r="W46" s="60">
        <f t="shared" si="2"/>
        <v>1</v>
      </c>
      <c r="X46" s="104" t="s">
        <v>2173</v>
      </c>
      <c r="Z46" s="134"/>
      <c r="AA46" s="134"/>
      <c r="AB46" s="134"/>
      <c r="AC46" s="134"/>
      <c r="AD46" s="134"/>
      <c r="AE46" s="134"/>
    </row>
    <row r="47" spans="1:31" ht="15" customHeight="1" x14ac:dyDescent="0.25">
      <c r="A47" s="40" t="s">
        <v>10</v>
      </c>
      <c r="B47" s="40" t="s">
        <v>11</v>
      </c>
      <c r="C47" t="s">
        <v>13</v>
      </c>
      <c r="D47" s="40" t="s">
        <v>14</v>
      </c>
      <c r="E47" t="s">
        <v>13</v>
      </c>
      <c r="F47" s="40" t="s">
        <v>227</v>
      </c>
      <c r="G47" t="s">
        <v>2546</v>
      </c>
      <c r="H47" t="s">
        <v>2511</v>
      </c>
      <c r="I47" s="44">
        <v>23</v>
      </c>
      <c r="J47" s="44"/>
      <c r="K47" s="44"/>
      <c r="L47" s="44"/>
      <c r="M47" s="44"/>
      <c r="N47" s="44"/>
      <c r="O47" s="44">
        <f t="shared" si="3"/>
        <v>1</v>
      </c>
      <c r="P47" s="60">
        <f t="shared" si="4"/>
        <v>1</v>
      </c>
      <c r="Q47" s="62">
        <f t="shared" si="5"/>
        <v>0</v>
      </c>
      <c r="R47" s="62">
        <f t="shared" si="6"/>
        <v>1</v>
      </c>
      <c r="S47" s="60" t="str">
        <f t="shared" si="1"/>
        <v>0-15% range</v>
      </c>
      <c r="T47" s="61">
        <f t="shared" si="10"/>
        <v>23</v>
      </c>
      <c r="U47" s="61">
        <f t="shared" si="8"/>
        <v>23</v>
      </c>
      <c r="V47" s="61">
        <f t="shared" si="9"/>
        <v>23</v>
      </c>
      <c r="W47" s="60">
        <f t="shared" si="2"/>
        <v>1</v>
      </c>
      <c r="X47" s="104" t="s">
        <v>2173</v>
      </c>
      <c r="Z47" s="134"/>
      <c r="AA47" s="134"/>
      <c r="AB47" s="134"/>
      <c r="AC47" s="134"/>
      <c r="AD47" s="134"/>
      <c r="AE47" s="134"/>
    </row>
    <row r="48" spans="1:31" ht="15" customHeight="1" x14ac:dyDescent="0.25">
      <c r="A48" s="40" t="s">
        <v>10</v>
      </c>
      <c r="B48" s="40" t="s">
        <v>11</v>
      </c>
      <c r="C48" t="s">
        <v>13</v>
      </c>
      <c r="D48" s="40" t="s">
        <v>14</v>
      </c>
      <c r="E48" t="s">
        <v>396</v>
      </c>
      <c r="F48" s="40" t="s">
        <v>397</v>
      </c>
      <c r="G48" t="s">
        <v>396</v>
      </c>
      <c r="H48" t="s">
        <v>450</v>
      </c>
      <c r="I48" s="44">
        <v>91</v>
      </c>
      <c r="J48" s="44"/>
      <c r="K48" s="44"/>
      <c r="L48" s="44"/>
      <c r="M48" s="44"/>
      <c r="N48" s="44"/>
      <c r="O48" s="44">
        <f t="shared" si="3"/>
        <v>1</v>
      </c>
      <c r="P48" s="60">
        <f t="shared" si="4"/>
        <v>1</v>
      </c>
      <c r="Q48" s="62">
        <f t="shared" si="5"/>
        <v>0</v>
      </c>
      <c r="R48" s="62">
        <f t="shared" si="6"/>
        <v>1</v>
      </c>
      <c r="S48" s="60" t="str">
        <f t="shared" si="1"/>
        <v>0-15% range</v>
      </c>
      <c r="T48" s="61">
        <f t="shared" si="10"/>
        <v>91</v>
      </c>
      <c r="U48" s="61">
        <f t="shared" si="8"/>
        <v>91</v>
      </c>
      <c r="V48" s="61">
        <f t="shared" si="9"/>
        <v>91</v>
      </c>
      <c r="W48" s="60">
        <f t="shared" si="2"/>
        <v>1</v>
      </c>
      <c r="X48" s="104" t="s">
        <v>2173</v>
      </c>
      <c r="Z48" s="134"/>
      <c r="AA48" s="134"/>
      <c r="AB48" s="134"/>
      <c r="AC48" s="134"/>
      <c r="AD48" s="134"/>
      <c r="AE48" s="134"/>
    </row>
    <row r="49" spans="1:31" ht="15" customHeight="1" x14ac:dyDescent="0.25">
      <c r="A49" s="40" t="s">
        <v>10</v>
      </c>
      <c r="B49" s="40" t="s">
        <v>11</v>
      </c>
      <c r="C49" t="s">
        <v>13</v>
      </c>
      <c r="D49" s="40" t="s">
        <v>14</v>
      </c>
      <c r="E49" t="s">
        <v>396</v>
      </c>
      <c r="F49" s="40" t="s">
        <v>397</v>
      </c>
      <c r="G49" t="s">
        <v>1955</v>
      </c>
      <c r="H49" t="s">
        <v>843</v>
      </c>
      <c r="I49" s="44">
        <v>17</v>
      </c>
      <c r="J49" s="44"/>
      <c r="K49" s="44"/>
      <c r="L49" s="44"/>
      <c r="M49" s="44"/>
      <c r="N49" s="44"/>
      <c r="O49" s="44">
        <f t="shared" si="3"/>
        <v>1</v>
      </c>
      <c r="P49" s="60">
        <f t="shared" si="4"/>
        <v>1</v>
      </c>
      <c r="Q49" s="62">
        <f t="shared" si="5"/>
        <v>0</v>
      </c>
      <c r="R49" s="62">
        <f t="shared" si="6"/>
        <v>1</v>
      </c>
      <c r="S49" s="60" t="str">
        <f t="shared" si="1"/>
        <v>0-15% range</v>
      </c>
      <c r="T49" s="61">
        <f t="shared" si="10"/>
        <v>17</v>
      </c>
      <c r="U49" s="61">
        <f t="shared" si="8"/>
        <v>17</v>
      </c>
      <c r="V49" s="61">
        <f t="shared" si="9"/>
        <v>17</v>
      </c>
      <c r="W49" s="60">
        <f t="shared" si="2"/>
        <v>1</v>
      </c>
      <c r="X49" s="104" t="s">
        <v>2173</v>
      </c>
      <c r="Z49" s="134"/>
      <c r="AA49" s="134"/>
      <c r="AB49" s="134"/>
      <c r="AC49" s="134"/>
      <c r="AD49" s="134"/>
      <c r="AE49" s="134"/>
    </row>
    <row r="50" spans="1:31" ht="15" customHeight="1" x14ac:dyDescent="0.25">
      <c r="A50" s="40" t="s">
        <v>10</v>
      </c>
      <c r="B50" s="40" t="s">
        <v>11</v>
      </c>
      <c r="C50" t="s">
        <v>13</v>
      </c>
      <c r="D50" s="40" t="s">
        <v>14</v>
      </c>
      <c r="E50" t="s">
        <v>396</v>
      </c>
      <c r="F50" s="40" t="s">
        <v>397</v>
      </c>
      <c r="G50" t="s">
        <v>1956</v>
      </c>
      <c r="H50" t="s">
        <v>844</v>
      </c>
      <c r="I50" s="44">
        <v>40</v>
      </c>
      <c r="J50" s="44"/>
      <c r="K50" s="44"/>
      <c r="L50" s="44"/>
      <c r="M50" s="44"/>
      <c r="N50" s="44"/>
      <c r="O50" s="44">
        <f t="shared" si="3"/>
        <v>1</v>
      </c>
      <c r="P50" s="60">
        <f t="shared" si="4"/>
        <v>1</v>
      </c>
      <c r="Q50" s="62">
        <f t="shared" si="5"/>
        <v>0</v>
      </c>
      <c r="R50" s="62">
        <f t="shared" si="6"/>
        <v>1</v>
      </c>
      <c r="S50" s="60" t="str">
        <f t="shared" si="1"/>
        <v>0-15% range</v>
      </c>
      <c r="T50" s="61">
        <f t="shared" si="10"/>
        <v>40</v>
      </c>
      <c r="U50" s="61">
        <f t="shared" si="8"/>
        <v>40</v>
      </c>
      <c r="V50" s="61">
        <f t="shared" si="9"/>
        <v>40</v>
      </c>
      <c r="W50" s="60">
        <f t="shared" si="2"/>
        <v>1</v>
      </c>
      <c r="X50" s="104" t="s">
        <v>2173</v>
      </c>
      <c r="Z50" s="134"/>
      <c r="AA50" s="134"/>
      <c r="AB50" s="134"/>
      <c r="AC50" s="134"/>
      <c r="AD50" s="134"/>
      <c r="AE50" s="134"/>
    </row>
    <row r="51" spans="1:31" ht="15" customHeight="1" x14ac:dyDescent="0.25">
      <c r="A51" s="40" t="s">
        <v>10</v>
      </c>
      <c r="B51" s="40" t="s">
        <v>11</v>
      </c>
      <c r="C51" t="s">
        <v>13</v>
      </c>
      <c r="D51" s="40" t="s">
        <v>14</v>
      </c>
      <c r="E51" t="s">
        <v>396</v>
      </c>
      <c r="F51" s="40" t="s">
        <v>397</v>
      </c>
      <c r="G51" t="s">
        <v>2087</v>
      </c>
      <c r="H51" t="s">
        <v>857</v>
      </c>
      <c r="I51" s="44">
        <v>17</v>
      </c>
      <c r="J51" s="44"/>
      <c r="K51" s="44"/>
      <c r="L51" s="44"/>
      <c r="M51" s="44"/>
      <c r="N51" s="44"/>
      <c r="O51" s="44">
        <f t="shared" si="3"/>
        <v>1</v>
      </c>
      <c r="P51" s="60">
        <f t="shared" si="4"/>
        <v>1</v>
      </c>
      <c r="Q51" s="62">
        <f t="shared" si="5"/>
        <v>0</v>
      </c>
      <c r="R51" s="62">
        <f t="shared" si="6"/>
        <v>1</v>
      </c>
      <c r="S51" s="60" t="str">
        <f t="shared" si="1"/>
        <v>0-15% range</v>
      </c>
      <c r="T51" s="61">
        <f t="shared" si="10"/>
        <v>17</v>
      </c>
      <c r="U51" s="61">
        <f t="shared" si="8"/>
        <v>17</v>
      </c>
      <c r="V51" s="61">
        <f t="shared" si="9"/>
        <v>17</v>
      </c>
      <c r="W51" s="60">
        <f t="shared" si="2"/>
        <v>1</v>
      </c>
      <c r="X51" s="104" t="s">
        <v>2173</v>
      </c>
      <c r="Z51" s="134"/>
      <c r="AA51" s="134"/>
      <c r="AB51" s="134"/>
      <c r="AC51" s="134"/>
      <c r="AD51" s="134"/>
      <c r="AE51" s="134"/>
    </row>
    <row r="52" spans="1:31" ht="15" customHeight="1" x14ac:dyDescent="0.25">
      <c r="A52" s="40" t="s">
        <v>10</v>
      </c>
      <c r="B52" s="40" t="s">
        <v>11</v>
      </c>
      <c r="C52" t="s">
        <v>13</v>
      </c>
      <c r="D52" s="40" t="s">
        <v>14</v>
      </c>
      <c r="E52" t="s">
        <v>396</v>
      </c>
      <c r="F52" s="40" t="s">
        <v>397</v>
      </c>
      <c r="G52" t="s">
        <v>2088</v>
      </c>
      <c r="H52" t="s">
        <v>858</v>
      </c>
      <c r="I52" s="44">
        <v>34</v>
      </c>
      <c r="J52" s="44"/>
      <c r="K52" s="44"/>
      <c r="L52" s="44"/>
      <c r="M52" s="44"/>
      <c r="N52" s="44"/>
      <c r="O52" s="44">
        <f t="shared" si="3"/>
        <v>1</v>
      </c>
      <c r="P52" s="60">
        <f t="shared" si="4"/>
        <v>1</v>
      </c>
      <c r="Q52" s="62">
        <f t="shared" si="5"/>
        <v>0</v>
      </c>
      <c r="R52" s="62">
        <f t="shared" si="6"/>
        <v>1</v>
      </c>
      <c r="S52" s="60" t="str">
        <f t="shared" si="1"/>
        <v>0-15% range</v>
      </c>
      <c r="T52" s="61">
        <f t="shared" si="10"/>
        <v>34</v>
      </c>
      <c r="U52" s="61">
        <f t="shared" si="8"/>
        <v>34</v>
      </c>
      <c r="V52" s="61">
        <f t="shared" si="9"/>
        <v>34</v>
      </c>
      <c r="W52" s="60">
        <f t="shared" si="2"/>
        <v>1</v>
      </c>
      <c r="X52" s="104" t="s">
        <v>2173</v>
      </c>
      <c r="Z52" s="134"/>
      <c r="AA52" s="134"/>
      <c r="AB52" s="134"/>
      <c r="AC52" s="134"/>
      <c r="AD52" s="134"/>
      <c r="AE52" s="134"/>
    </row>
    <row r="53" spans="1:31" ht="15" customHeight="1" x14ac:dyDescent="0.25">
      <c r="A53" s="40" t="s">
        <v>10</v>
      </c>
      <c r="B53" s="40" t="s">
        <v>11</v>
      </c>
      <c r="C53" t="s">
        <v>13</v>
      </c>
      <c r="D53" s="40" t="s">
        <v>14</v>
      </c>
      <c r="E53" t="s">
        <v>230</v>
      </c>
      <c r="F53" s="40" t="s">
        <v>231</v>
      </c>
      <c r="G53" t="s">
        <v>394</v>
      </c>
      <c r="H53" t="s">
        <v>395</v>
      </c>
      <c r="I53" s="44">
        <v>63</v>
      </c>
      <c r="J53" s="44"/>
      <c r="K53" s="44"/>
      <c r="L53" s="44"/>
      <c r="M53" s="44"/>
      <c r="N53" s="44"/>
      <c r="O53" s="44">
        <f t="shared" si="3"/>
        <v>1</v>
      </c>
      <c r="P53" s="60">
        <f t="shared" si="4"/>
        <v>1</v>
      </c>
      <c r="Q53" s="62">
        <f t="shared" si="5"/>
        <v>0</v>
      </c>
      <c r="R53" s="62">
        <f t="shared" si="6"/>
        <v>1</v>
      </c>
      <c r="S53" s="60" t="str">
        <f t="shared" si="1"/>
        <v>0-15% range</v>
      </c>
      <c r="T53" s="61">
        <f t="shared" si="10"/>
        <v>63</v>
      </c>
      <c r="U53" s="61">
        <f t="shared" si="8"/>
        <v>63</v>
      </c>
      <c r="V53" s="61">
        <f t="shared" si="9"/>
        <v>63</v>
      </c>
      <c r="W53" s="60">
        <f t="shared" si="2"/>
        <v>1</v>
      </c>
      <c r="X53" s="104" t="s">
        <v>2173</v>
      </c>
      <c r="Z53" s="134"/>
      <c r="AA53" s="134"/>
      <c r="AB53" s="134"/>
      <c r="AC53" s="134"/>
      <c r="AD53" s="134"/>
      <c r="AE53" s="134"/>
    </row>
    <row r="54" spans="1:31" ht="15" customHeight="1" x14ac:dyDescent="0.25">
      <c r="A54" s="40" t="s">
        <v>10</v>
      </c>
      <c r="B54" s="40" t="s">
        <v>11</v>
      </c>
      <c r="C54" t="s">
        <v>13</v>
      </c>
      <c r="D54" s="40" t="s">
        <v>14</v>
      </c>
      <c r="E54" t="s">
        <v>230</v>
      </c>
      <c r="F54" s="40" t="s">
        <v>231</v>
      </c>
      <c r="G54" t="s">
        <v>230</v>
      </c>
      <c r="H54" t="s">
        <v>636</v>
      </c>
      <c r="I54" s="44">
        <v>23</v>
      </c>
      <c r="J54" s="44"/>
      <c r="K54" s="44"/>
      <c r="L54" s="44"/>
      <c r="M54" s="44"/>
      <c r="N54" s="44"/>
      <c r="O54" s="44">
        <f t="shared" si="3"/>
        <v>1</v>
      </c>
      <c r="P54" s="60">
        <f t="shared" si="4"/>
        <v>1</v>
      </c>
      <c r="Q54" s="62">
        <f t="shared" si="5"/>
        <v>0</v>
      </c>
      <c r="R54" s="62">
        <f t="shared" si="6"/>
        <v>1</v>
      </c>
      <c r="S54" s="60" t="str">
        <f t="shared" si="1"/>
        <v>0-15% range</v>
      </c>
      <c r="T54" s="61">
        <f t="shared" si="10"/>
        <v>23</v>
      </c>
      <c r="U54" s="61">
        <f t="shared" si="8"/>
        <v>23</v>
      </c>
      <c r="V54" s="61">
        <f t="shared" si="9"/>
        <v>23</v>
      </c>
      <c r="W54" s="60">
        <f t="shared" si="2"/>
        <v>1</v>
      </c>
      <c r="X54" s="104" t="s">
        <v>2173</v>
      </c>
      <c r="Z54" s="134"/>
      <c r="AA54" s="134"/>
      <c r="AB54" s="134"/>
      <c r="AC54" s="134"/>
      <c r="AD54" s="134"/>
      <c r="AE54" s="134"/>
    </row>
    <row r="55" spans="1:31" ht="15" customHeight="1" x14ac:dyDescent="0.25">
      <c r="A55" s="40" t="s">
        <v>10</v>
      </c>
      <c r="B55" s="40" t="s">
        <v>11</v>
      </c>
      <c r="C55" t="s">
        <v>389</v>
      </c>
      <c r="D55" s="40" t="s">
        <v>390</v>
      </c>
      <c r="E55" t="s">
        <v>451</v>
      </c>
      <c r="F55" s="40" t="s">
        <v>452</v>
      </c>
      <c r="G55" t="s">
        <v>451</v>
      </c>
      <c r="H55" t="s">
        <v>453</v>
      </c>
      <c r="I55" s="44">
        <v>11</v>
      </c>
      <c r="J55" s="44"/>
      <c r="K55" s="44"/>
      <c r="L55" s="44"/>
      <c r="M55" s="44"/>
      <c r="N55" s="44"/>
      <c r="O55" s="44">
        <f t="shared" si="3"/>
        <v>1</v>
      </c>
      <c r="P55" s="60">
        <f t="shared" si="4"/>
        <v>1</v>
      </c>
      <c r="Q55" s="62">
        <f t="shared" si="5"/>
        <v>0</v>
      </c>
      <c r="R55" s="62">
        <f t="shared" si="6"/>
        <v>1</v>
      </c>
      <c r="S55" s="60" t="str">
        <f t="shared" si="1"/>
        <v>0-15% range</v>
      </c>
      <c r="T55" s="61">
        <f t="shared" si="10"/>
        <v>11</v>
      </c>
      <c r="U55" s="61">
        <f t="shared" si="8"/>
        <v>11</v>
      </c>
      <c r="V55" s="61">
        <f t="shared" si="9"/>
        <v>11</v>
      </c>
      <c r="W55" s="60">
        <f t="shared" si="2"/>
        <v>1</v>
      </c>
      <c r="X55" s="104" t="s">
        <v>2173</v>
      </c>
      <c r="Z55" s="134"/>
      <c r="AA55" s="134"/>
      <c r="AB55" s="134"/>
      <c r="AC55" s="134"/>
      <c r="AD55" s="134"/>
      <c r="AE55" s="134"/>
    </row>
    <row r="56" spans="1:31" ht="15" customHeight="1" x14ac:dyDescent="0.25">
      <c r="A56" s="40" t="s">
        <v>10</v>
      </c>
      <c r="B56" s="40" t="s">
        <v>11</v>
      </c>
      <c r="C56" t="s">
        <v>389</v>
      </c>
      <c r="D56" s="40" t="s">
        <v>390</v>
      </c>
      <c r="E56" t="s">
        <v>451</v>
      </c>
      <c r="F56" s="40" t="s">
        <v>452</v>
      </c>
      <c r="G56" t="s">
        <v>520</v>
      </c>
      <c r="H56" t="s">
        <v>521</v>
      </c>
      <c r="I56" s="44">
        <v>228</v>
      </c>
      <c r="J56" s="44"/>
      <c r="K56" s="44"/>
      <c r="L56" s="44"/>
      <c r="M56" s="44"/>
      <c r="N56" s="44"/>
      <c r="O56" s="44">
        <f t="shared" si="3"/>
        <v>1</v>
      </c>
      <c r="P56" s="60">
        <f t="shared" si="4"/>
        <v>1</v>
      </c>
      <c r="Q56" s="62">
        <f t="shared" si="5"/>
        <v>0</v>
      </c>
      <c r="R56" s="62">
        <f t="shared" si="6"/>
        <v>1</v>
      </c>
      <c r="S56" s="60" t="str">
        <f t="shared" si="1"/>
        <v>0-15% range</v>
      </c>
      <c r="T56" s="61">
        <f t="shared" si="10"/>
        <v>228</v>
      </c>
      <c r="U56" s="61">
        <f t="shared" si="8"/>
        <v>228</v>
      </c>
      <c r="V56" s="61">
        <f t="shared" si="9"/>
        <v>228</v>
      </c>
      <c r="W56" s="60">
        <f t="shared" si="2"/>
        <v>1</v>
      </c>
      <c r="X56" s="104" t="s">
        <v>2173</v>
      </c>
      <c r="Z56" s="134"/>
      <c r="AA56" s="134"/>
      <c r="AB56" s="134"/>
      <c r="AC56" s="134"/>
      <c r="AD56" s="134"/>
      <c r="AE56" s="134"/>
    </row>
    <row r="57" spans="1:31" ht="15" customHeight="1" x14ac:dyDescent="0.25">
      <c r="A57" s="40" t="s">
        <v>10</v>
      </c>
      <c r="B57" s="40" t="s">
        <v>11</v>
      </c>
      <c r="C57" t="s">
        <v>389</v>
      </c>
      <c r="D57" s="40" t="s">
        <v>390</v>
      </c>
      <c r="E57" t="s">
        <v>451</v>
      </c>
      <c r="F57" s="40" t="s">
        <v>452</v>
      </c>
      <c r="G57" t="s">
        <v>518</v>
      </c>
      <c r="H57" t="s">
        <v>519</v>
      </c>
      <c r="I57" s="44">
        <v>17</v>
      </c>
      <c r="J57" s="44"/>
      <c r="K57" s="44"/>
      <c r="L57" s="44"/>
      <c r="M57" s="44"/>
      <c r="N57" s="44"/>
      <c r="O57" s="44">
        <f t="shared" si="3"/>
        <v>1</v>
      </c>
      <c r="P57" s="60">
        <f t="shared" si="4"/>
        <v>1</v>
      </c>
      <c r="Q57" s="62">
        <f t="shared" si="5"/>
        <v>0</v>
      </c>
      <c r="R57" s="62">
        <f t="shared" si="6"/>
        <v>1</v>
      </c>
      <c r="S57" s="60" t="str">
        <f t="shared" si="1"/>
        <v>0-15% range</v>
      </c>
      <c r="T57" s="61">
        <f t="shared" si="10"/>
        <v>17</v>
      </c>
      <c r="U57" s="61">
        <f t="shared" si="8"/>
        <v>17</v>
      </c>
      <c r="V57" s="61">
        <f t="shared" si="9"/>
        <v>17</v>
      </c>
      <c r="W57" s="60">
        <f t="shared" si="2"/>
        <v>1</v>
      </c>
      <c r="X57" s="104" t="s">
        <v>2173</v>
      </c>
      <c r="Z57" s="134"/>
      <c r="AA57" s="134"/>
      <c r="AB57" s="134"/>
      <c r="AC57" s="134"/>
      <c r="AD57" s="134"/>
      <c r="AE57" s="134"/>
    </row>
    <row r="58" spans="1:31" ht="15" customHeight="1" x14ac:dyDescent="0.25">
      <c r="A58" s="40" t="s">
        <v>10</v>
      </c>
      <c r="B58" s="40" t="s">
        <v>11</v>
      </c>
      <c r="C58" t="s">
        <v>389</v>
      </c>
      <c r="D58" s="40" t="s">
        <v>390</v>
      </c>
      <c r="E58" t="s">
        <v>451</v>
      </c>
      <c r="F58" s="40" t="s">
        <v>452</v>
      </c>
      <c r="G58" t="s">
        <v>673</v>
      </c>
      <c r="H58" t="s">
        <v>596</v>
      </c>
      <c r="I58" s="44">
        <v>29</v>
      </c>
      <c r="J58" s="44"/>
      <c r="K58" s="44"/>
      <c r="L58" s="44"/>
      <c r="M58" s="44"/>
      <c r="N58" s="44"/>
      <c r="O58" s="44">
        <f t="shared" si="3"/>
        <v>1</v>
      </c>
      <c r="P58" s="60">
        <f t="shared" si="4"/>
        <v>1</v>
      </c>
      <c r="Q58" s="62">
        <f t="shared" si="5"/>
        <v>0</v>
      </c>
      <c r="R58" s="62">
        <f t="shared" si="6"/>
        <v>1</v>
      </c>
      <c r="S58" s="60" t="str">
        <f t="shared" si="1"/>
        <v>0-15% range</v>
      </c>
      <c r="T58" s="61">
        <f t="shared" si="10"/>
        <v>29</v>
      </c>
      <c r="U58" s="61">
        <f t="shared" si="8"/>
        <v>29</v>
      </c>
      <c r="V58" s="61">
        <f t="shared" si="9"/>
        <v>29</v>
      </c>
      <c r="W58" s="60">
        <f t="shared" si="2"/>
        <v>1</v>
      </c>
      <c r="X58" s="104" t="s">
        <v>2173</v>
      </c>
      <c r="Z58" s="134"/>
      <c r="AA58" s="134"/>
      <c r="AB58" s="134"/>
      <c r="AC58" s="134"/>
      <c r="AD58" s="134"/>
      <c r="AE58" s="134"/>
    </row>
    <row r="59" spans="1:31" ht="15" customHeight="1" x14ac:dyDescent="0.25">
      <c r="A59" s="40" t="s">
        <v>10</v>
      </c>
      <c r="B59" s="40" t="s">
        <v>11</v>
      </c>
      <c r="C59" t="s">
        <v>389</v>
      </c>
      <c r="D59" s="40" t="s">
        <v>390</v>
      </c>
      <c r="E59" t="s">
        <v>451</v>
      </c>
      <c r="F59" s="40" t="s">
        <v>452</v>
      </c>
      <c r="G59" t="s">
        <v>1664</v>
      </c>
      <c r="H59" t="s">
        <v>1665</v>
      </c>
      <c r="I59" s="44">
        <v>11</v>
      </c>
      <c r="J59" s="44"/>
      <c r="K59" s="44"/>
      <c r="L59" s="44"/>
      <c r="M59" s="44"/>
      <c r="N59" s="44"/>
      <c r="O59" s="44">
        <f t="shared" si="3"/>
        <v>1</v>
      </c>
      <c r="P59" s="60">
        <f t="shared" si="4"/>
        <v>1</v>
      </c>
      <c r="Q59" s="62">
        <f t="shared" si="5"/>
        <v>0</v>
      </c>
      <c r="R59" s="62">
        <f t="shared" si="6"/>
        <v>1</v>
      </c>
      <c r="S59" s="60" t="str">
        <f t="shared" si="1"/>
        <v>0-15% range</v>
      </c>
      <c r="T59" s="61">
        <f t="shared" si="10"/>
        <v>11</v>
      </c>
      <c r="U59" s="61">
        <f t="shared" si="8"/>
        <v>11</v>
      </c>
      <c r="V59" s="61">
        <f t="shared" si="9"/>
        <v>11</v>
      </c>
      <c r="W59" s="60">
        <f t="shared" si="2"/>
        <v>1</v>
      </c>
      <c r="X59" s="104" t="s">
        <v>2173</v>
      </c>
      <c r="Z59" s="134"/>
      <c r="AA59" s="134"/>
      <c r="AB59" s="134"/>
      <c r="AC59" s="134"/>
      <c r="AD59" s="134"/>
      <c r="AE59" s="134"/>
    </row>
    <row r="60" spans="1:31" ht="15" customHeight="1" x14ac:dyDescent="0.25">
      <c r="A60" s="40" t="s">
        <v>10</v>
      </c>
      <c r="B60" s="40" t="s">
        <v>11</v>
      </c>
      <c r="C60" t="s">
        <v>389</v>
      </c>
      <c r="D60" s="40" t="s">
        <v>390</v>
      </c>
      <c r="E60" t="s">
        <v>451</v>
      </c>
      <c r="F60" s="40" t="s">
        <v>452</v>
      </c>
      <c r="G60" t="s">
        <v>2548</v>
      </c>
      <c r="H60" t="s">
        <v>2513</v>
      </c>
      <c r="I60" s="44">
        <v>17</v>
      </c>
      <c r="J60" s="44"/>
      <c r="K60" s="44"/>
      <c r="L60" s="44"/>
      <c r="M60" s="44"/>
      <c r="N60" s="44"/>
      <c r="O60" s="44">
        <f t="shared" si="3"/>
        <v>1</v>
      </c>
      <c r="P60" s="60">
        <f t="shared" si="4"/>
        <v>1</v>
      </c>
      <c r="Q60" s="62">
        <f t="shared" si="5"/>
        <v>0</v>
      </c>
      <c r="R60" s="62">
        <f t="shared" si="6"/>
        <v>1</v>
      </c>
      <c r="S60" s="60" t="str">
        <f t="shared" si="1"/>
        <v>0-15% range</v>
      </c>
      <c r="T60" s="61">
        <f t="shared" si="10"/>
        <v>17</v>
      </c>
      <c r="U60" s="61">
        <f t="shared" si="8"/>
        <v>17</v>
      </c>
      <c r="V60" s="61">
        <f t="shared" si="9"/>
        <v>17</v>
      </c>
      <c r="W60" s="60">
        <f t="shared" si="2"/>
        <v>1</v>
      </c>
      <c r="X60" s="104" t="s">
        <v>2173</v>
      </c>
      <c r="Z60" s="134"/>
      <c r="AA60" s="134"/>
      <c r="AB60" s="134"/>
      <c r="AC60" s="134"/>
      <c r="AD60" s="134"/>
      <c r="AE60" s="134"/>
    </row>
    <row r="61" spans="1:31" ht="15" customHeight="1" x14ac:dyDescent="0.25">
      <c r="A61" s="40" t="s">
        <v>10</v>
      </c>
      <c r="B61" s="40" t="s">
        <v>11</v>
      </c>
      <c r="C61" t="s">
        <v>389</v>
      </c>
      <c r="D61" s="40" t="s">
        <v>390</v>
      </c>
      <c r="E61" t="s">
        <v>451</v>
      </c>
      <c r="F61" s="40" t="s">
        <v>452</v>
      </c>
      <c r="G61" t="s">
        <v>2554</v>
      </c>
      <c r="H61" t="s">
        <v>2519</v>
      </c>
      <c r="I61" s="44">
        <v>29</v>
      </c>
      <c r="J61" s="44"/>
      <c r="K61" s="44"/>
      <c r="L61" s="44"/>
      <c r="M61" s="44"/>
      <c r="N61" s="44"/>
      <c r="O61" s="44">
        <f t="shared" si="3"/>
        <v>1</v>
      </c>
      <c r="P61" s="60">
        <f t="shared" si="4"/>
        <v>1</v>
      </c>
      <c r="Q61" s="62">
        <f t="shared" si="5"/>
        <v>0</v>
      </c>
      <c r="R61" s="62">
        <f t="shared" si="6"/>
        <v>1</v>
      </c>
      <c r="S61" s="60" t="str">
        <f t="shared" si="1"/>
        <v>0-15% range</v>
      </c>
      <c r="T61" s="61">
        <f t="shared" si="10"/>
        <v>29</v>
      </c>
      <c r="U61" s="61">
        <f t="shared" si="8"/>
        <v>29</v>
      </c>
      <c r="V61" s="61">
        <f t="shared" si="9"/>
        <v>29</v>
      </c>
      <c r="W61" s="60">
        <f t="shared" si="2"/>
        <v>1</v>
      </c>
      <c r="X61" s="104" t="s">
        <v>2173</v>
      </c>
      <c r="Z61" s="134"/>
      <c r="AA61" s="134"/>
      <c r="AB61" s="134"/>
      <c r="AC61" s="134"/>
      <c r="AD61" s="134"/>
      <c r="AE61" s="134"/>
    </row>
    <row r="62" spans="1:31" ht="15" customHeight="1" x14ac:dyDescent="0.25">
      <c r="A62" s="40" t="s">
        <v>10</v>
      </c>
      <c r="B62" s="40" t="s">
        <v>11</v>
      </c>
      <c r="C62" t="s">
        <v>389</v>
      </c>
      <c r="D62" s="40" t="s">
        <v>390</v>
      </c>
      <c r="E62" t="s">
        <v>389</v>
      </c>
      <c r="F62" s="40" t="s">
        <v>391</v>
      </c>
      <c r="G62" t="s">
        <v>670</v>
      </c>
      <c r="H62" t="s">
        <v>593</v>
      </c>
      <c r="I62" s="44"/>
      <c r="J62" s="44"/>
      <c r="K62" s="44"/>
      <c r="L62" s="44"/>
      <c r="M62" s="44"/>
      <c r="N62" s="44">
        <v>450</v>
      </c>
      <c r="O62" s="44">
        <f t="shared" si="3"/>
        <v>1</v>
      </c>
      <c r="P62" s="60">
        <f t="shared" si="4"/>
        <v>1</v>
      </c>
      <c r="Q62" s="62">
        <f t="shared" si="5"/>
        <v>0</v>
      </c>
      <c r="R62" s="62">
        <f t="shared" si="6"/>
        <v>1</v>
      </c>
      <c r="S62" s="60" t="str">
        <f t="shared" si="1"/>
        <v>0-15% range</v>
      </c>
      <c r="T62" s="61">
        <f t="shared" si="10"/>
        <v>450</v>
      </c>
      <c r="U62" s="61">
        <f t="shared" si="8"/>
        <v>450</v>
      </c>
      <c r="V62" s="61">
        <f t="shared" si="9"/>
        <v>450</v>
      </c>
      <c r="W62" s="60">
        <f t="shared" si="2"/>
        <v>1</v>
      </c>
      <c r="X62" s="104" t="s">
        <v>2173</v>
      </c>
      <c r="Z62" s="134"/>
      <c r="AA62" s="134"/>
      <c r="AB62" s="134"/>
      <c r="AC62" s="134"/>
      <c r="AD62" s="134"/>
      <c r="AE62" s="134"/>
    </row>
    <row r="63" spans="1:31" ht="15" customHeight="1" x14ac:dyDescent="0.25">
      <c r="A63" s="40" t="s">
        <v>10</v>
      </c>
      <c r="B63" s="40" t="s">
        <v>11</v>
      </c>
      <c r="C63" t="s">
        <v>389</v>
      </c>
      <c r="D63" s="40" t="s">
        <v>390</v>
      </c>
      <c r="E63" t="s">
        <v>389</v>
      </c>
      <c r="F63" s="40" t="s">
        <v>391</v>
      </c>
      <c r="G63" t="s">
        <v>678</v>
      </c>
      <c r="H63" t="s">
        <v>601</v>
      </c>
      <c r="I63" s="44">
        <v>51</v>
      </c>
      <c r="J63" s="44"/>
      <c r="K63" s="44"/>
      <c r="L63" s="44"/>
      <c r="M63" s="44"/>
      <c r="N63" s="44"/>
      <c r="O63" s="44">
        <f t="shared" si="3"/>
        <v>1</v>
      </c>
      <c r="P63" s="60">
        <f t="shared" si="4"/>
        <v>1</v>
      </c>
      <c r="Q63" s="62">
        <f t="shared" si="5"/>
        <v>0</v>
      </c>
      <c r="R63" s="62">
        <f t="shared" si="6"/>
        <v>1</v>
      </c>
      <c r="S63" s="60" t="str">
        <f t="shared" si="1"/>
        <v>0-15% range</v>
      </c>
      <c r="T63" s="61">
        <f t="shared" si="10"/>
        <v>51</v>
      </c>
      <c r="U63" s="61">
        <f t="shared" si="8"/>
        <v>51</v>
      </c>
      <c r="V63" s="61">
        <f t="shared" si="9"/>
        <v>51</v>
      </c>
      <c r="W63" s="60">
        <f t="shared" si="2"/>
        <v>1</v>
      </c>
      <c r="X63" s="104" t="s">
        <v>2173</v>
      </c>
      <c r="Z63" s="134"/>
      <c r="AA63" s="134"/>
      <c r="AB63" s="134"/>
      <c r="AC63" s="134"/>
      <c r="AD63" s="134"/>
      <c r="AE63" s="134"/>
    </row>
    <row r="64" spans="1:31" ht="15" customHeight="1" x14ac:dyDescent="0.25">
      <c r="A64" s="40" t="s">
        <v>10</v>
      </c>
      <c r="B64" s="40" t="s">
        <v>11</v>
      </c>
      <c r="C64" t="s">
        <v>389</v>
      </c>
      <c r="D64" s="40" t="s">
        <v>390</v>
      </c>
      <c r="E64" t="s">
        <v>389</v>
      </c>
      <c r="F64" s="40" t="s">
        <v>391</v>
      </c>
      <c r="G64" t="s">
        <v>389</v>
      </c>
      <c r="H64" t="s">
        <v>392</v>
      </c>
      <c r="I64" s="44">
        <v>338</v>
      </c>
      <c r="J64" s="44"/>
      <c r="K64" s="44"/>
      <c r="L64" s="44"/>
      <c r="M64" s="44"/>
      <c r="N64" s="44">
        <v>22</v>
      </c>
      <c r="O64" s="44">
        <f t="shared" si="3"/>
        <v>2</v>
      </c>
      <c r="P64" s="60">
        <f t="shared" si="4"/>
        <v>2</v>
      </c>
      <c r="Q64" s="62">
        <f t="shared" si="5"/>
        <v>0.9349112426035503</v>
      </c>
      <c r="R64" s="62">
        <f t="shared" si="6"/>
        <v>15.363636363636363</v>
      </c>
      <c r="S64" s="60" t="str">
        <f t="shared" si="1"/>
        <v>50-100% range</v>
      </c>
      <c r="T64" s="61">
        <f>$I64</f>
        <v>338</v>
      </c>
      <c r="U64" s="61">
        <f t="shared" si="8"/>
        <v>338</v>
      </c>
      <c r="V64" s="61">
        <f t="shared" si="9"/>
        <v>22</v>
      </c>
      <c r="W64" s="107">
        <f t="shared" si="2"/>
        <v>1</v>
      </c>
      <c r="X64" s="111" t="s">
        <v>2606</v>
      </c>
      <c r="Z64" s="134"/>
      <c r="AA64" s="134"/>
      <c r="AB64" s="134"/>
      <c r="AC64" s="134"/>
      <c r="AD64" s="134"/>
      <c r="AE64" s="134"/>
    </row>
    <row r="65" spans="1:31" ht="15" customHeight="1" x14ac:dyDescent="0.25">
      <c r="A65" s="40" t="s">
        <v>10</v>
      </c>
      <c r="B65" s="40" t="s">
        <v>11</v>
      </c>
      <c r="C65" t="s">
        <v>389</v>
      </c>
      <c r="D65" s="40" t="s">
        <v>390</v>
      </c>
      <c r="E65" t="s">
        <v>389</v>
      </c>
      <c r="F65" s="40" t="s">
        <v>391</v>
      </c>
      <c r="G65" t="s">
        <v>454</v>
      </c>
      <c r="H65" t="s">
        <v>455</v>
      </c>
      <c r="I65" s="44">
        <v>51</v>
      </c>
      <c r="J65" s="44"/>
      <c r="K65" s="44"/>
      <c r="L65" s="44"/>
      <c r="M65" s="44"/>
      <c r="N65" s="44"/>
      <c r="O65" s="44">
        <f t="shared" si="3"/>
        <v>1</v>
      </c>
      <c r="P65" s="60">
        <f t="shared" si="4"/>
        <v>1</v>
      </c>
      <c r="Q65" s="62">
        <f t="shared" si="5"/>
        <v>0</v>
      </c>
      <c r="R65" s="62">
        <f t="shared" si="6"/>
        <v>1</v>
      </c>
      <c r="S65" s="60" t="str">
        <f t="shared" si="1"/>
        <v>0-15% range</v>
      </c>
      <c r="T65" s="61">
        <f t="shared" ref="T65:T86" si="11">AVERAGE(I65:N65)</f>
        <v>51</v>
      </c>
      <c r="U65" s="61">
        <f t="shared" si="8"/>
        <v>51</v>
      </c>
      <c r="V65" s="61">
        <f t="shared" si="9"/>
        <v>51</v>
      </c>
      <c r="W65" s="60">
        <f t="shared" si="2"/>
        <v>1</v>
      </c>
      <c r="X65" s="104" t="s">
        <v>2173</v>
      </c>
      <c r="Z65" s="134"/>
      <c r="AA65" s="134"/>
      <c r="AB65" s="134"/>
      <c r="AC65" s="134"/>
      <c r="AD65" s="134"/>
      <c r="AE65" s="134"/>
    </row>
    <row r="66" spans="1:31" ht="15" customHeight="1" x14ac:dyDescent="0.25">
      <c r="A66" s="40" t="s">
        <v>10</v>
      </c>
      <c r="B66" s="40" t="s">
        <v>11</v>
      </c>
      <c r="C66" t="s">
        <v>389</v>
      </c>
      <c r="D66" s="40" t="s">
        <v>390</v>
      </c>
      <c r="E66" t="s">
        <v>389</v>
      </c>
      <c r="F66" s="40" t="s">
        <v>391</v>
      </c>
      <c r="G66" t="s">
        <v>400</v>
      </c>
      <c r="H66" t="s">
        <v>401</v>
      </c>
      <c r="I66" s="44"/>
      <c r="J66" s="44"/>
      <c r="K66" s="44"/>
      <c r="L66" s="44"/>
      <c r="M66" s="44"/>
      <c r="N66" s="44">
        <v>43</v>
      </c>
      <c r="O66" s="44">
        <f t="shared" si="3"/>
        <v>1</v>
      </c>
      <c r="P66" s="60">
        <f t="shared" si="4"/>
        <v>1</v>
      </c>
      <c r="Q66" s="62">
        <f t="shared" si="5"/>
        <v>0</v>
      </c>
      <c r="R66" s="62">
        <f t="shared" si="6"/>
        <v>1</v>
      </c>
      <c r="S66" s="60" t="str">
        <f t="shared" si="1"/>
        <v>0-15% range</v>
      </c>
      <c r="T66" s="61">
        <f t="shared" si="11"/>
        <v>43</v>
      </c>
      <c r="U66" s="61">
        <f t="shared" si="8"/>
        <v>43</v>
      </c>
      <c r="V66" s="61">
        <f t="shared" si="9"/>
        <v>43</v>
      </c>
      <c r="W66" s="60">
        <f t="shared" si="2"/>
        <v>1</v>
      </c>
      <c r="X66" s="104" t="s">
        <v>2173</v>
      </c>
      <c r="Z66" s="134"/>
      <c r="AA66" s="134"/>
      <c r="AB66" s="134"/>
      <c r="AC66" s="134"/>
      <c r="AD66" s="134"/>
      <c r="AE66" s="134"/>
    </row>
    <row r="67" spans="1:31" ht="15" customHeight="1" x14ac:dyDescent="0.25">
      <c r="A67" s="40" t="s">
        <v>10</v>
      </c>
      <c r="B67" s="40" t="s">
        <v>11</v>
      </c>
      <c r="C67" t="s">
        <v>389</v>
      </c>
      <c r="D67" s="40" t="s">
        <v>390</v>
      </c>
      <c r="E67" t="s">
        <v>389</v>
      </c>
      <c r="F67" s="40" t="s">
        <v>391</v>
      </c>
      <c r="G67" t="s">
        <v>672</v>
      </c>
      <c r="H67" t="s">
        <v>595</v>
      </c>
      <c r="I67" s="44">
        <v>103</v>
      </c>
      <c r="J67" s="44"/>
      <c r="K67" s="44"/>
      <c r="L67" s="44"/>
      <c r="M67" s="44"/>
      <c r="N67" s="44"/>
      <c r="O67" s="44">
        <f t="shared" si="3"/>
        <v>1</v>
      </c>
      <c r="P67" s="60">
        <f t="shared" si="4"/>
        <v>1</v>
      </c>
      <c r="Q67" s="62">
        <f t="shared" si="5"/>
        <v>0</v>
      </c>
      <c r="R67" s="62">
        <f t="shared" si="6"/>
        <v>1</v>
      </c>
      <c r="S67" s="60" t="str">
        <f t="shared" ref="S67:S130" si="12">IFERROR(IF(Q67&lt;=0.15,"0-15% range",IF(AND(Q67&gt;0.15,Q67&lt;=0.5),"16 - 50% range",IF(Q67&gt;0.5,"50-100% range", "NA"))),"")</f>
        <v>0-15% range</v>
      </c>
      <c r="T67" s="61">
        <f t="shared" si="11"/>
        <v>103</v>
      </c>
      <c r="U67" s="61">
        <f t="shared" si="8"/>
        <v>103</v>
      </c>
      <c r="V67" s="61">
        <f t="shared" si="9"/>
        <v>103</v>
      </c>
      <c r="W67" s="60">
        <f t="shared" ref="W67:W130" si="13">COUNTIF(H:H,H67)</f>
        <v>1</v>
      </c>
      <c r="X67" s="104" t="s">
        <v>2173</v>
      </c>
      <c r="Z67" s="134"/>
      <c r="AA67" s="134"/>
      <c r="AB67" s="134"/>
      <c r="AC67" s="134"/>
      <c r="AD67" s="134"/>
      <c r="AE67" s="134"/>
    </row>
    <row r="68" spans="1:31" ht="15" customHeight="1" x14ac:dyDescent="0.25">
      <c r="A68" s="40" t="s">
        <v>10</v>
      </c>
      <c r="B68" s="40" t="s">
        <v>11</v>
      </c>
      <c r="C68" t="s">
        <v>389</v>
      </c>
      <c r="D68" s="40" t="s">
        <v>390</v>
      </c>
      <c r="E68" t="s">
        <v>389</v>
      </c>
      <c r="F68" s="40" t="s">
        <v>391</v>
      </c>
      <c r="G68" t="s">
        <v>444</v>
      </c>
      <c r="H68" t="s">
        <v>445</v>
      </c>
      <c r="I68" s="44">
        <v>251</v>
      </c>
      <c r="J68" s="44"/>
      <c r="K68" s="44"/>
      <c r="L68" s="44"/>
      <c r="M68" s="44"/>
      <c r="N68" s="44"/>
      <c r="O68" s="44">
        <f t="shared" ref="O68:O131" si="14">COUNTIF(I68:N68,"&gt;=0")</f>
        <v>1</v>
      </c>
      <c r="P68" s="60">
        <f t="shared" ref="P68:P131" si="15">COUNTIF(I68:N68,"&gt;=0")</f>
        <v>1</v>
      </c>
      <c r="Q68" s="62">
        <f t="shared" ref="Q68:Q131" si="16">IFERROR(1-(MIN(I68:N68)/MAX(I68:N68)),"")</f>
        <v>0</v>
      </c>
      <c r="R68" s="62">
        <f t="shared" ref="R68:R131" si="17">IF(MIN(I68:N68)&lt;&gt;0,MAX(I68:N68)/MIN(I68:N68),0)</f>
        <v>1</v>
      </c>
      <c r="S68" s="60" t="str">
        <f t="shared" si="12"/>
        <v>0-15% range</v>
      </c>
      <c r="T68" s="61">
        <f t="shared" si="11"/>
        <v>251</v>
      </c>
      <c r="U68" s="61">
        <f t="shared" ref="U68:U131" si="18">MAX(I68:N68)</f>
        <v>251</v>
      </c>
      <c r="V68" s="61">
        <f t="shared" ref="V68:V131" si="19">MIN(I68:N68)</f>
        <v>251</v>
      </c>
      <c r="W68" s="60">
        <f t="shared" si="13"/>
        <v>1</v>
      </c>
      <c r="X68" s="104" t="s">
        <v>2173</v>
      </c>
      <c r="Z68" s="134"/>
      <c r="AA68" s="134"/>
      <c r="AB68" s="134"/>
      <c r="AC68" s="134"/>
      <c r="AD68" s="134"/>
      <c r="AE68" s="134"/>
    </row>
    <row r="69" spans="1:31" ht="15" customHeight="1" x14ac:dyDescent="0.25">
      <c r="A69" s="40" t="s">
        <v>10</v>
      </c>
      <c r="B69" s="40" t="s">
        <v>11</v>
      </c>
      <c r="C69" t="s">
        <v>389</v>
      </c>
      <c r="D69" s="40" t="s">
        <v>390</v>
      </c>
      <c r="E69" t="s">
        <v>389</v>
      </c>
      <c r="F69" s="40" t="s">
        <v>391</v>
      </c>
      <c r="G69" t="s">
        <v>1050</v>
      </c>
      <c r="H69" t="s">
        <v>1051</v>
      </c>
      <c r="I69" s="44">
        <v>17</v>
      </c>
      <c r="J69" s="44"/>
      <c r="K69" s="44"/>
      <c r="L69" s="44"/>
      <c r="M69" s="44"/>
      <c r="N69" s="44"/>
      <c r="O69" s="44">
        <f t="shared" si="14"/>
        <v>1</v>
      </c>
      <c r="P69" s="60">
        <f t="shared" si="15"/>
        <v>1</v>
      </c>
      <c r="Q69" s="62">
        <f t="shared" si="16"/>
        <v>0</v>
      </c>
      <c r="R69" s="62">
        <f t="shared" si="17"/>
        <v>1</v>
      </c>
      <c r="S69" s="60" t="str">
        <f t="shared" si="12"/>
        <v>0-15% range</v>
      </c>
      <c r="T69" s="61">
        <f t="shared" si="11"/>
        <v>17</v>
      </c>
      <c r="U69" s="61">
        <f t="shared" si="18"/>
        <v>17</v>
      </c>
      <c r="V69" s="61">
        <f t="shared" si="19"/>
        <v>17</v>
      </c>
      <c r="W69" s="60">
        <f t="shared" si="13"/>
        <v>1</v>
      </c>
      <c r="X69" s="104" t="s">
        <v>2173</v>
      </c>
      <c r="Z69" s="134"/>
      <c r="AA69" s="134"/>
      <c r="AB69" s="134"/>
      <c r="AC69" s="134"/>
      <c r="AD69" s="134"/>
      <c r="AE69" s="134"/>
    </row>
    <row r="70" spans="1:31" ht="15" customHeight="1" x14ac:dyDescent="0.25">
      <c r="A70" s="40" t="s">
        <v>10</v>
      </c>
      <c r="B70" s="40" t="s">
        <v>11</v>
      </c>
      <c r="C70" t="s">
        <v>389</v>
      </c>
      <c r="D70" s="40" t="s">
        <v>390</v>
      </c>
      <c r="E70" t="s">
        <v>389</v>
      </c>
      <c r="F70" s="40" t="s">
        <v>391</v>
      </c>
      <c r="G70" t="s">
        <v>1390</v>
      </c>
      <c r="H70" t="s">
        <v>1391</v>
      </c>
      <c r="I70" s="44"/>
      <c r="J70" s="44"/>
      <c r="K70" s="44"/>
      <c r="L70" s="44"/>
      <c r="M70" s="44"/>
      <c r="N70" s="44">
        <v>40</v>
      </c>
      <c r="O70" s="44">
        <f t="shared" si="14"/>
        <v>1</v>
      </c>
      <c r="P70" s="60">
        <f t="shared" si="15"/>
        <v>1</v>
      </c>
      <c r="Q70" s="62">
        <f t="shared" si="16"/>
        <v>0</v>
      </c>
      <c r="R70" s="62">
        <f t="shared" si="17"/>
        <v>1</v>
      </c>
      <c r="S70" s="60" t="str">
        <f t="shared" si="12"/>
        <v>0-15% range</v>
      </c>
      <c r="T70" s="61">
        <f t="shared" si="11"/>
        <v>40</v>
      </c>
      <c r="U70" s="61">
        <f t="shared" si="18"/>
        <v>40</v>
      </c>
      <c r="V70" s="61">
        <f t="shared" si="19"/>
        <v>40</v>
      </c>
      <c r="W70" s="60">
        <f t="shared" si="13"/>
        <v>1</v>
      </c>
      <c r="X70" s="104" t="s">
        <v>2173</v>
      </c>
      <c r="Z70" s="134"/>
      <c r="AA70" s="134"/>
      <c r="AB70" s="134"/>
      <c r="AC70" s="134"/>
      <c r="AD70" s="134"/>
      <c r="AE70" s="134"/>
    </row>
    <row r="71" spans="1:31" ht="15" customHeight="1" x14ac:dyDescent="0.25">
      <c r="A71" s="40" t="s">
        <v>10</v>
      </c>
      <c r="B71" s="40" t="s">
        <v>11</v>
      </c>
      <c r="C71" t="s">
        <v>389</v>
      </c>
      <c r="D71" s="40" t="s">
        <v>390</v>
      </c>
      <c r="E71" t="s">
        <v>389</v>
      </c>
      <c r="F71" s="40" t="s">
        <v>391</v>
      </c>
      <c r="G71" t="s">
        <v>1726</v>
      </c>
      <c r="H71" t="s">
        <v>1727</v>
      </c>
      <c r="I71" s="44"/>
      <c r="J71" s="44"/>
      <c r="K71" s="44"/>
      <c r="L71" s="44"/>
      <c r="M71" s="44"/>
      <c r="N71" s="44">
        <v>538</v>
      </c>
      <c r="O71" s="44">
        <f t="shared" si="14"/>
        <v>1</v>
      </c>
      <c r="P71" s="60">
        <f t="shared" si="15"/>
        <v>1</v>
      </c>
      <c r="Q71" s="62">
        <f t="shared" si="16"/>
        <v>0</v>
      </c>
      <c r="R71" s="62">
        <f t="shared" si="17"/>
        <v>1</v>
      </c>
      <c r="S71" s="60" t="str">
        <f t="shared" si="12"/>
        <v>0-15% range</v>
      </c>
      <c r="T71" s="61">
        <f t="shared" si="11"/>
        <v>538</v>
      </c>
      <c r="U71" s="61">
        <f t="shared" si="18"/>
        <v>538</v>
      </c>
      <c r="V71" s="61">
        <f t="shared" si="19"/>
        <v>538</v>
      </c>
      <c r="W71" s="60">
        <f t="shared" si="13"/>
        <v>1</v>
      </c>
      <c r="X71" s="104" t="s">
        <v>2173</v>
      </c>
      <c r="Z71" s="134"/>
      <c r="AA71" s="134"/>
      <c r="AB71" s="134"/>
      <c r="AC71" s="134"/>
      <c r="AD71" s="134"/>
      <c r="AE71" s="134"/>
    </row>
    <row r="72" spans="1:31" ht="15" customHeight="1" x14ac:dyDescent="0.25">
      <c r="A72" s="40" t="s">
        <v>10</v>
      </c>
      <c r="B72" s="40" t="s">
        <v>11</v>
      </c>
      <c r="C72" t="s">
        <v>389</v>
      </c>
      <c r="D72" s="40" t="s">
        <v>390</v>
      </c>
      <c r="E72" t="s">
        <v>389</v>
      </c>
      <c r="F72" s="40" t="s">
        <v>391</v>
      </c>
      <c r="G72" t="s">
        <v>1732</v>
      </c>
      <c r="H72" t="s">
        <v>1733</v>
      </c>
      <c r="I72" s="44">
        <v>29</v>
      </c>
      <c r="J72" s="44"/>
      <c r="K72" s="44"/>
      <c r="L72" s="44"/>
      <c r="M72" s="44"/>
      <c r="N72" s="44">
        <v>34</v>
      </c>
      <c r="O72" s="44">
        <f t="shared" si="14"/>
        <v>2</v>
      </c>
      <c r="P72" s="60">
        <f t="shared" si="15"/>
        <v>2</v>
      </c>
      <c r="Q72" s="62">
        <f t="shared" si="16"/>
        <v>0.1470588235294118</v>
      </c>
      <c r="R72" s="62">
        <f t="shared" si="17"/>
        <v>1.1724137931034482</v>
      </c>
      <c r="S72" s="60" t="str">
        <f t="shared" si="12"/>
        <v>0-15% range</v>
      </c>
      <c r="T72" s="61">
        <f t="shared" si="11"/>
        <v>31.5</v>
      </c>
      <c r="U72" s="61">
        <f t="shared" si="18"/>
        <v>34</v>
      </c>
      <c r="V72" s="61">
        <f t="shared" si="19"/>
        <v>29</v>
      </c>
      <c r="W72" s="60">
        <f t="shared" si="13"/>
        <v>1</v>
      </c>
      <c r="X72" s="105" t="s">
        <v>2154</v>
      </c>
      <c r="Z72" s="134"/>
      <c r="AA72" s="134"/>
      <c r="AB72" s="134"/>
      <c r="AC72" s="134"/>
      <c r="AD72" s="134"/>
      <c r="AE72" s="134"/>
    </row>
    <row r="73" spans="1:31" ht="15" customHeight="1" x14ac:dyDescent="0.25">
      <c r="A73" s="40" t="s">
        <v>10</v>
      </c>
      <c r="B73" s="40" t="s">
        <v>11</v>
      </c>
      <c r="C73" t="s">
        <v>389</v>
      </c>
      <c r="D73" s="40" t="s">
        <v>390</v>
      </c>
      <c r="E73" t="s">
        <v>389</v>
      </c>
      <c r="F73" s="40" t="s">
        <v>391</v>
      </c>
      <c r="G73" t="s">
        <v>2094</v>
      </c>
      <c r="H73" t="s">
        <v>847</v>
      </c>
      <c r="I73" s="44"/>
      <c r="J73" s="44"/>
      <c r="K73" s="44"/>
      <c r="L73" s="44"/>
      <c r="M73" s="44"/>
      <c r="N73" s="44">
        <v>65</v>
      </c>
      <c r="O73" s="44">
        <f t="shared" si="14"/>
        <v>1</v>
      </c>
      <c r="P73" s="60">
        <f t="shared" si="15"/>
        <v>1</v>
      </c>
      <c r="Q73" s="62">
        <f t="shared" si="16"/>
        <v>0</v>
      </c>
      <c r="R73" s="62">
        <f t="shared" si="17"/>
        <v>1</v>
      </c>
      <c r="S73" s="60" t="str">
        <f t="shared" si="12"/>
        <v>0-15% range</v>
      </c>
      <c r="T73" s="61">
        <f t="shared" si="11"/>
        <v>65</v>
      </c>
      <c r="U73" s="61">
        <f t="shared" si="18"/>
        <v>65</v>
      </c>
      <c r="V73" s="61">
        <f t="shared" si="19"/>
        <v>65</v>
      </c>
      <c r="W73" s="60">
        <f t="shared" si="13"/>
        <v>1</v>
      </c>
      <c r="X73" s="104" t="s">
        <v>2173</v>
      </c>
      <c r="Z73" s="134"/>
      <c r="AA73" s="134"/>
      <c r="AB73" s="134"/>
      <c r="AC73" s="134"/>
      <c r="AD73" s="134"/>
      <c r="AE73" s="134"/>
    </row>
    <row r="74" spans="1:31" ht="15" customHeight="1" x14ac:dyDescent="0.25">
      <c r="A74" s="40" t="s">
        <v>10</v>
      </c>
      <c r="B74" s="40" t="s">
        <v>11</v>
      </c>
      <c r="C74" t="s">
        <v>389</v>
      </c>
      <c r="D74" s="40" t="s">
        <v>390</v>
      </c>
      <c r="E74" t="s">
        <v>389</v>
      </c>
      <c r="F74" s="40" t="s">
        <v>391</v>
      </c>
      <c r="G74" t="s">
        <v>2096</v>
      </c>
      <c r="H74" t="s">
        <v>911</v>
      </c>
      <c r="I74" s="44"/>
      <c r="J74" s="44"/>
      <c r="K74" s="44"/>
      <c r="L74" s="44"/>
      <c r="M74" s="44"/>
      <c r="N74" s="44">
        <v>14</v>
      </c>
      <c r="O74" s="44">
        <f t="shared" si="14"/>
        <v>1</v>
      </c>
      <c r="P74" s="60">
        <f t="shared" si="15"/>
        <v>1</v>
      </c>
      <c r="Q74" s="62">
        <f t="shared" si="16"/>
        <v>0</v>
      </c>
      <c r="R74" s="62">
        <f t="shared" si="17"/>
        <v>1</v>
      </c>
      <c r="S74" s="60" t="str">
        <f t="shared" si="12"/>
        <v>0-15% range</v>
      </c>
      <c r="T74" s="61">
        <f t="shared" si="11"/>
        <v>14</v>
      </c>
      <c r="U74" s="61">
        <f t="shared" si="18"/>
        <v>14</v>
      </c>
      <c r="V74" s="61">
        <f t="shared" si="19"/>
        <v>14</v>
      </c>
      <c r="W74" s="60">
        <f t="shared" si="13"/>
        <v>1</v>
      </c>
      <c r="X74" s="104" t="s">
        <v>2173</v>
      </c>
      <c r="Z74" s="134"/>
      <c r="AA74" s="134"/>
      <c r="AB74" s="134"/>
      <c r="AC74" s="134"/>
      <c r="AD74" s="134"/>
      <c r="AE74" s="134"/>
    </row>
    <row r="75" spans="1:31" ht="15" customHeight="1" x14ac:dyDescent="0.25">
      <c r="A75" s="40" t="s">
        <v>10</v>
      </c>
      <c r="B75" s="40" t="s">
        <v>11</v>
      </c>
      <c r="C75" t="s">
        <v>389</v>
      </c>
      <c r="D75" s="40" t="s">
        <v>390</v>
      </c>
      <c r="E75" t="s">
        <v>389</v>
      </c>
      <c r="F75" s="40" t="s">
        <v>391</v>
      </c>
      <c r="G75" t="s">
        <v>2332</v>
      </c>
      <c r="H75" t="s">
        <v>2331</v>
      </c>
      <c r="I75" s="44"/>
      <c r="J75" s="44"/>
      <c r="K75" s="44"/>
      <c r="L75" s="44"/>
      <c r="M75" s="44"/>
      <c r="N75" s="44">
        <v>22</v>
      </c>
      <c r="O75" s="44">
        <f t="shared" si="14"/>
        <v>1</v>
      </c>
      <c r="P75" s="60">
        <f t="shared" si="15"/>
        <v>1</v>
      </c>
      <c r="Q75" s="62">
        <f t="shared" si="16"/>
        <v>0</v>
      </c>
      <c r="R75" s="62">
        <f t="shared" si="17"/>
        <v>1</v>
      </c>
      <c r="S75" s="60" t="str">
        <f t="shared" si="12"/>
        <v>0-15% range</v>
      </c>
      <c r="T75" s="61">
        <f t="shared" si="11"/>
        <v>22</v>
      </c>
      <c r="U75" s="61">
        <f t="shared" si="18"/>
        <v>22</v>
      </c>
      <c r="V75" s="61">
        <f t="shared" si="19"/>
        <v>22</v>
      </c>
      <c r="W75" s="60">
        <f t="shared" si="13"/>
        <v>1</v>
      </c>
      <c r="X75" s="104" t="s">
        <v>2173</v>
      </c>
      <c r="Z75" s="134"/>
      <c r="AA75" s="134"/>
      <c r="AB75" s="134"/>
      <c r="AC75" s="134"/>
      <c r="AD75" s="134"/>
      <c r="AE75" s="134"/>
    </row>
    <row r="76" spans="1:31" ht="15" customHeight="1" x14ac:dyDescent="0.25">
      <c r="A76" s="40" t="s">
        <v>10</v>
      </c>
      <c r="B76" s="40" t="s">
        <v>11</v>
      </c>
      <c r="C76" t="s">
        <v>389</v>
      </c>
      <c r="D76" s="40" t="s">
        <v>390</v>
      </c>
      <c r="E76" t="s">
        <v>389</v>
      </c>
      <c r="F76" s="40" t="s">
        <v>391</v>
      </c>
      <c r="G76" t="s">
        <v>677</v>
      </c>
      <c r="H76" t="s">
        <v>600</v>
      </c>
      <c r="I76" s="44"/>
      <c r="J76" s="44"/>
      <c r="K76" s="44"/>
      <c r="L76" s="44"/>
      <c r="M76" s="44"/>
      <c r="N76" s="44">
        <v>19</v>
      </c>
      <c r="O76" s="44">
        <f t="shared" si="14"/>
        <v>1</v>
      </c>
      <c r="P76" s="60">
        <f t="shared" si="15"/>
        <v>1</v>
      </c>
      <c r="Q76" s="62">
        <f t="shared" si="16"/>
        <v>0</v>
      </c>
      <c r="R76" s="62">
        <f t="shared" si="17"/>
        <v>1</v>
      </c>
      <c r="S76" s="60" t="str">
        <f t="shared" si="12"/>
        <v>0-15% range</v>
      </c>
      <c r="T76" s="61">
        <f t="shared" si="11"/>
        <v>19</v>
      </c>
      <c r="U76" s="61">
        <f t="shared" si="18"/>
        <v>19</v>
      </c>
      <c r="V76" s="61">
        <f t="shared" si="19"/>
        <v>19</v>
      </c>
      <c r="W76" s="60">
        <f t="shared" si="13"/>
        <v>1</v>
      </c>
      <c r="X76" s="104" t="s">
        <v>2173</v>
      </c>
      <c r="Z76" s="134"/>
      <c r="AA76" s="134"/>
      <c r="AB76" s="134"/>
      <c r="AC76" s="134"/>
      <c r="AD76" s="134"/>
      <c r="AE76" s="134"/>
    </row>
    <row r="77" spans="1:31" ht="15" customHeight="1" x14ac:dyDescent="0.25">
      <c r="A77" s="40" t="s">
        <v>10</v>
      </c>
      <c r="B77" s="40" t="s">
        <v>11</v>
      </c>
      <c r="C77" t="s">
        <v>389</v>
      </c>
      <c r="D77" s="40" t="s">
        <v>390</v>
      </c>
      <c r="E77" t="s">
        <v>389</v>
      </c>
      <c r="F77" s="40" t="s">
        <v>391</v>
      </c>
      <c r="G77" t="s">
        <v>2385</v>
      </c>
      <c r="H77" t="s">
        <v>2384</v>
      </c>
      <c r="I77" s="44"/>
      <c r="J77" s="44"/>
      <c r="K77" s="44"/>
      <c r="L77" s="44"/>
      <c r="M77" s="44"/>
      <c r="N77" s="44">
        <v>73</v>
      </c>
      <c r="O77" s="44">
        <f t="shared" si="14"/>
        <v>1</v>
      </c>
      <c r="P77" s="60">
        <f t="shared" si="15"/>
        <v>1</v>
      </c>
      <c r="Q77" s="62">
        <f t="shared" si="16"/>
        <v>0</v>
      </c>
      <c r="R77" s="62">
        <f t="shared" si="17"/>
        <v>1</v>
      </c>
      <c r="S77" s="60" t="str">
        <f t="shared" si="12"/>
        <v>0-15% range</v>
      </c>
      <c r="T77" s="61">
        <f t="shared" si="11"/>
        <v>73</v>
      </c>
      <c r="U77" s="61">
        <f t="shared" si="18"/>
        <v>73</v>
      </c>
      <c r="V77" s="61">
        <f t="shared" si="19"/>
        <v>73</v>
      </c>
      <c r="W77" s="60">
        <f t="shared" si="13"/>
        <v>1</v>
      </c>
      <c r="X77" s="104" t="s">
        <v>2173</v>
      </c>
      <c r="Z77" s="134"/>
      <c r="AA77" s="134"/>
      <c r="AB77" s="134"/>
      <c r="AC77" s="134"/>
      <c r="AD77" s="134"/>
      <c r="AE77" s="134"/>
    </row>
    <row r="78" spans="1:31" ht="15" customHeight="1" x14ac:dyDescent="0.25">
      <c r="A78" s="40" t="s">
        <v>10</v>
      </c>
      <c r="B78" s="40" t="s">
        <v>11</v>
      </c>
      <c r="C78" t="s">
        <v>389</v>
      </c>
      <c r="D78" s="40" t="s">
        <v>390</v>
      </c>
      <c r="E78" t="s">
        <v>389</v>
      </c>
      <c r="F78" s="40" t="s">
        <v>391</v>
      </c>
      <c r="G78" t="s">
        <v>2383</v>
      </c>
      <c r="H78" t="s">
        <v>2382</v>
      </c>
      <c r="I78" s="44"/>
      <c r="J78" s="44"/>
      <c r="K78" s="44"/>
      <c r="L78" s="44"/>
      <c r="M78" s="44"/>
      <c r="N78" s="44">
        <v>38</v>
      </c>
      <c r="O78" s="44">
        <f t="shared" si="14"/>
        <v>1</v>
      </c>
      <c r="P78" s="60">
        <f t="shared" si="15"/>
        <v>1</v>
      </c>
      <c r="Q78" s="62">
        <f t="shared" si="16"/>
        <v>0</v>
      </c>
      <c r="R78" s="62">
        <f t="shared" si="17"/>
        <v>1</v>
      </c>
      <c r="S78" s="60" t="str">
        <f t="shared" si="12"/>
        <v>0-15% range</v>
      </c>
      <c r="T78" s="61">
        <f t="shared" si="11"/>
        <v>38</v>
      </c>
      <c r="U78" s="61">
        <f t="shared" si="18"/>
        <v>38</v>
      </c>
      <c r="V78" s="61">
        <f t="shared" si="19"/>
        <v>38</v>
      </c>
      <c r="W78" s="60">
        <f t="shared" si="13"/>
        <v>1</v>
      </c>
      <c r="X78" s="104" t="s">
        <v>2173</v>
      </c>
      <c r="Z78" s="134"/>
      <c r="AA78" s="134"/>
      <c r="AB78" s="134"/>
      <c r="AC78" s="134"/>
      <c r="AD78" s="134"/>
      <c r="AE78" s="134"/>
    </row>
    <row r="79" spans="1:31" ht="15" customHeight="1" x14ac:dyDescent="0.25">
      <c r="A79" s="40" t="s">
        <v>10</v>
      </c>
      <c r="B79" s="40" t="s">
        <v>11</v>
      </c>
      <c r="C79" t="s">
        <v>154</v>
      </c>
      <c r="D79" s="40" t="s">
        <v>155</v>
      </c>
      <c r="E79" t="s">
        <v>154</v>
      </c>
      <c r="F79" s="40" t="s">
        <v>340</v>
      </c>
      <c r="G79" t="s">
        <v>154</v>
      </c>
      <c r="H79" t="s">
        <v>341</v>
      </c>
      <c r="I79" s="44"/>
      <c r="J79" s="44"/>
      <c r="K79" s="44"/>
      <c r="L79" s="44"/>
      <c r="M79" s="44"/>
      <c r="N79" s="44">
        <v>200</v>
      </c>
      <c r="O79" s="44">
        <f t="shared" si="14"/>
        <v>1</v>
      </c>
      <c r="P79" s="60">
        <f t="shared" si="15"/>
        <v>1</v>
      </c>
      <c r="Q79" s="62">
        <f t="shared" si="16"/>
        <v>0</v>
      </c>
      <c r="R79" s="62">
        <f t="shared" si="17"/>
        <v>1</v>
      </c>
      <c r="S79" s="60" t="str">
        <f t="shared" si="12"/>
        <v>0-15% range</v>
      </c>
      <c r="T79" s="61">
        <f t="shared" si="11"/>
        <v>200</v>
      </c>
      <c r="U79" s="61">
        <f t="shared" si="18"/>
        <v>200</v>
      </c>
      <c r="V79" s="61">
        <f t="shared" si="19"/>
        <v>200</v>
      </c>
      <c r="W79" s="60">
        <f t="shared" si="13"/>
        <v>1</v>
      </c>
      <c r="X79" s="104" t="s">
        <v>2173</v>
      </c>
      <c r="Z79" s="134"/>
      <c r="AA79" s="134"/>
      <c r="AB79" s="134"/>
      <c r="AC79" s="134"/>
      <c r="AD79" s="134"/>
      <c r="AE79" s="134"/>
    </row>
    <row r="80" spans="1:31" ht="15" customHeight="1" x14ac:dyDescent="0.25">
      <c r="A80" s="40" t="s">
        <v>10</v>
      </c>
      <c r="B80" s="40" t="s">
        <v>11</v>
      </c>
      <c r="C80" t="s">
        <v>154</v>
      </c>
      <c r="D80" s="40" t="s">
        <v>155</v>
      </c>
      <c r="E80" t="s">
        <v>154</v>
      </c>
      <c r="F80" s="40" t="s">
        <v>340</v>
      </c>
      <c r="G80" t="s">
        <v>2231</v>
      </c>
      <c r="H80" t="s">
        <v>2230</v>
      </c>
      <c r="I80" s="44"/>
      <c r="J80" s="44"/>
      <c r="K80" s="44"/>
      <c r="L80" s="44"/>
      <c r="M80" s="44"/>
      <c r="N80" s="44">
        <v>40</v>
      </c>
      <c r="O80" s="44">
        <f t="shared" si="14"/>
        <v>1</v>
      </c>
      <c r="P80" s="60">
        <f t="shared" si="15"/>
        <v>1</v>
      </c>
      <c r="Q80" s="62">
        <f t="shared" si="16"/>
        <v>0</v>
      </c>
      <c r="R80" s="62">
        <f t="shared" si="17"/>
        <v>1</v>
      </c>
      <c r="S80" s="60" t="str">
        <f t="shared" si="12"/>
        <v>0-15% range</v>
      </c>
      <c r="T80" s="61">
        <f t="shared" si="11"/>
        <v>40</v>
      </c>
      <c r="U80" s="61">
        <f t="shared" si="18"/>
        <v>40</v>
      </c>
      <c r="V80" s="61">
        <f t="shared" si="19"/>
        <v>40</v>
      </c>
      <c r="W80" s="60">
        <f t="shared" si="13"/>
        <v>1</v>
      </c>
      <c r="X80" s="104" t="s">
        <v>2173</v>
      </c>
      <c r="Z80" s="134"/>
      <c r="AA80" s="134"/>
      <c r="AB80" s="134"/>
      <c r="AC80" s="134"/>
      <c r="AD80" s="134"/>
      <c r="AE80" s="134"/>
    </row>
    <row r="81" spans="1:31" ht="15" customHeight="1" x14ac:dyDescent="0.25">
      <c r="A81" s="40" t="s">
        <v>10</v>
      </c>
      <c r="B81" s="40" t="s">
        <v>11</v>
      </c>
      <c r="C81" t="s">
        <v>154</v>
      </c>
      <c r="D81" s="40" t="s">
        <v>155</v>
      </c>
      <c r="E81" t="s">
        <v>154</v>
      </c>
      <c r="F81" s="40" t="s">
        <v>340</v>
      </c>
      <c r="G81" t="s">
        <v>2235</v>
      </c>
      <c r="H81" t="s">
        <v>2234</v>
      </c>
      <c r="I81" s="44"/>
      <c r="J81" s="44"/>
      <c r="K81" s="44"/>
      <c r="L81" s="44"/>
      <c r="M81" s="44"/>
      <c r="N81" s="44">
        <v>160</v>
      </c>
      <c r="O81" s="44">
        <f t="shared" si="14"/>
        <v>1</v>
      </c>
      <c r="P81" s="60">
        <f t="shared" si="15"/>
        <v>1</v>
      </c>
      <c r="Q81" s="62">
        <f t="shared" si="16"/>
        <v>0</v>
      </c>
      <c r="R81" s="62">
        <f t="shared" si="17"/>
        <v>1</v>
      </c>
      <c r="S81" s="60" t="str">
        <f t="shared" si="12"/>
        <v>0-15% range</v>
      </c>
      <c r="T81" s="61">
        <f t="shared" si="11"/>
        <v>160</v>
      </c>
      <c r="U81" s="61">
        <f t="shared" si="18"/>
        <v>160</v>
      </c>
      <c r="V81" s="61">
        <f t="shared" si="19"/>
        <v>160</v>
      </c>
      <c r="W81" s="60">
        <f t="shared" si="13"/>
        <v>1</v>
      </c>
      <c r="X81" s="104" t="s">
        <v>2173</v>
      </c>
      <c r="Z81" s="134"/>
      <c r="AA81" s="134"/>
      <c r="AB81" s="134"/>
      <c r="AC81" s="134"/>
      <c r="AD81" s="134"/>
      <c r="AE81" s="134"/>
    </row>
    <row r="82" spans="1:31" ht="15" customHeight="1" x14ac:dyDescent="0.25">
      <c r="A82" s="40" t="s">
        <v>10</v>
      </c>
      <c r="B82" s="40" t="s">
        <v>11</v>
      </c>
      <c r="C82" t="s">
        <v>154</v>
      </c>
      <c r="D82" s="40" t="s">
        <v>155</v>
      </c>
      <c r="E82" t="s">
        <v>154</v>
      </c>
      <c r="F82" s="40" t="s">
        <v>340</v>
      </c>
      <c r="G82" t="s">
        <v>2229</v>
      </c>
      <c r="H82" t="s">
        <v>2228</v>
      </c>
      <c r="I82" s="44"/>
      <c r="J82" s="44"/>
      <c r="K82" s="44"/>
      <c r="L82" s="44"/>
      <c r="M82" s="44"/>
      <c r="N82" s="44">
        <v>45</v>
      </c>
      <c r="O82" s="44">
        <f t="shared" si="14"/>
        <v>1</v>
      </c>
      <c r="P82" s="60">
        <f t="shared" si="15"/>
        <v>1</v>
      </c>
      <c r="Q82" s="62">
        <f t="shared" si="16"/>
        <v>0</v>
      </c>
      <c r="R82" s="62">
        <f t="shared" si="17"/>
        <v>1</v>
      </c>
      <c r="S82" s="60" t="str">
        <f t="shared" si="12"/>
        <v>0-15% range</v>
      </c>
      <c r="T82" s="61">
        <f t="shared" si="11"/>
        <v>45</v>
      </c>
      <c r="U82" s="61">
        <f t="shared" si="18"/>
        <v>45</v>
      </c>
      <c r="V82" s="61">
        <f t="shared" si="19"/>
        <v>45</v>
      </c>
      <c r="W82" s="60">
        <f t="shared" si="13"/>
        <v>1</v>
      </c>
      <c r="X82" s="104" t="s">
        <v>2173</v>
      </c>
      <c r="Z82" s="134"/>
      <c r="AA82" s="134"/>
      <c r="AB82" s="134"/>
      <c r="AC82" s="134"/>
      <c r="AD82" s="134"/>
      <c r="AE82" s="134"/>
    </row>
    <row r="83" spans="1:31" ht="15" customHeight="1" x14ac:dyDescent="0.25">
      <c r="A83" s="40" t="s">
        <v>10</v>
      </c>
      <c r="B83" s="40" t="s">
        <v>11</v>
      </c>
      <c r="C83" t="s">
        <v>154</v>
      </c>
      <c r="D83" s="40" t="s">
        <v>155</v>
      </c>
      <c r="E83" t="s">
        <v>154</v>
      </c>
      <c r="F83" s="40" t="s">
        <v>340</v>
      </c>
      <c r="G83" t="s">
        <v>2233</v>
      </c>
      <c r="H83" t="s">
        <v>2232</v>
      </c>
      <c r="I83" s="44"/>
      <c r="J83" s="44"/>
      <c r="K83" s="44"/>
      <c r="L83" s="44"/>
      <c r="M83" s="44"/>
      <c r="N83" s="44">
        <v>60</v>
      </c>
      <c r="O83" s="44">
        <f t="shared" si="14"/>
        <v>1</v>
      </c>
      <c r="P83" s="60">
        <f t="shared" si="15"/>
        <v>1</v>
      </c>
      <c r="Q83" s="62">
        <f t="shared" si="16"/>
        <v>0</v>
      </c>
      <c r="R83" s="62">
        <f t="shared" si="17"/>
        <v>1</v>
      </c>
      <c r="S83" s="60" t="str">
        <f t="shared" si="12"/>
        <v>0-15% range</v>
      </c>
      <c r="T83" s="61">
        <f t="shared" si="11"/>
        <v>60</v>
      </c>
      <c r="U83" s="61">
        <f t="shared" si="18"/>
        <v>60</v>
      </c>
      <c r="V83" s="61">
        <f t="shared" si="19"/>
        <v>60</v>
      </c>
      <c r="W83" s="60">
        <f t="shared" si="13"/>
        <v>1</v>
      </c>
      <c r="X83" s="104" t="s">
        <v>2173</v>
      </c>
      <c r="Z83" s="134"/>
      <c r="AA83" s="134"/>
      <c r="AB83" s="134"/>
      <c r="AC83" s="134"/>
      <c r="AD83" s="134"/>
      <c r="AE83" s="134"/>
    </row>
    <row r="84" spans="1:31" ht="15" customHeight="1" x14ac:dyDescent="0.25">
      <c r="A84" s="40" t="s">
        <v>10</v>
      </c>
      <c r="B84" s="40" t="s">
        <v>11</v>
      </c>
      <c r="C84" t="s">
        <v>154</v>
      </c>
      <c r="D84" s="40" t="s">
        <v>155</v>
      </c>
      <c r="E84" t="s">
        <v>154</v>
      </c>
      <c r="F84" s="40" t="s">
        <v>340</v>
      </c>
      <c r="G84" t="s">
        <v>2239</v>
      </c>
      <c r="H84" t="s">
        <v>2238</v>
      </c>
      <c r="I84" s="44"/>
      <c r="J84" s="44"/>
      <c r="K84" s="44"/>
      <c r="L84" s="44"/>
      <c r="M84" s="44"/>
      <c r="N84" s="44">
        <v>105</v>
      </c>
      <c r="O84" s="44">
        <f t="shared" si="14"/>
        <v>1</v>
      </c>
      <c r="P84" s="60">
        <f t="shared" si="15"/>
        <v>1</v>
      </c>
      <c r="Q84" s="62">
        <f t="shared" si="16"/>
        <v>0</v>
      </c>
      <c r="R84" s="62">
        <f t="shared" si="17"/>
        <v>1</v>
      </c>
      <c r="S84" s="60" t="str">
        <f t="shared" si="12"/>
        <v>0-15% range</v>
      </c>
      <c r="T84" s="61">
        <f t="shared" si="11"/>
        <v>105</v>
      </c>
      <c r="U84" s="61">
        <f t="shared" si="18"/>
        <v>105</v>
      </c>
      <c r="V84" s="61">
        <f t="shared" si="19"/>
        <v>105</v>
      </c>
      <c r="W84" s="60">
        <f t="shared" si="13"/>
        <v>1</v>
      </c>
      <c r="X84" s="104" t="s">
        <v>2173</v>
      </c>
      <c r="Z84" s="134"/>
      <c r="AA84" s="134"/>
      <c r="AB84" s="134"/>
      <c r="AC84" s="134"/>
      <c r="AD84" s="134"/>
      <c r="AE84" s="134"/>
    </row>
    <row r="85" spans="1:31" ht="15" customHeight="1" x14ac:dyDescent="0.25">
      <c r="A85" s="40" t="s">
        <v>10</v>
      </c>
      <c r="B85" s="40" t="s">
        <v>11</v>
      </c>
      <c r="C85" t="s">
        <v>154</v>
      </c>
      <c r="D85" s="40" t="s">
        <v>155</v>
      </c>
      <c r="E85" t="s">
        <v>154</v>
      </c>
      <c r="F85" s="40" t="s">
        <v>340</v>
      </c>
      <c r="G85" t="s">
        <v>2237</v>
      </c>
      <c r="H85" t="s">
        <v>2236</v>
      </c>
      <c r="I85" s="44"/>
      <c r="J85" s="44"/>
      <c r="K85" s="44"/>
      <c r="L85" s="44"/>
      <c r="M85" s="44"/>
      <c r="N85" s="44">
        <v>240</v>
      </c>
      <c r="O85" s="44">
        <f t="shared" si="14"/>
        <v>1</v>
      </c>
      <c r="P85" s="60">
        <f t="shared" si="15"/>
        <v>1</v>
      </c>
      <c r="Q85" s="62">
        <f t="shared" si="16"/>
        <v>0</v>
      </c>
      <c r="R85" s="62">
        <f t="shared" si="17"/>
        <v>1</v>
      </c>
      <c r="S85" s="60" t="str">
        <f t="shared" si="12"/>
        <v>0-15% range</v>
      </c>
      <c r="T85" s="61">
        <f t="shared" si="11"/>
        <v>240</v>
      </c>
      <c r="U85" s="61">
        <f t="shared" si="18"/>
        <v>240</v>
      </c>
      <c r="V85" s="61">
        <f t="shared" si="19"/>
        <v>240</v>
      </c>
      <c r="W85" s="60">
        <f t="shared" si="13"/>
        <v>1</v>
      </c>
      <c r="X85" s="104" t="s">
        <v>2173</v>
      </c>
      <c r="Z85" s="134"/>
      <c r="AA85" s="134"/>
      <c r="AB85" s="134"/>
      <c r="AC85" s="134"/>
      <c r="AD85" s="134"/>
      <c r="AE85" s="134"/>
    </row>
    <row r="86" spans="1:31" ht="15" customHeight="1" x14ac:dyDescent="0.25">
      <c r="A86" s="40" t="s">
        <v>10</v>
      </c>
      <c r="B86" s="40" t="s">
        <v>11</v>
      </c>
      <c r="C86" t="s">
        <v>946</v>
      </c>
      <c r="D86" s="40" t="s">
        <v>945</v>
      </c>
      <c r="E86" t="s">
        <v>990</v>
      </c>
      <c r="F86" s="40" t="s">
        <v>991</v>
      </c>
      <c r="G86" t="s">
        <v>1315</v>
      </c>
      <c r="H86" t="s">
        <v>1316</v>
      </c>
      <c r="I86" s="44"/>
      <c r="J86" s="44"/>
      <c r="K86" s="44"/>
      <c r="L86" s="44"/>
      <c r="M86" s="44"/>
      <c r="N86" s="44">
        <v>3</v>
      </c>
      <c r="O86" s="44">
        <f t="shared" si="14"/>
        <v>1</v>
      </c>
      <c r="P86" s="60">
        <f t="shared" si="15"/>
        <v>1</v>
      </c>
      <c r="Q86" s="62">
        <f t="shared" si="16"/>
        <v>0</v>
      </c>
      <c r="R86" s="62">
        <f t="shared" si="17"/>
        <v>1</v>
      </c>
      <c r="S86" s="60" t="str">
        <f t="shared" si="12"/>
        <v>0-15% range</v>
      </c>
      <c r="T86" s="61">
        <f t="shared" si="11"/>
        <v>3</v>
      </c>
      <c r="U86" s="61">
        <f t="shared" si="18"/>
        <v>3</v>
      </c>
      <c r="V86" s="61">
        <f t="shared" si="19"/>
        <v>3</v>
      </c>
      <c r="W86" s="60">
        <f t="shared" si="13"/>
        <v>1</v>
      </c>
      <c r="X86" s="104" t="s">
        <v>2173</v>
      </c>
      <c r="Z86" s="134"/>
      <c r="AA86" s="134"/>
      <c r="AB86" s="134"/>
      <c r="AC86" s="134"/>
      <c r="AD86" s="134"/>
      <c r="AE86" s="134"/>
    </row>
    <row r="87" spans="1:31" ht="15" customHeight="1" x14ac:dyDescent="0.25">
      <c r="A87" s="40" t="s">
        <v>10</v>
      </c>
      <c r="B87" s="40" t="s">
        <v>11</v>
      </c>
      <c r="C87" t="s">
        <v>103</v>
      </c>
      <c r="D87" s="40" t="s">
        <v>104</v>
      </c>
      <c r="E87" t="s">
        <v>112</v>
      </c>
      <c r="F87" s="40" t="s">
        <v>113</v>
      </c>
      <c r="G87" t="s">
        <v>112</v>
      </c>
      <c r="H87" t="s">
        <v>114</v>
      </c>
      <c r="I87" s="44">
        <v>570</v>
      </c>
      <c r="J87" s="44"/>
      <c r="K87" s="44"/>
      <c r="L87" s="44"/>
      <c r="M87" s="44"/>
      <c r="N87" s="44">
        <v>12</v>
      </c>
      <c r="O87" s="44">
        <f t="shared" si="14"/>
        <v>2</v>
      </c>
      <c r="P87" s="60">
        <f t="shared" si="15"/>
        <v>2</v>
      </c>
      <c r="Q87" s="62">
        <f t="shared" si="16"/>
        <v>0.97894736842105268</v>
      </c>
      <c r="R87" s="62">
        <f t="shared" si="17"/>
        <v>47.5</v>
      </c>
      <c r="S87" s="60" t="str">
        <f t="shared" si="12"/>
        <v>50-100% range</v>
      </c>
      <c r="T87" s="61">
        <f t="shared" ref="T87:T88" si="20">$I87</f>
        <v>570</v>
      </c>
      <c r="U87" s="61">
        <f t="shared" si="18"/>
        <v>570</v>
      </c>
      <c r="V87" s="61">
        <f t="shared" si="19"/>
        <v>12</v>
      </c>
      <c r="W87" s="107">
        <f t="shared" si="13"/>
        <v>1</v>
      </c>
      <c r="X87" s="111" t="s">
        <v>2606</v>
      </c>
      <c r="Z87" s="134"/>
      <c r="AA87" s="134"/>
      <c r="AB87" s="134"/>
      <c r="AC87" s="134"/>
      <c r="AD87" s="134"/>
      <c r="AE87" s="134"/>
    </row>
    <row r="88" spans="1:31" ht="15" customHeight="1" x14ac:dyDescent="0.25">
      <c r="A88" s="40" t="s">
        <v>10</v>
      </c>
      <c r="B88" s="40" t="s">
        <v>11</v>
      </c>
      <c r="C88" t="s">
        <v>103</v>
      </c>
      <c r="D88" s="40" t="s">
        <v>104</v>
      </c>
      <c r="E88" t="s">
        <v>112</v>
      </c>
      <c r="F88" s="40" t="s">
        <v>113</v>
      </c>
      <c r="G88" t="s">
        <v>288</v>
      </c>
      <c r="H88" t="s">
        <v>289</v>
      </c>
      <c r="I88" s="44">
        <v>228</v>
      </c>
      <c r="J88" s="44"/>
      <c r="K88" s="44"/>
      <c r="L88" s="44"/>
      <c r="M88" s="44"/>
      <c r="N88" s="44">
        <v>8</v>
      </c>
      <c r="O88" s="44">
        <f t="shared" si="14"/>
        <v>2</v>
      </c>
      <c r="P88" s="60">
        <f t="shared" si="15"/>
        <v>2</v>
      </c>
      <c r="Q88" s="62">
        <f t="shared" si="16"/>
        <v>0.96491228070175439</v>
      </c>
      <c r="R88" s="62">
        <f t="shared" si="17"/>
        <v>28.5</v>
      </c>
      <c r="S88" s="60" t="str">
        <f t="shared" si="12"/>
        <v>50-100% range</v>
      </c>
      <c r="T88" s="61">
        <f t="shared" si="20"/>
        <v>228</v>
      </c>
      <c r="U88" s="61">
        <f t="shared" si="18"/>
        <v>228</v>
      </c>
      <c r="V88" s="61">
        <f t="shared" si="19"/>
        <v>8</v>
      </c>
      <c r="W88" s="107">
        <f t="shared" si="13"/>
        <v>1</v>
      </c>
      <c r="X88" s="111" t="s">
        <v>2606</v>
      </c>
      <c r="Z88" s="134"/>
      <c r="AA88" s="134"/>
      <c r="AB88" s="134"/>
      <c r="AC88" s="134"/>
      <c r="AD88" s="134"/>
      <c r="AE88" s="134"/>
    </row>
    <row r="89" spans="1:31" ht="15" customHeight="1" x14ac:dyDescent="0.25">
      <c r="A89" s="40" t="s">
        <v>10</v>
      </c>
      <c r="B89" s="40" t="s">
        <v>11</v>
      </c>
      <c r="C89" t="s">
        <v>103</v>
      </c>
      <c r="D89" s="40" t="s">
        <v>104</v>
      </c>
      <c r="E89" t="s">
        <v>112</v>
      </c>
      <c r="F89" s="40" t="s">
        <v>113</v>
      </c>
      <c r="G89" t="s">
        <v>681</v>
      </c>
      <c r="H89" t="s">
        <v>603</v>
      </c>
      <c r="I89" s="44"/>
      <c r="J89" s="44"/>
      <c r="K89" s="44"/>
      <c r="L89" s="44"/>
      <c r="M89" s="44"/>
      <c r="N89" s="44">
        <v>4</v>
      </c>
      <c r="O89" s="44">
        <f t="shared" si="14"/>
        <v>1</v>
      </c>
      <c r="P89" s="60">
        <f t="shared" si="15"/>
        <v>1</v>
      </c>
      <c r="Q89" s="62">
        <f t="shared" si="16"/>
        <v>0</v>
      </c>
      <c r="R89" s="62">
        <f t="shared" si="17"/>
        <v>1</v>
      </c>
      <c r="S89" s="60" t="str">
        <f t="shared" si="12"/>
        <v>0-15% range</v>
      </c>
      <c r="T89" s="61">
        <f t="shared" ref="T89:T93" si="21">AVERAGE(I89:N89)</f>
        <v>4</v>
      </c>
      <c r="U89" s="61">
        <f t="shared" si="18"/>
        <v>4</v>
      </c>
      <c r="V89" s="61">
        <f t="shared" si="19"/>
        <v>4</v>
      </c>
      <c r="W89" s="60">
        <f t="shared" si="13"/>
        <v>1</v>
      </c>
      <c r="X89" s="104" t="s">
        <v>2173</v>
      </c>
      <c r="Z89" s="134"/>
      <c r="AA89" s="134"/>
      <c r="AB89" s="134"/>
      <c r="AC89" s="134"/>
      <c r="AD89" s="134"/>
      <c r="AE89" s="134"/>
    </row>
    <row r="90" spans="1:31" ht="15" customHeight="1" x14ac:dyDescent="0.25">
      <c r="A90" s="40" t="s">
        <v>10</v>
      </c>
      <c r="B90" s="40" t="s">
        <v>11</v>
      </c>
      <c r="C90" t="s">
        <v>103</v>
      </c>
      <c r="D90" s="40" t="s">
        <v>104</v>
      </c>
      <c r="E90" t="s">
        <v>112</v>
      </c>
      <c r="F90" s="40" t="s">
        <v>113</v>
      </c>
      <c r="G90" t="s">
        <v>679</v>
      </c>
      <c r="H90" t="s">
        <v>602</v>
      </c>
      <c r="I90" s="44"/>
      <c r="J90" s="44"/>
      <c r="K90" s="44"/>
      <c r="L90" s="44"/>
      <c r="M90" s="44"/>
      <c r="N90" s="44">
        <v>5</v>
      </c>
      <c r="O90" s="44">
        <f t="shared" si="14"/>
        <v>1</v>
      </c>
      <c r="P90" s="60">
        <f t="shared" si="15"/>
        <v>1</v>
      </c>
      <c r="Q90" s="62">
        <f t="shared" si="16"/>
        <v>0</v>
      </c>
      <c r="R90" s="62">
        <f t="shared" si="17"/>
        <v>1</v>
      </c>
      <c r="S90" s="60" t="str">
        <f t="shared" si="12"/>
        <v>0-15% range</v>
      </c>
      <c r="T90" s="61">
        <f t="shared" si="21"/>
        <v>5</v>
      </c>
      <c r="U90" s="61">
        <f t="shared" si="18"/>
        <v>5</v>
      </c>
      <c r="V90" s="61">
        <f t="shared" si="19"/>
        <v>5</v>
      </c>
      <c r="W90" s="60">
        <f t="shared" si="13"/>
        <v>1</v>
      </c>
      <c r="X90" s="104" t="s">
        <v>2173</v>
      </c>
      <c r="Z90" s="134"/>
      <c r="AA90" s="134"/>
      <c r="AB90" s="134"/>
      <c r="AC90" s="134"/>
      <c r="AD90" s="134"/>
      <c r="AE90" s="134"/>
    </row>
    <row r="91" spans="1:31" ht="15" customHeight="1" x14ac:dyDescent="0.25">
      <c r="A91" s="40" t="s">
        <v>10</v>
      </c>
      <c r="B91" s="40" t="s">
        <v>11</v>
      </c>
      <c r="C91" t="s">
        <v>103</v>
      </c>
      <c r="D91" s="40" t="s">
        <v>104</v>
      </c>
      <c r="E91" t="s">
        <v>112</v>
      </c>
      <c r="F91" s="40" t="s">
        <v>113</v>
      </c>
      <c r="G91" t="s">
        <v>324</v>
      </c>
      <c r="H91" t="s">
        <v>325</v>
      </c>
      <c r="I91" s="44">
        <v>200</v>
      </c>
      <c r="J91" s="44"/>
      <c r="K91" s="44"/>
      <c r="L91" s="44"/>
      <c r="M91" s="44"/>
      <c r="N91" s="44"/>
      <c r="O91" s="44">
        <f t="shared" si="14"/>
        <v>1</v>
      </c>
      <c r="P91" s="60">
        <f t="shared" si="15"/>
        <v>1</v>
      </c>
      <c r="Q91" s="62">
        <f t="shared" si="16"/>
        <v>0</v>
      </c>
      <c r="R91" s="62">
        <f t="shared" si="17"/>
        <v>1</v>
      </c>
      <c r="S91" s="60" t="str">
        <f t="shared" si="12"/>
        <v>0-15% range</v>
      </c>
      <c r="T91" s="61">
        <f t="shared" si="21"/>
        <v>200</v>
      </c>
      <c r="U91" s="61">
        <f t="shared" si="18"/>
        <v>200</v>
      </c>
      <c r="V91" s="61">
        <f t="shared" si="19"/>
        <v>200</v>
      </c>
      <c r="W91" s="60">
        <f t="shared" si="13"/>
        <v>1</v>
      </c>
      <c r="X91" s="104" t="s">
        <v>2173</v>
      </c>
      <c r="Z91" s="134"/>
      <c r="AA91" s="134"/>
      <c r="AB91" s="134"/>
      <c r="AC91" s="134"/>
      <c r="AD91" s="134"/>
      <c r="AE91" s="134"/>
    </row>
    <row r="92" spans="1:31" ht="15" customHeight="1" x14ac:dyDescent="0.25">
      <c r="A92" s="40" t="s">
        <v>10</v>
      </c>
      <c r="B92" s="40" t="s">
        <v>11</v>
      </c>
      <c r="C92" t="s">
        <v>103</v>
      </c>
      <c r="D92" s="40" t="s">
        <v>104</v>
      </c>
      <c r="E92" t="s">
        <v>112</v>
      </c>
      <c r="F92" s="40" t="s">
        <v>113</v>
      </c>
      <c r="G92" t="s">
        <v>1823</v>
      </c>
      <c r="H92" t="s">
        <v>1824</v>
      </c>
      <c r="I92" s="44">
        <v>171</v>
      </c>
      <c r="J92" s="44"/>
      <c r="K92" s="44"/>
      <c r="L92" s="44"/>
      <c r="M92" s="44"/>
      <c r="N92" s="44"/>
      <c r="O92" s="44">
        <f t="shared" si="14"/>
        <v>1</v>
      </c>
      <c r="P92" s="60">
        <f t="shared" si="15"/>
        <v>1</v>
      </c>
      <c r="Q92" s="62">
        <f t="shared" si="16"/>
        <v>0</v>
      </c>
      <c r="R92" s="62">
        <f t="shared" si="17"/>
        <v>1</v>
      </c>
      <c r="S92" s="60" t="str">
        <f t="shared" si="12"/>
        <v>0-15% range</v>
      </c>
      <c r="T92" s="61">
        <f t="shared" si="21"/>
        <v>171</v>
      </c>
      <c r="U92" s="61">
        <f t="shared" si="18"/>
        <v>171</v>
      </c>
      <c r="V92" s="61">
        <f t="shared" si="19"/>
        <v>171</v>
      </c>
      <c r="W92" s="60">
        <f t="shared" si="13"/>
        <v>1</v>
      </c>
      <c r="X92" s="104" t="s">
        <v>2173</v>
      </c>
      <c r="Z92" s="134"/>
      <c r="AA92" s="134"/>
      <c r="AB92" s="134"/>
      <c r="AC92" s="134"/>
      <c r="AD92" s="134"/>
      <c r="AE92" s="134"/>
    </row>
    <row r="93" spans="1:31" ht="15" customHeight="1" x14ac:dyDescent="0.25">
      <c r="A93" s="40" t="s">
        <v>10</v>
      </c>
      <c r="B93" s="40" t="s">
        <v>11</v>
      </c>
      <c r="C93" t="s">
        <v>103</v>
      </c>
      <c r="D93" s="40" t="s">
        <v>104</v>
      </c>
      <c r="E93" t="s">
        <v>112</v>
      </c>
      <c r="F93" s="40" t="s">
        <v>113</v>
      </c>
      <c r="G93" t="s">
        <v>1825</v>
      </c>
      <c r="H93" t="s">
        <v>863</v>
      </c>
      <c r="I93" s="44"/>
      <c r="J93" s="44"/>
      <c r="K93" s="44"/>
      <c r="L93" s="44"/>
      <c r="M93" s="44"/>
      <c r="N93" s="44">
        <v>36</v>
      </c>
      <c r="O93" s="44">
        <f t="shared" si="14"/>
        <v>1</v>
      </c>
      <c r="P93" s="60">
        <f t="shared" si="15"/>
        <v>1</v>
      </c>
      <c r="Q93" s="62">
        <f t="shared" si="16"/>
        <v>0</v>
      </c>
      <c r="R93" s="62">
        <f t="shared" si="17"/>
        <v>1</v>
      </c>
      <c r="S93" s="60" t="str">
        <f t="shared" si="12"/>
        <v>0-15% range</v>
      </c>
      <c r="T93" s="61">
        <f t="shared" si="21"/>
        <v>36</v>
      </c>
      <c r="U93" s="61">
        <f t="shared" si="18"/>
        <v>36</v>
      </c>
      <c r="V93" s="61">
        <f t="shared" si="19"/>
        <v>36</v>
      </c>
      <c r="W93" s="60">
        <f t="shared" si="13"/>
        <v>1</v>
      </c>
      <c r="X93" s="104" t="s">
        <v>2173</v>
      </c>
      <c r="Z93" s="134"/>
      <c r="AA93" s="134"/>
      <c r="AB93" s="134"/>
      <c r="AC93" s="134"/>
      <c r="AD93" s="134"/>
      <c r="AE93" s="134"/>
    </row>
    <row r="94" spans="1:31" ht="15" customHeight="1" x14ac:dyDescent="0.25">
      <c r="A94" s="40" t="s">
        <v>10</v>
      </c>
      <c r="B94" s="40" t="s">
        <v>11</v>
      </c>
      <c r="C94" t="s">
        <v>103</v>
      </c>
      <c r="D94" s="40" t="s">
        <v>104</v>
      </c>
      <c r="E94" t="s">
        <v>112</v>
      </c>
      <c r="F94" s="40" t="s">
        <v>113</v>
      </c>
      <c r="G94" t="s">
        <v>1931</v>
      </c>
      <c r="H94" t="s">
        <v>1932</v>
      </c>
      <c r="I94" s="44">
        <v>74</v>
      </c>
      <c r="J94" s="44"/>
      <c r="K94" s="44"/>
      <c r="L94" s="44"/>
      <c r="M94" s="44"/>
      <c r="N94" s="44">
        <v>15</v>
      </c>
      <c r="O94" s="44">
        <f t="shared" si="14"/>
        <v>2</v>
      </c>
      <c r="P94" s="60">
        <f t="shared" si="15"/>
        <v>2</v>
      </c>
      <c r="Q94" s="62">
        <f t="shared" si="16"/>
        <v>0.79729729729729726</v>
      </c>
      <c r="R94" s="62">
        <f t="shared" si="17"/>
        <v>4.9333333333333336</v>
      </c>
      <c r="S94" s="60" t="str">
        <f t="shared" si="12"/>
        <v>50-100% range</v>
      </c>
      <c r="T94" s="61">
        <f>$I94</f>
        <v>74</v>
      </c>
      <c r="U94" s="61">
        <f t="shared" si="18"/>
        <v>74</v>
      </c>
      <c r="V94" s="61">
        <f t="shared" si="19"/>
        <v>15</v>
      </c>
      <c r="W94" s="107">
        <f t="shared" si="13"/>
        <v>1</v>
      </c>
      <c r="X94" s="111" t="s">
        <v>2606</v>
      </c>
      <c r="Z94" s="134"/>
      <c r="AA94" s="134"/>
      <c r="AB94" s="134"/>
      <c r="AC94" s="134"/>
      <c r="AD94" s="134"/>
      <c r="AE94" s="134"/>
    </row>
    <row r="95" spans="1:31" ht="15" customHeight="1" x14ac:dyDescent="0.25">
      <c r="A95" s="40" t="s">
        <v>10</v>
      </c>
      <c r="B95" s="40" t="s">
        <v>11</v>
      </c>
      <c r="C95" t="s">
        <v>103</v>
      </c>
      <c r="D95" s="40" t="s">
        <v>104</v>
      </c>
      <c r="E95" t="s">
        <v>112</v>
      </c>
      <c r="F95" s="40" t="s">
        <v>113</v>
      </c>
      <c r="G95" t="s">
        <v>1963</v>
      </c>
      <c r="H95" t="s">
        <v>1964</v>
      </c>
      <c r="I95" s="44"/>
      <c r="J95" s="44"/>
      <c r="K95" s="44"/>
      <c r="L95" s="44"/>
      <c r="M95" s="44"/>
      <c r="N95" s="44">
        <v>100</v>
      </c>
      <c r="O95" s="44">
        <f t="shared" si="14"/>
        <v>1</v>
      </c>
      <c r="P95" s="60">
        <f t="shared" si="15"/>
        <v>1</v>
      </c>
      <c r="Q95" s="62">
        <f t="shared" si="16"/>
        <v>0</v>
      </c>
      <c r="R95" s="62">
        <f t="shared" si="17"/>
        <v>1</v>
      </c>
      <c r="S95" s="60" t="str">
        <f t="shared" si="12"/>
        <v>0-15% range</v>
      </c>
      <c r="T95" s="61">
        <f t="shared" ref="T95:T97" si="22">AVERAGE(I95:N95)</f>
        <v>100</v>
      </c>
      <c r="U95" s="61">
        <f t="shared" si="18"/>
        <v>100</v>
      </c>
      <c r="V95" s="61">
        <f t="shared" si="19"/>
        <v>100</v>
      </c>
      <c r="W95" s="60">
        <f t="shared" si="13"/>
        <v>1</v>
      </c>
      <c r="X95" s="104" t="s">
        <v>2173</v>
      </c>
      <c r="Z95" s="134"/>
      <c r="AA95" s="134"/>
      <c r="AB95" s="134"/>
      <c r="AC95" s="134"/>
      <c r="AD95" s="134"/>
      <c r="AE95" s="134"/>
    </row>
    <row r="96" spans="1:31" ht="15" customHeight="1" x14ac:dyDescent="0.25">
      <c r="A96" s="40" t="s">
        <v>10</v>
      </c>
      <c r="B96" s="40" t="s">
        <v>11</v>
      </c>
      <c r="C96" t="s">
        <v>103</v>
      </c>
      <c r="D96" s="40" t="s">
        <v>104</v>
      </c>
      <c r="E96" t="s">
        <v>112</v>
      </c>
      <c r="F96" s="40" t="s">
        <v>113</v>
      </c>
      <c r="G96" t="s">
        <v>682</v>
      </c>
      <c r="H96" t="s">
        <v>604</v>
      </c>
      <c r="I96" s="44"/>
      <c r="J96" s="44"/>
      <c r="K96" s="44"/>
      <c r="L96" s="44"/>
      <c r="M96" s="44"/>
      <c r="N96" s="44">
        <v>600</v>
      </c>
      <c r="O96" s="44">
        <f t="shared" si="14"/>
        <v>1</v>
      </c>
      <c r="P96" s="60">
        <f t="shared" si="15"/>
        <v>1</v>
      </c>
      <c r="Q96" s="62">
        <f t="shared" si="16"/>
        <v>0</v>
      </c>
      <c r="R96" s="62">
        <f t="shared" si="17"/>
        <v>1</v>
      </c>
      <c r="S96" s="60" t="str">
        <f t="shared" si="12"/>
        <v>0-15% range</v>
      </c>
      <c r="T96" s="61">
        <f t="shared" si="22"/>
        <v>600</v>
      </c>
      <c r="U96" s="61">
        <f t="shared" si="18"/>
        <v>600</v>
      </c>
      <c r="V96" s="61">
        <f t="shared" si="19"/>
        <v>600</v>
      </c>
      <c r="W96" s="60">
        <f t="shared" si="13"/>
        <v>1</v>
      </c>
      <c r="X96" s="104" t="s">
        <v>2173</v>
      </c>
      <c r="Z96" s="134"/>
      <c r="AA96" s="134"/>
      <c r="AB96" s="134"/>
      <c r="AC96" s="134"/>
      <c r="AD96" s="134"/>
      <c r="AE96" s="134"/>
    </row>
    <row r="97" spans="1:31" ht="15" customHeight="1" x14ac:dyDescent="0.25">
      <c r="A97" s="40" t="s">
        <v>10</v>
      </c>
      <c r="B97" s="40" t="s">
        <v>11</v>
      </c>
      <c r="C97" t="s">
        <v>103</v>
      </c>
      <c r="D97" s="40" t="s">
        <v>104</v>
      </c>
      <c r="E97" t="s">
        <v>112</v>
      </c>
      <c r="F97" s="40" t="s">
        <v>113</v>
      </c>
      <c r="G97" t="s">
        <v>2020</v>
      </c>
      <c r="H97" t="s">
        <v>2021</v>
      </c>
      <c r="I97" s="44">
        <v>342</v>
      </c>
      <c r="J97" s="44"/>
      <c r="K97" s="44"/>
      <c r="L97" s="44"/>
      <c r="M97" s="44"/>
      <c r="N97" s="44"/>
      <c r="O97" s="44">
        <f t="shared" si="14"/>
        <v>1</v>
      </c>
      <c r="P97" s="60">
        <f t="shared" si="15"/>
        <v>1</v>
      </c>
      <c r="Q97" s="62">
        <f t="shared" si="16"/>
        <v>0</v>
      </c>
      <c r="R97" s="62">
        <f t="shared" si="17"/>
        <v>1</v>
      </c>
      <c r="S97" s="60" t="str">
        <f t="shared" si="12"/>
        <v>0-15% range</v>
      </c>
      <c r="T97" s="61">
        <f t="shared" si="22"/>
        <v>342</v>
      </c>
      <c r="U97" s="61">
        <f t="shared" si="18"/>
        <v>342</v>
      </c>
      <c r="V97" s="61">
        <f t="shared" si="19"/>
        <v>342</v>
      </c>
      <c r="W97" s="60">
        <f t="shared" si="13"/>
        <v>1</v>
      </c>
      <c r="X97" s="104" t="s">
        <v>2173</v>
      </c>
      <c r="Z97" s="134"/>
      <c r="AA97" s="134"/>
      <c r="AB97" s="134"/>
      <c r="AC97" s="134"/>
      <c r="AD97" s="134"/>
      <c r="AE97" s="134"/>
    </row>
    <row r="98" spans="1:31" ht="15" customHeight="1" x14ac:dyDescent="0.25">
      <c r="A98" s="40" t="s">
        <v>10</v>
      </c>
      <c r="B98" s="40" t="s">
        <v>11</v>
      </c>
      <c r="C98" t="s">
        <v>103</v>
      </c>
      <c r="D98" s="40" t="s">
        <v>104</v>
      </c>
      <c r="E98" t="s">
        <v>112</v>
      </c>
      <c r="F98" s="40" t="s">
        <v>113</v>
      </c>
      <c r="G98" t="s">
        <v>2024</v>
      </c>
      <c r="H98" t="s">
        <v>2025</v>
      </c>
      <c r="I98" s="44">
        <v>171</v>
      </c>
      <c r="J98" s="44"/>
      <c r="K98" s="44"/>
      <c r="L98" s="44"/>
      <c r="M98" s="44"/>
      <c r="N98" s="44">
        <v>40</v>
      </c>
      <c r="O98" s="44">
        <f t="shared" si="14"/>
        <v>2</v>
      </c>
      <c r="P98" s="60">
        <f t="shared" si="15"/>
        <v>2</v>
      </c>
      <c r="Q98" s="62">
        <f t="shared" si="16"/>
        <v>0.76608187134502925</v>
      </c>
      <c r="R98" s="62">
        <f t="shared" si="17"/>
        <v>4.2750000000000004</v>
      </c>
      <c r="S98" s="60" t="str">
        <f t="shared" si="12"/>
        <v>50-100% range</v>
      </c>
      <c r="T98" s="61">
        <f t="shared" ref="T98:T99" si="23">$I98</f>
        <v>171</v>
      </c>
      <c r="U98" s="61">
        <f t="shared" si="18"/>
        <v>171</v>
      </c>
      <c r="V98" s="61">
        <f t="shared" si="19"/>
        <v>40</v>
      </c>
      <c r="W98" s="107">
        <f t="shared" si="13"/>
        <v>1</v>
      </c>
      <c r="X98" s="111" t="s">
        <v>2606</v>
      </c>
      <c r="Z98" s="134"/>
      <c r="AA98" s="134"/>
      <c r="AB98" s="134"/>
      <c r="AC98" s="134"/>
      <c r="AD98" s="134"/>
      <c r="AE98" s="134"/>
    </row>
    <row r="99" spans="1:31" ht="15" customHeight="1" x14ac:dyDescent="0.25">
      <c r="A99" s="40" t="s">
        <v>10</v>
      </c>
      <c r="B99" s="40" t="s">
        <v>11</v>
      </c>
      <c r="C99" t="s">
        <v>103</v>
      </c>
      <c r="D99" s="40" t="s">
        <v>104</v>
      </c>
      <c r="E99" t="s">
        <v>112</v>
      </c>
      <c r="F99" s="40" t="s">
        <v>113</v>
      </c>
      <c r="G99" t="s">
        <v>2452</v>
      </c>
      <c r="H99" t="s">
        <v>2451</v>
      </c>
      <c r="I99" s="44">
        <v>171</v>
      </c>
      <c r="J99" s="44"/>
      <c r="K99" s="44"/>
      <c r="L99" s="44"/>
      <c r="M99" s="44"/>
      <c r="N99" s="44">
        <v>50</v>
      </c>
      <c r="O99" s="44">
        <f t="shared" si="14"/>
        <v>2</v>
      </c>
      <c r="P99" s="60">
        <f t="shared" si="15"/>
        <v>2</v>
      </c>
      <c r="Q99" s="62">
        <f t="shared" si="16"/>
        <v>0.70760233918128657</v>
      </c>
      <c r="R99" s="62">
        <f t="shared" si="17"/>
        <v>3.42</v>
      </c>
      <c r="S99" s="60" t="str">
        <f t="shared" si="12"/>
        <v>50-100% range</v>
      </c>
      <c r="T99" s="61">
        <f t="shared" si="23"/>
        <v>171</v>
      </c>
      <c r="U99" s="61">
        <f t="shared" si="18"/>
        <v>171</v>
      </c>
      <c r="V99" s="61">
        <f t="shared" si="19"/>
        <v>50</v>
      </c>
      <c r="W99" s="107">
        <f t="shared" si="13"/>
        <v>1</v>
      </c>
      <c r="X99" s="111" t="s">
        <v>2606</v>
      </c>
      <c r="Z99" s="134"/>
      <c r="AA99" s="134"/>
      <c r="AB99" s="134"/>
      <c r="AC99" s="134"/>
      <c r="AD99" s="134"/>
      <c r="AE99" s="134"/>
    </row>
    <row r="100" spans="1:31" ht="15" customHeight="1" x14ac:dyDescent="0.25">
      <c r="A100" s="40" t="s">
        <v>10</v>
      </c>
      <c r="B100" s="40" t="s">
        <v>11</v>
      </c>
      <c r="C100" t="s">
        <v>103</v>
      </c>
      <c r="D100" s="40" t="s">
        <v>104</v>
      </c>
      <c r="E100" t="s">
        <v>112</v>
      </c>
      <c r="F100" s="40" t="s">
        <v>113</v>
      </c>
      <c r="G100" t="s">
        <v>2562</v>
      </c>
      <c r="H100" t="s">
        <v>2527</v>
      </c>
      <c r="I100" s="44">
        <v>143</v>
      </c>
      <c r="J100" s="44"/>
      <c r="K100" s="44"/>
      <c r="L100" s="44"/>
      <c r="M100" s="44"/>
      <c r="N100" s="44"/>
      <c r="O100" s="44">
        <f t="shared" si="14"/>
        <v>1</v>
      </c>
      <c r="P100" s="60">
        <f t="shared" si="15"/>
        <v>1</v>
      </c>
      <c r="Q100" s="62">
        <f t="shared" si="16"/>
        <v>0</v>
      </c>
      <c r="R100" s="62">
        <f t="shared" si="17"/>
        <v>1</v>
      </c>
      <c r="S100" s="60" t="str">
        <f t="shared" si="12"/>
        <v>0-15% range</v>
      </c>
      <c r="T100" s="61">
        <f t="shared" ref="T100:T106" si="24">AVERAGE(I100:N100)</f>
        <v>143</v>
      </c>
      <c r="U100" s="61">
        <f t="shared" si="18"/>
        <v>143</v>
      </c>
      <c r="V100" s="61">
        <f t="shared" si="19"/>
        <v>143</v>
      </c>
      <c r="W100" s="60">
        <f t="shared" si="13"/>
        <v>1</v>
      </c>
      <c r="X100" s="104" t="s">
        <v>2173</v>
      </c>
      <c r="Z100" s="134"/>
      <c r="AA100" s="134"/>
      <c r="AB100" s="134"/>
      <c r="AC100" s="134"/>
      <c r="AD100" s="134"/>
      <c r="AE100" s="134"/>
    </row>
    <row r="101" spans="1:31" ht="15" customHeight="1" x14ac:dyDescent="0.25">
      <c r="A101" s="40" t="s">
        <v>10</v>
      </c>
      <c r="B101" s="40" t="s">
        <v>11</v>
      </c>
      <c r="C101" t="s">
        <v>103</v>
      </c>
      <c r="D101" s="40" t="s">
        <v>104</v>
      </c>
      <c r="E101" t="s">
        <v>112</v>
      </c>
      <c r="F101" s="40" t="s">
        <v>113</v>
      </c>
      <c r="G101" t="s">
        <v>2563</v>
      </c>
      <c r="H101" t="s">
        <v>2528</v>
      </c>
      <c r="I101" s="44">
        <v>125</v>
      </c>
      <c r="J101" s="44"/>
      <c r="K101" s="44"/>
      <c r="L101" s="44"/>
      <c r="M101" s="44"/>
      <c r="N101" s="44"/>
      <c r="O101" s="44">
        <f t="shared" si="14"/>
        <v>1</v>
      </c>
      <c r="P101" s="60">
        <f t="shared" si="15"/>
        <v>1</v>
      </c>
      <c r="Q101" s="62">
        <f t="shared" si="16"/>
        <v>0</v>
      </c>
      <c r="R101" s="62">
        <f t="shared" si="17"/>
        <v>1</v>
      </c>
      <c r="S101" s="60" t="str">
        <f t="shared" si="12"/>
        <v>0-15% range</v>
      </c>
      <c r="T101" s="61">
        <f t="shared" si="24"/>
        <v>125</v>
      </c>
      <c r="U101" s="61">
        <f t="shared" si="18"/>
        <v>125</v>
      </c>
      <c r="V101" s="61">
        <f t="shared" si="19"/>
        <v>125</v>
      </c>
      <c r="W101" s="60">
        <f t="shared" si="13"/>
        <v>1</v>
      </c>
      <c r="X101" s="104" t="s">
        <v>2173</v>
      </c>
      <c r="Z101" s="134"/>
      <c r="AA101" s="134"/>
      <c r="AB101" s="134"/>
      <c r="AC101" s="134"/>
      <c r="AD101" s="134"/>
      <c r="AE101" s="134"/>
    </row>
    <row r="102" spans="1:31" ht="15" customHeight="1" x14ac:dyDescent="0.25">
      <c r="A102" s="40" t="s">
        <v>10</v>
      </c>
      <c r="B102" s="40" t="s">
        <v>11</v>
      </c>
      <c r="C102" t="s">
        <v>103</v>
      </c>
      <c r="D102" s="40" t="s">
        <v>104</v>
      </c>
      <c r="E102" t="s">
        <v>112</v>
      </c>
      <c r="F102" s="40" t="s">
        <v>113</v>
      </c>
      <c r="G102" t="s">
        <v>2564</v>
      </c>
      <c r="H102" t="s">
        <v>2529</v>
      </c>
      <c r="I102" s="44">
        <v>285</v>
      </c>
      <c r="J102" s="44"/>
      <c r="K102" s="44"/>
      <c r="L102" s="44"/>
      <c r="M102" s="44"/>
      <c r="N102" s="44"/>
      <c r="O102" s="44">
        <f t="shared" si="14"/>
        <v>1</v>
      </c>
      <c r="P102" s="60">
        <f t="shared" si="15"/>
        <v>1</v>
      </c>
      <c r="Q102" s="62">
        <f t="shared" si="16"/>
        <v>0</v>
      </c>
      <c r="R102" s="62">
        <f t="shared" si="17"/>
        <v>1</v>
      </c>
      <c r="S102" s="60" t="str">
        <f t="shared" si="12"/>
        <v>0-15% range</v>
      </c>
      <c r="T102" s="61">
        <f t="shared" si="24"/>
        <v>285</v>
      </c>
      <c r="U102" s="61">
        <f t="shared" si="18"/>
        <v>285</v>
      </c>
      <c r="V102" s="61">
        <f t="shared" si="19"/>
        <v>285</v>
      </c>
      <c r="W102" s="60">
        <f t="shared" si="13"/>
        <v>1</v>
      </c>
      <c r="X102" s="104" t="s">
        <v>2173</v>
      </c>
      <c r="Z102" s="134"/>
      <c r="AA102" s="134"/>
      <c r="AB102" s="134"/>
      <c r="AC102" s="134"/>
      <c r="AD102" s="134"/>
      <c r="AE102" s="134"/>
    </row>
    <row r="103" spans="1:31" ht="15" customHeight="1" x14ac:dyDescent="0.25">
      <c r="A103" s="40" t="s">
        <v>10</v>
      </c>
      <c r="B103" s="40" t="s">
        <v>11</v>
      </c>
      <c r="C103" t="s">
        <v>103</v>
      </c>
      <c r="D103" s="40" t="s">
        <v>104</v>
      </c>
      <c r="E103" t="s">
        <v>112</v>
      </c>
      <c r="F103" s="40" t="s">
        <v>113</v>
      </c>
      <c r="G103" t="s">
        <v>2565</v>
      </c>
      <c r="H103" t="s">
        <v>2530</v>
      </c>
      <c r="I103" s="44">
        <v>285</v>
      </c>
      <c r="J103" s="44"/>
      <c r="K103" s="44"/>
      <c r="L103" s="44"/>
      <c r="M103" s="44"/>
      <c r="N103" s="44"/>
      <c r="O103" s="44">
        <f t="shared" si="14"/>
        <v>1</v>
      </c>
      <c r="P103" s="60">
        <f t="shared" si="15"/>
        <v>1</v>
      </c>
      <c r="Q103" s="62">
        <f t="shared" si="16"/>
        <v>0</v>
      </c>
      <c r="R103" s="62">
        <f t="shared" si="17"/>
        <v>1</v>
      </c>
      <c r="S103" s="60" t="str">
        <f t="shared" si="12"/>
        <v>0-15% range</v>
      </c>
      <c r="T103" s="61">
        <f t="shared" si="24"/>
        <v>285</v>
      </c>
      <c r="U103" s="61">
        <f t="shared" si="18"/>
        <v>285</v>
      </c>
      <c r="V103" s="61">
        <f t="shared" si="19"/>
        <v>285</v>
      </c>
      <c r="W103" s="60">
        <f t="shared" si="13"/>
        <v>1</v>
      </c>
      <c r="X103" s="104" t="s">
        <v>2173</v>
      </c>
      <c r="Z103" s="134"/>
      <c r="AA103" s="134"/>
      <c r="AB103" s="134"/>
      <c r="AC103" s="134"/>
      <c r="AD103" s="134"/>
      <c r="AE103" s="134"/>
    </row>
    <row r="104" spans="1:31" ht="15" customHeight="1" x14ac:dyDescent="0.25">
      <c r="A104" s="40" t="s">
        <v>10</v>
      </c>
      <c r="B104" s="40" t="s">
        <v>11</v>
      </c>
      <c r="C104" t="s">
        <v>103</v>
      </c>
      <c r="D104" s="40" t="s">
        <v>104</v>
      </c>
      <c r="E104" t="s">
        <v>112</v>
      </c>
      <c r="F104" s="40" t="s">
        <v>113</v>
      </c>
      <c r="G104" t="s">
        <v>684</v>
      </c>
      <c r="H104" t="s">
        <v>606</v>
      </c>
      <c r="I104" s="44"/>
      <c r="J104" s="44"/>
      <c r="K104" s="44"/>
      <c r="L104" s="44"/>
      <c r="M104" s="44"/>
      <c r="N104" s="44">
        <v>60</v>
      </c>
      <c r="O104" s="44">
        <f t="shared" si="14"/>
        <v>1</v>
      </c>
      <c r="P104" s="60">
        <f t="shared" si="15"/>
        <v>1</v>
      </c>
      <c r="Q104" s="62">
        <f t="shared" si="16"/>
        <v>0</v>
      </c>
      <c r="R104" s="62">
        <f t="shared" si="17"/>
        <v>1</v>
      </c>
      <c r="S104" s="60" t="str">
        <f t="shared" si="12"/>
        <v>0-15% range</v>
      </c>
      <c r="T104" s="61">
        <f t="shared" si="24"/>
        <v>60</v>
      </c>
      <c r="U104" s="61">
        <f t="shared" si="18"/>
        <v>60</v>
      </c>
      <c r="V104" s="61">
        <f t="shared" si="19"/>
        <v>60</v>
      </c>
      <c r="W104" s="60">
        <f t="shared" si="13"/>
        <v>1</v>
      </c>
      <c r="X104" s="104" t="s">
        <v>2173</v>
      </c>
      <c r="Z104" s="134"/>
      <c r="AA104" s="134"/>
      <c r="AB104" s="134"/>
      <c r="AC104" s="134"/>
      <c r="AD104" s="134"/>
      <c r="AE104" s="134"/>
    </row>
    <row r="105" spans="1:31" ht="15" customHeight="1" x14ac:dyDescent="0.25">
      <c r="A105" s="40" t="s">
        <v>10</v>
      </c>
      <c r="B105" s="40" t="s">
        <v>11</v>
      </c>
      <c r="C105" t="s">
        <v>103</v>
      </c>
      <c r="D105" s="40" t="s">
        <v>104</v>
      </c>
      <c r="E105" t="s">
        <v>105</v>
      </c>
      <c r="F105" s="40" t="s">
        <v>106</v>
      </c>
      <c r="G105" t="s">
        <v>702</v>
      </c>
      <c r="H105" t="s">
        <v>629</v>
      </c>
      <c r="I105" s="44">
        <v>364</v>
      </c>
      <c r="J105" s="44"/>
      <c r="K105" s="44"/>
      <c r="L105" s="44"/>
      <c r="M105" s="44"/>
      <c r="N105" s="44"/>
      <c r="O105" s="44">
        <f t="shared" si="14"/>
        <v>1</v>
      </c>
      <c r="P105" s="60">
        <f t="shared" si="15"/>
        <v>1</v>
      </c>
      <c r="Q105" s="62">
        <f t="shared" si="16"/>
        <v>0</v>
      </c>
      <c r="R105" s="62">
        <f t="shared" si="17"/>
        <v>1</v>
      </c>
      <c r="S105" s="60" t="str">
        <f t="shared" si="12"/>
        <v>0-15% range</v>
      </c>
      <c r="T105" s="61">
        <f t="shared" si="24"/>
        <v>364</v>
      </c>
      <c r="U105" s="61">
        <f t="shared" si="18"/>
        <v>364</v>
      </c>
      <c r="V105" s="61">
        <f t="shared" si="19"/>
        <v>364</v>
      </c>
      <c r="W105" s="60">
        <f t="shared" si="13"/>
        <v>1</v>
      </c>
      <c r="X105" s="104" t="s">
        <v>2173</v>
      </c>
      <c r="Z105" s="134"/>
      <c r="AA105" s="134"/>
      <c r="AB105" s="134"/>
      <c r="AC105" s="134"/>
      <c r="AD105" s="134"/>
      <c r="AE105" s="134"/>
    </row>
    <row r="106" spans="1:31" ht="15" customHeight="1" x14ac:dyDescent="0.25">
      <c r="A106" s="40" t="s">
        <v>10</v>
      </c>
      <c r="B106" s="40" t="s">
        <v>11</v>
      </c>
      <c r="C106" t="s">
        <v>103</v>
      </c>
      <c r="D106" s="40" t="s">
        <v>104</v>
      </c>
      <c r="E106" t="s">
        <v>105</v>
      </c>
      <c r="F106" s="40" t="s">
        <v>106</v>
      </c>
      <c r="G106" t="s">
        <v>706</v>
      </c>
      <c r="H106" t="s">
        <v>633</v>
      </c>
      <c r="I106" s="44">
        <v>542</v>
      </c>
      <c r="J106" s="44"/>
      <c r="K106" s="44"/>
      <c r="L106" s="44"/>
      <c r="M106" s="44"/>
      <c r="N106" s="44"/>
      <c r="O106" s="44">
        <f t="shared" si="14"/>
        <v>1</v>
      </c>
      <c r="P106" s="60">
        <f t="shared" si="15"/>
        <v>1</v>
      </c>
      <c r="Q106" s="62">
        <f t="shared" si="16"/>
        <v>0</v>
      </c>
      <c r="R106" s="62">
        <f t="shared" si="17"/>
        <v>1</v>
      </c>
      <c r="S106" s="60" t="str">
        <f t="shared" si="12"/>
        <v>0-15% range</v>
      </c>
      <c r="T106" s="61">
        <f t="shared" si="24"/>
        <v>542</v>
      </c>
      <c r="U106" s="61">
        <f t="shared" si="18"/>
        <v>542</v>
      </c>
      <c r="V106" s="61">
        <f t="shared" si="19"/>
        <v>542</v>
      </c>
      <c r="W106" s="60">
        <f t="shared" si="13"/>
        <v>1</v>
      </c>
      <c r="X106" s="104" t="s">
        <v>2173</v>
      </c>
      <c r="Z106" s="134"/>
      <c r="AA106" s="134"/>
      <c r="AB106" s="134"/>
      <c r="AC106" s="134"/>
      <c r="AD106" s="134"/>
      <c r="AE106" s="134"/>
    </row>
    <row r="107" spans="1:31" ht="15" customHeight="1" x14ac:dyDescent="0.25">
      <c r="A107" s="40" t="s">
        <v>10</v>
      </c>
      <c r="B107" s="40" t="s">
        <v>11</v>
      </c>
      <c r="C107" t="s">
        <v>103</v>
      </c>
      <c r="D107" s="40" t="s">
        <v>104</v>
      </c>
      <c r="E107" t="s">
        <v>105</v>
      </c>
      <c r="F107" s="40" t="s">
        <v>106</v>
      </c>
      <c r="G107" t="s">
        <v>1816</v>
      </c>
      <c r="H107" t="s">
        <v>926</v>
      </c>
      <c r="I107" s="44">
        <v>222</v>
      </c>
      <c r="J107" s="44"/>
      <c r="K107" s="44"/>
      <c r="L107" s="44"/>
      <c r="M107" s="44"/>
      <c r="N107" s="44">
        <v>10</v>
      </c>
      <c r="O107" s="44">
        <f t="shared" si="14"/>
        <v>2</v>
      </c>
      <c r="P107" s="60">
        <f t="shared" si="15"/>
        <v>2</v>
      </c>
      <c r="Q107" s="62">
        <f t="shared" si="16"/>
        <v>0.95495495495495497</v>
      </c>
      <c r="R107" s="62">
        <f t="shared" si="17"/>
        <v>22.2</v>
      </c>
      <c r="S107" s="60" t="str">
        <f t="shared" si="12"/>
        <v>50-100% range</v>
      </c>
      <c r="T107" s="61">
        <f>$I107</f>
        <v>222</v>
      </c>
      <c r="U107" s="61">
        <f t="shared" si="18"/>
        <v>222</v>
      </c>
      <c r="V107" s="61">
        <f t="shared" si="19"/>
        <v>10</v>
      </c>
      <c r="W107" s="107">
        <f t="shared" si="13"/>
        <v>1</v>
      </c>
      <c r="X107" s="111" t="s">
        <v>2606</v>
      </c>
      <c r="Z107" s="134"/>
      <c r="AA107" s="134"/>
      <c r="AB107" s="134"/>
      <c r="AC107" s="134"/>
      <c r="AD107" s="134"/>
      <c r="AE107" s="134"/>
    </row>
    <row r="108" spans="1:31" ht="15" customHeight="1" x14ac:dyDescent="0.25">
      <c r="A108" s="40" t="s">
        <v>10</v>
      </c>
      <c r="B108" s="40" t="s">
        <v>11</v>
      </c>
      <c r="C108" t="s">
        <v>103</v>
      </c>
      <c r="D108" s="40" t="s">
        <v>104</v>
      </c>
      <c r="E108" t="s">
        <v>105</v>
      </c>
      <c r="F108" s="40" t="s">
        <v>106</v>
      </c>
      <c r="G108" t="s">
        <v>2098</v>
      </c>
      <c r="H108" t="s">
        <v>913</v>
      </c>
      <c r="I108" s="44">
        <v>57</v>
      </c>
      <c r="J108" s="44"/>
      <c r="K108" s="44"/>
      <c r="L108" s="44"/>
      <c r="M108" s="44"/>
      <c r="N108" s="44"/>
      <c r="O108" s="44">
        <f t="shared" si="14"/>
        <v>1</v>
      </c>
      <c r="P108" s="60">
        <f t="shared" si="15"/>
        <v>1</v>
      </c>
      <c r="Q108" s="62">
        <f t="shared" si="16"/>
        <v>0</v>
      </c>
      <c r="R108" s="62">
        <f t="shared" si="17"/>
        <v>1</v>
      </c>
      <c r="S108" s="60" t="str">
        <f t="shared" si="12"/>
        <v>0-15% range</v>
      </c>
      <c r="T108" s="61">
        <f>AVERAGE(I108:N108)</f>
        <v>57</v>
      </c>
      <c r="U108" s="61">
        <f t="shared" si="18"/>
        <v>57</v>
      </c>
      <c r="V108" s="61">
        <f t="shared" si="19"/>
        <v>57</v>
      </c>
      <c r="W108" s="60">
        <f t="shared" si="13"/>
        <v>1</v>
      </c>
      <c r="X108" s="104" t="s">
        <v>2173</v>
      </c>
      <c r="Z108" s="134"/>
      <c r="AA108" s="134"/>
      <c r="AB108" s="134"/>
      <c r="AC108" s="134"/>
      <c r="AD108" s="134"/>
      <c r="AE108" s="134"/>
    </row>
    <row r="109" spans="1:31" ht="15" customHeight="1" x14ac:dyDescent="0.25">
      <c r="A109" s="40" t="s">
        <v>10</v>
      </c>
      <c r="B109" s="40" t="s">
        <v>11</v>
      </c>
      <c r="C109" t="s">
        <v>103</v>
      </c>
      <c r="D109" s="40" t="s">
        <v>104</v>
      </c>
      <c r="E109" t="s">
        <v>105</v>
      </c>
      <c r="F109" s="40" t="s">
        <v>106</v>
      </c>
      <c r="G109" t="s">
        <v>2099</v>
      </c>
      <c r="H109" t="s">
        <v>914</v>
      </c>
      <c r="I109" s="44">
        <v>239</v>
      </c>
      <c r="J109" s="44"/>
      <c r="K109" s="44"/>
      <c r="L109" s="44"/>
      <c r="M109" s="44"/>
      <c r="N109" s="44">
        <v>120</v>
      </c>
      <c r="O109" s="44">
        <f t="shared" si="14"/>
        <v>2</v>
      </c>
      <c r="P109" s="60">
        <f t="shared" si="15"/>
        <v>2</v>
      </c>
      <c r="Q109" s="62">
        <f t="shared" si="16"/>
        <v>0.497907949790795</v>
      </c>
      <c r="R109" s="62">
        <f t="shared" si="17"/>
        <v>1.9916666666666667</v>
      </c>
      <c r="S109" s="60" t="str">
        <f t="shared" si="12"/>
        <v>16 - 50% range</v>
      </c>
      <c r="T109" s="61">
        <f t="shared" ref="T109:T126" si="25">AVERAGE(I109:N109)</f>
        <v>179.5</v>
      </c>
      <c r="U109" s="61">
        <f t="shared" si="18"/>
        <v>239</v>
      </c>
      <c r="V109" s="61">
        <f t="shared" si="19"/>
        <v>120</v>
      </c>
      <c r="W109" s="60">
        <f t="shared" si="13"/>
        <v>1</v>
      </c>
      <c r="X109" s="105" t="s">
        <v>2154</v>
      </c>
      <c r="Z109" s="134"/>
      <c r="AA109" s="134"/>
      <c r="AB109" s="134"/>
      <c r="AC109" s="134"/>
      <c r="AD109" s="134"/>
      <c r="AE109" s="134"/>
    </row>
    <row r="110" spans="1:31" ht="15" customHeight="1" x14ac:dyDescent="0.25">
      <c r="A110" s="40" t="s">
        <v>10</v>
      </c>
      <c r="B110" s="40" t="s">
        <v>11</v>
      </c>
      <c r="C110" t="s">
        <v>103</v>
      </c>
      <c r="D110" s="40" t="s">
        <v>104</v>
      </c>
      <c r="E110" t="s">
        <v>105</v>
      </c>
      <c r="F110" s="40" t="s">
        <v>106</v>
      </c>
      <c r="G110" t="s">
        <v>2379</v>
      </c>
      <c r="H110" t="s">
        <v>2378</v>
      </c>
      <c r="I110" s="44"/>
      <c r="J110" s="44"/>
      <c r="K110" s="44"/>
      <c r="L110" s="44"/>
      <c r="M110" s="44"/>
      <c r="N110" s="44">
        <v>120</v>
      </c>
      <c r="O110" s="44">
        <f t="shared" si="14"/>
        <v>1</v>
      </c>
      <c r="P110" s="60">
        <f t="shared" si="15"/>
        <v>1</v>
      </c>
      <c r="Q110" s="62">
        <f t="shared" si="16"/>
        <v>0</v>
      </c>
      <c r="R110" s="62">
        <f t="shared" si="17"/>
        <v>1</v>
      </c>
      <c r="S110" s="60" t="str">
        <f t="shared" si="12"/>
        <v>0-15% range</v>
      </c>
      <c r="T110" s="61">
        <f t="shared" si="25"/>
        <v>120</v>
      </c>
      <c r="U110" s="61">
        <f t="shared" si="18"/>
        <v>120</v>
      </c>
      <c r="V110" s="61">
        <f t="shared" si="19"/>
        <v>120</v>
      </c>
      <c r="W110" s="60">
        <f t="shared" si="13"/>
        <v>1</v>
      </c>
      <c r="X110" s="104" t="s">
        <v>2173</v>
      </c>
      <c r="Z110" s="134"/>
      <c r="AA110" s="134"/>
      <c r="AB110" s="134"/>
      <c r="AC110" s="134"/>
      <c r="AD110" s="134"/>
      <c r="AE110" s="134"/>
    </row>
    <row r="111" spans="1:31" ht="15" customHeight="1" x14ac:dyDescent="0.25">
      <c r="A111" s="40" t="s">
        <v>10</v>
      </c>
      <c r="B111" s="40" t="s">
        <v>11</v>
      </c>
      <c r="C111" t="s">
        <v>103</v>
      </c>
      <c r="D111" s="40" t="s">
        <v>104</v>
      </c>
      <c r="E111" t="s">
        <v>103</v>
      </c>
      <c r="F111" s="40" t="s">
        <v>117</v>
      </c>
      <c r="G111" t="s">
        <v>10</v>
      </c>
      <c r="H111" t="s">
        <v>315</v>
      </c>
      <c r="I111" s="44"/>
      <c r="J111" s="44"/>
      <c r="K111" s="44"/>
      <c r="L111" s="44"/>
      <c r="M111" s="44"/>
      <c r="N111" s="44">
        <v>560</v>
      </c>
      <c r="O111" s="44">
        <f t="shared" si="14"/>
        <v>1</v>
      </c>
      <c r="P111" s="60">
        <f t="shared" si="15"/>
        <v>1</v>
      </c>
      <c r="Q111" s="62">
        <f t="shared" si="16"/>
        <v>0</v>
      </c>
      <c r="R111" s="62">
        <f t="shared" si="17"/>
        <v>1</v>
      </c>
      <c r="S111" s="60" t="str">
        <f t="shared" si="12"/>
        <v>0-15% range</v>
      </c>
      <c r="T111" s="61">
        <f t="shared" si="25"/>
        <v>560</v>
      </c>
      <c r="U111" s="61">
        <f t="shared" si="18"/>
        <v>560</v>
      </c>
      <c r="V111" s="61">
        <f t="shared" si="19"/>
        <v>560</v>
      </c>
      <c r="W111" s="60">
        <f t="shared" si="13"/>
        <v>1</v>
      </c>
      <c r="X111" s="104" t="s">
        <v>2173</v>
      </c>
      <c r="Z111" s="134"/>
      <c r="AA111" s="134"/>
      <c r="AB111" s="134"/>
      <c r="AC111" s="134"/>
      <c r="AD111" s="134"/>
      <c r="AE111" s="134"/>
    </row>
    <row r="112" spans="1:31" ht="15" customHeight="1" x14ac:dyDescent="0.25">
      <c r="A112" s="40" t="s">
        <v>10</v>
      </c>
      <c r="B112" s="40" t="s">
        <v>11</v>
      </c>
      <c r="C112" t="s">
        <v>103</v>
      </c>
      <c r="D112" s="40" t="s">
        <v>104</v>
      </c>
      <c r="E112" t="s">
        <v>103</v>
      </c>
      <c r="F112" s="40" t="s">
        <v>117</v>
      </c>
      <c r="G112" t="s">
        <v>2190</v>
      </c>
      <c r="H112" t="s">
        <v>2189</v>
      </c>
      <c r="I112" s="44"/>
      <c r="J112" s="44"/>
      <c r="K112" s="44"/>
      <c r="L112" s="44"/>
      <c r="M112" s="44"/>
      <c r="N112" s="44">
        <v>110</v>
      </c>
      <c r="O112" s="44">
        <f t="shared" si="14"/>
        <v>1</v>
      </c>
      <c r="P112" s="60">
        <f t="shared" si="15"/>
        <v>1</v>
      </c>
      <c r="Q112" s="62">
        <f t="shared" si="16"/>
        <v>0</v>
      </c>
      <c r="R112" s="62">
        <f t="shared" si="17"/>
        <v>1</v>
      </c>
      <c r="S112" s="60" t="str">
        <f t="shared" si="12"/>
        <v>0-15% range</v>
      </c>
      <c r="T112" s="61">
        <f t="shared" si="25"/>
        <v>110</v>
      </c>
      <c r="U112" s="61">
        <f t="shared" si="18"/>
        <v>110</v>
      </c>
      <c r="V112" s="61">
        <f t="shared" si="19"/>
        <v>110</v>
      </c>
      <c r="W112" s="60">
        <f t="shared" si="13"/>
        <v>1</v>
      </c>
      <c r="X112" s="104" t="s">
        <v>2173</v>
      </c>
      <c r="Z112" s="134"/>
      <c r="AA112" s="134"/>
      <c r="AB112" s="134"/>
      <c r="AC112" s="134"/>
      <c r="AD112" s="134"/>
      <c r="AE112" s="134"/>
    </row>
    <row r="113" spans="1:31" ht="15" customHeight="1" x14ac:dyDescent="0.25">
      <c r="A113" s="40" t="s">
        <v>10</v>
      </c>
      <c r="B113" s="40" t="s">
        <v>11</v>
      </c>
      <c r="C113" t="s">
        <v>103</v>
      </c>
      <c r="D113" s="40" t="s">
        <v>104</v>
      </c>
      <c r="E113" t="s">
        <v>290</v>
      </c>
      <c r="F113" s="40" t="s">
        <v>291</v>
      </c>
      <c r="G113" t="s">
        <v>1510</v>
      </c>
      <c r="H113" t="s">
        <v>1511</v>
      </c>
      <c r="I113" s="44"/>
      <c r="J113" s="44"/>
      <c r="K113" s="44"/>
      <c r="L113" s="44"/>
      <c r="M113" s="44"/>
      <c r="N113" s="44">
        <v>200</v>
      </c>
      <c r="O113" s="44">
        <f t="shared" si="14"/>
        <v>1</v>
      </c>
      <c r="P113" s="60">
        <f t="shared" si="15"/>
        <v>1</v>
      </c>
      <c r="Q113" s="62">
        <f t="shared" si="16"/>
        <v>0</v>
      </c>
      <c r="R113" s="62">
        <f t="shared" si="17"/>
        <v>1</v>
      </c>
      <c r="S113" s="60" t="str">
        <f t="shared" si="12"/>
        <v>0-15% range</v>
      </c>
      <c r="T113" s="61">
        <f t="shared" si="25"/>
        <v>200</v>
      </c>
      <c r="U113" s="61">
        <f t="shared" si="18"/>
        <v>200</v>
      </c>
      <c r="V113" s="61">
        <f t="shared" si="19"/>
        <v>200</v>
      </c>
      <c r="W113" s="60">
        <f t="shared" si="13"/>
        <v>1</v>
      </c>
      <c r="X113" s="104" t="s">
        <v>2173</v>
      </c>
      <c r="Z113" s="134"/>
      <c r="AA113" s="134"/>
      <c r="AB113" s="134"/>
      <c r="AC113" s="134"/>
      <c r="AD113" s="134"/>
      <c r="AE113" s="134"/>
    </row>
    <row r="114" spans="1:31" ht="15" customHeight="1" x14ac:dyDescent="0.25">
      <c r="A114" s="40" t="s">
        <v>10</v>
      </c>
      <c r="B114" s="40" t="s">
        <v>11</v>
      </c>
      <c r="C114" t="s">
        <v>103</v>
      </c>
      <c r="D114" s="40" t="s">
        <v>104</v>
      </c>
      <c r="E114" t="s">
        <v>290</v>
      </c>
      <c r="F114" s="40" t="s">
        <v>291</v>
      </c>
      <c r="G114" t="s">
        <v>290</v>
      </c>
      <c r="H114" t="s">
        <v>524</v>
      </c>
      <c r="I114" s="44"/>
      <c r="J114" s="44"/>
      <c r="K114" s="44"/>
      <c r="L114" s="44"/>
      <c r="M114" s="44"/>
      <c r="N114" s="44">
        <v>418</v>
      </c>
      <c r="O114" s="44">
        <f t="shared" si="14"/>
        <v>1</v>
      </c>
      <c r="P114" s="60">
        <f t="shared" si="15"/>
        <v>1</v>
      </c>
      <c r="Q114" s="62">
        <f t="shared" si="16"/>
        <v>0</v>
      </c>
      <c r="R114" s="62">
        <f t="shared" si="17"/>
        <v>1</v>
      </c>
      <c r="S114" s="60" t="str">
        <f t="shared" si="12"/>
        <v>0-15% range</v>
      </c>
      <c r="T114" s="61">
        <f t="shared" si="25"/>
        <v>418</v>
      </c>
      <c r="U114" s="61">
        <f t="shared" si="18"/>
        <v>418</v>
      </c>
      <c r="V114" s="61">
        <f t="shared" si="19"/>
        <v>418</v>
      </c>
      <c r="W114" s="60">
        <f t="shared" si="13"/>
        <v>1</v>
      </c>
      <c r="X114" s="104" t="s">
        <v>2173</v>
      </c>
      <c r="Z114" s="134"/>
      <c r="AA114" s="134"/>
      <c r="AB114" s="134"/>
      <c r="AC114" s="134"/>
      <c r="AD114" s="134"/>
      <c r="AE114" s="134"/>
    </row>
    <row r="115" spans="1:31" ht="15" customHeight="1" x14ac:dyDescent="0.25">
      <c r="A115" s="40" t="s">
        <v>10</v>
      </c>
      <c r="B115" s="40" t="s">
        <v>11</v>
      </c>
      <c r="C115" t="s">
        <v>103</v>
      </c>
      <c r="D115" s="40" t="s">
        <v>104</v>
      </c>
      <c r="E115" t="s">
        <v>1670</v>
      </c>
      <c r="F115" s="40" t="s">
        <v>1671</v>
      </c>
      <c r="G115" t="s">
        <v>1670</v>
      </c>
      <c r="H115" t="s">
        <v>1672</v>
      </c>
      <c r="I115" s="44"/>
      <c r="J115" s="44"/>
      <c r="K115" s="44"/>
      <c r="L115" s="44"/>
      <c r="M115" s="44"/>
      <c r="N115" s="44">
        <v>90</v>
      </c>
      <c r="O115" s="44">
        <f t="shared" si="14"/>
        <v>1</v>
      </c>
      <c r="P115" s="60">
        <f t="shared" si="15"/>
        <v>1</v>
      </c>
      <c r="Q115" s="62">
        <f t="shared" si="16"/>
        <v>0</v>
      </c>
      <c r="R115" s="62">
        <f t="shared" si="17"/>
        <v>1</v>
      </c>
      <c r="S115" s="60" t="str">
        <f t="shared" si="12"/>
        <v>0-15% range</v>
      </c>
      <c r="T115" s="61">
        <f t="shared" si="25"/>
        <v>90</v>
      </c>
      <c r="U115" s="61">
        <f t="shared" si="18"/>
        <v>90</v>
      </c>
      <c r="V115" s="61">
        <f t="shared" si="19"/>
        <v>90</v>
      </c>
      <c r="W115" s="60">
        <f t="shared" si="13"/>
        <v>1</v>
      </c>
      <c r="X115" s="104" t="s">
        <v>2173</v>
      </c>
      <c r="Z115" s="134"/>
      <c r="AA115" s="134"/>
      <c r="AB115" s="134"/>
      <c r="AC115" s="134"/>
      <c r="AD115" s="134"/>
      <c r="AE115" s="134"/>
    </row>
    <row r="116" spans="1:31" ht="15" customHeight="1" x14ac:dyDescent="0.25">
      <c r="A116" s="40" t="s">
        <v>10</v>
      </c>
      <c r="B116" s="40" t="s">
        <v>11</v>
      </c>
      <c r="C116" t="s">
        <v>103</v>
      </c>
      <c r="D116" s="40" t="s">
        <v>104</v>
      </c>
      <c r="E116" t="s">
        <v>1670</v>
      </c>
      <c r="F116" s="40" t="s">
        <v>1671</v>
      </c>
      <c r="G116" t="s">
        <v>2192</v>
      </c>
      <c r="H116" t="s">
        <v>2191</v>
      </c>
      <c r="I116" s="44"/>
      <c r="J116" s="44"/>
      <c r="K116" s="44"/>
      <c r="L116" s="44"/>
      <c r="M116" s="44"/>
      <c r="N116" s="44">
        <v>30</v>
      </c>
      <c r="O116" s="44">
        <f t="shared" si="14"/>
        <v>1</v>
      </c>
      <c r="P116" s="60">
        <f t="shared" si="15"/>
        <v>1</v>
      </c>
      <c r="Q116" s="62">
        <f t="shared" si="16"/>
        <v>0</v>
      </c>
      <c r="R116" s="62">
        <f t="shared" si="17"/>
        <v>1</v>
      </c>
      <c r="S116" s="60" t="str">
        <f t="shared" si="12"/>
        <v>0-15% range</v>
      </c>
      <c r="T116" s="61">
        <f t="shared" si="25"/>
        <v>30</v>
      </c>
      <c r="U116" s="61">
        <f t="shared" si="18"/>
        <v>30</v>
      </c>
      <c r="V116" s="61">
        <f t="shared" si="19"/>
        <v>30</v>
      </c>
      <c r="W116" s="60">
        <f t="shared" si="13"/>
        <v>1</v>
      </c>
      <c r="X116" s="104" t="s">
        <v>2173</v>
      </c>
      <c r="Z116" s="134"/>
      <c r="AA116" s="134"/>
      <c r="AB116" s="134"/>
      <c r="AC116" s="134"/>
      <c r="AD116" s="134"/>
      <c r="AE116" s="134"/>
    </row>
    <row r="117" spans="1:31" ht="15" customHeight="1" x14ac:dyDescent="0.25">
      <c r="A117" s="40" t="s">
        <v>10</v>
      </c>
      <c r="B117" s="40" t="s">
        <v>11</v>
      </c>
      <c r="C117" t="s">
        <v>103</v>
      </c>
      <c r="D117" s="40" t="s">
        <v>104</v>
      </c>
      <c r="E117" t="s">
        <v>1670</v>
      </c>
      <c r="F117" s="40" t="s">
        <v>1671</v>
      </c>
      <c r="G117" t="s">
        <v>2194</v>
      </c>
      <c r="H117" t="s">
        <v>2193</v>
      </c>
      <c r="I117" s="44"/>
      <c r="J117" s="44"/>
      <c r="K117" s="44"/>
      <c r="L117" s="44"/>
      <c r="M117" s="44"/>
      <c r="N117" s="44">
        <v>180</v>
      </c>
      <c r="O117" s="44">
        <f t="shared" si="14"/>
        <v>1</v>
      </c>
      <c r="P117" s="60">
        <f t="shared" si="15"/>
        <v>1</v>
      </c>
      <c r="Q117" s="62">
        <f t="shared" si="16"/>
        <v>0</v>
      </c>
      <c r="R117" s="62">
        <f t="shared" si="17"/>
        <v>1</v>
      </c>
      <c r="S117" s="60" t="str">
        <f t="shared" si="12"/>
        <v>0-15% range</v>
      </c>
      <c r="T117" s="61">
        <f t="shared" si="25"/>
        <v>180</v>
      </c>
      <c r="U117" s="61">
        <f t="shared" si="18"/>
        <v>180</v>
      </c>
      <c r="V117" s="61">
        <f t="shared" si="19"/>
        <v>180</v>
      </c>
      <c r="W117" s="60">
        <f t="shared" si="13"/>
        <v>1</v>
      </c>
      <c r="X117" s="104" t="s">
        <v>2173</v>
      </c>
      <c r="Z117" s="134"/>
      <c r="AA117" s="134"/>
      <c r="AB117" s="134"/>
      <c r="AC117" s="134"/>
      <c r="AD117" s="134"/>
      <c r="AE117" s="134"/>
    </row>
    <row r="118" spans="1:31" ht="15" customHeight="1" x14ac:dyDescent="0.25">
      <c r="A118" s="40" t="s">
        <v>10</v>
      </c>
      <c r="B118" s="40" t="s">
        <v>11</v>
      </c>
      <c r="C118" t="s">
        <v>103</v>
      </c>
      <c r="D118" s="40" t="s">
        <v>104</v>
      </c>
      <c r="E118" t="s">
        <v>1670</v>
      </c>
      <c r="F118" s="40" t="s">
        <v>1671</v>
      </c>
      <c r="G118" t="s">
        <v>2204</v>
      </c>
      <c r="H118" t="s">
        <v>2203</v>
      </c>
      <c r="I118" s="44"/>
      <c r="J118" s="44"/>
      <c r="K118" s="44"/>
      <c r="L118" s="44"/>
      <c r="M118" s="44"/>
      <c r="N118" s="44">
        <v>200</v>
      </c>
      <c r="O118" s="44">
        <f t="shared" si="14"/>
        <v>1</v>
      </c>
      <c r="P118" s="60">
        <f t="shared" si="15"/>
        <v>1</v>
      </c>
      <c r="Q118" s="62">
        <f t="shared" si="16"/>
        <v>0</v>
      </c>
      <c r="R118" s="62">
        <f t="shared" si="17"/>
        <v>1</v>
      </c>
      <c r="S118" s="60" t="str">
        <f t="shared" si="12"/>
        <v>0-15% range</v>
      </c>
      <c r="T118" s="61">
        <f t="shared" si="25"/>
        <v>200</v>
      </c>
      <c r="U118" s="61">
        <f t="shared" si="18"/>
        <v>200</v>
      </c>
      <c r="V118" s="61">
        <f t="shared" si="19"/>
        <v>200</v>
      </c>
      <c r="W118" s="60">
        <f t="shared" si="13"/>
        <v>1</v>
      </c>
      <c r="X118" s="104" t="s">
        <v>2173</v>
      </c>
      <c r="Z118" s="134"/>
      <c r="AA118" s="134"/>
      <c r="AB118" s="134"/>
      <c r="AC118" s="134"/>
      <c r="AD118" s="134"/>
      <c r="AE118" s="134"/>
    </row>
    <row r="119" spans="1:31" ht="15" customHeight="1" x14ac:dyDescent="0.25">
      <c r="A119" s="40" t="s">
        <v>10</v>
      </c>
      <c r="B119" s="40" t="s">
        <v>11</v>
      </c>
      <c r="C119" t="s">
        <v>103</v>
      </c>
      <c r="D119" s="40" t="s">
        <v>104</v>
      </c>
      <c r="E119" t="s">
        <v>1670</v>
      </c>
      <c r="F119" s="40" t="s">
        <v>1671</v>
      </c>
      <c r="G119" t="s">
        <v>2342</v>
      </c>
      <c r="H119" t="s">
        <v>2341</v>
      </c>
      <c r="I119" s="44"/>
      <c r="J119" s="44"/>
      <c r="K119" s="44"/>
      <c r="L119" s="44"/>
      <c r="M119" s="44"/>
      <c r="N119" s="44">
        <v>50</v>
      </c>
      <c r="O119" s="44">
        <f t="shared" si="14"/>
        <v>1</v>
      </c>
      <c r="P119" s="60">
        <f t="shared" si="15"/>
        <v>1</v>
      </c>
      <c r="Q119" s="62">
        <f t="shared" si="16"/>
        <v>0</v>
      </c>
      <c r="R119" s="62">
        <f t="shared" si="17"/>
        <v>1</v>
      </c>
      <c r="S119" s="60" t="str">
        <f t="shared" si="12"/>
        <v>0-15% range</v>
      </c>
      <c r="T119" s="61">
        <f t="shared" si="25"/>
        <v>50</v>
      </c>
      <c r="U119" s="61">
        <f t="shared" si="18"/>
        <v>50</v>
      </c>
      <c r="V119" s="61">
        <f t="shared" si="19"/>
        <v>50</v>
      </c>
      <c r="W119" s="60">
        <f t="shared" si="13"/>
        <v>1</v>
      </c>
      <c r="X119" s="104" t="s">
        <v>2173</v>
      </c>
      <c r="Z119" s="134"/>
      <c r="AA119" s="134"/>
      <c r="AB119" s="134"/>
      <c r="AC119" s="134"/>
      <c r="AD119" s="134"/>
      <c r="AE119" s="134"/>
    </row>
    <row r="120" spans="1:31" ht="15" customHeight="1" x14ac:dyDescent="0.25">
      <c r="A120" s="40" t="s">
        <v>10</v>
      </c>
      <c r="B120" s="40" t="s">
        <v>11</v>
      </c>
      <c r="C120" t="s">
        <v>103</v>
      </c>
      <c r="D120" s="40" t="s">
        <v>104</v>
      </c>
      <c r="E120" t="s">
        <v>529</v>
      </c>
      <c r="F120" s="40" t="s">
        <v>530</v>
      </c>
      <c r="G120" t="s">
        <v>2454</v>
      </c>
      <c r="H120" t="s">
        <v>2453</v>
      </c>
      <c r="I120" s="44"/>
      <c r="J120" s="44"/>
      <c r="K120" s="44"/>
      <c r="L120" s="44"/>
      <c r="M120" s="44"/>
      <c r="N120" s="44">
        <v>20</v>
      </c>
      <c r="O120" s="44">
        <f t="shared" si="14"/>
        <v>1</v>
      </c>
      <c r="P120" s="60">
        <f t="shared" si="15"/>
        <v>1</v>
      </c>
      <c r="Q120" s="62">
        <f t="shared" si="16"/>
        <v>0</v>
      </c>
      <c r="R120" s="62">
        <f t="shared" si="17"/>
        <v>1</v>
      </c>
      <c r="S120" s="60" t="str">
        <f t="shared" si="12"/>
        <v>0-15% range</v>
      </c>
      <c r="T120" s="61">
        <f t="shared" si="25"/>
        <v>20</v>
      </c>
      <c r="U120" s="61">
        <f t="shared" si="18"/>
        <v>20</v>
      </c>
      <c r="V120" s="61">
        <f t="shared" si="19"/>
        <v>20</v>
      </c>
      <c r="W120" s="60">
        <f t="shared" si="13"/>
        <v>1</v>
      </c>
      <c r="X120" s="104" t="s">
        <v>2173</v>
      </c>
      <c r="Z120" s="134"/>
      <c r="AA120" s="134"/>
      <c r="AB120" s="134"/>
      <c r="AC120" s="134"/>
      <c r="AD120" s="134"/>
      <c r="AE120" s="134"/>
    </row>
    <row r="121" spans="1:31" ht="15" customHeight="1" x14ac:dyDescent="0.25">
      <c r="A121" s="41" t="s">
        <v>10</v>
      </c>
      <c r="B121" s="40" t="s">
        <v>11</v>
      </c>
      <c r="C121" t="s">
        <v>2130</v>
      </c>
      <c r="D121" s="40" t="s">
        <v>853</v>
      </c>
      <c r="E121" t="s">
        <v>2130</v>
      </c>
      <c r="F121" s="40" t="s">
        <v>854</v>
      </c>
      <c r="G121" t="s">
        <v>2130</v>
      </c>
      <c r="H121" t="s">
        <v>855</v>
      </c>
      <c r="I121" s="44"/>
      <c r="J121" s="44"/>
      <c r="K121" s="44"/>
      <c r="L121" s="44"/>
      <c r="M121" s="44"/>
      <c r="N121" s="44">
        <v>130</v>
      </c>
      <c r="O121" s="44">
        <f t="shared" si="14"/>
        <v>1</v>
      </c>
      <c r="P121" s="60">
        <f t="shared" si="15"/>
        <v>1</v>
      </c>
      <c r="Q121" s="62">
        <f t="shared" si="16"/>
        <v>0</v>
      </c>
      <c r="R121" s="62">
        <f t="shared" si="17"/>
        <v>1</v>
      </c>
      <c r="S121" s="60" t="str">
        <f t="shared" si="12"/>
        <v>0-15% range</v>
      </c>
      <c r="T121" s="61">
        <f t="shared" si="25"/>
        <v>130</v>
      </c>
      <c r="U121" s="61">
        <f t="shared" si="18"/>
        <v>130</v>
      </c>
      <c r="V121" s="61">
        <f t="shared" si="19"/>
        <v>130</v>
      </c>
      <c r="W121" s="60">
        <f t="shared" si="13"/>
        <v>1</v>
      </c>
      <c r="X121" s="104" t="s">
        <v>2173</v>
      </c>
      <c r="Z121" s="134"/>
      <c r="AA121" s="134"/>
      <c r="AB121" s="134"/>
      <c r="AC121" s="134"/>
      <c r="AD121" s="134"/>
      <c r="AE121" s="134"/>
    </row>
    <row r="122" spans="1:31" ht="15" customHeight="1" x14ac:dyDescent="0.25">
      <c r="A122" s="40" t="s">
        <v>20</v>
      </c>
      <c r="B122" s="40" t="s">
        <v>21</v>
      </c>
      <c r="C122" t="s">
        <v>20</v>
      </c>
      <c r="D122" s="40" t="s">
        <v>158</v>
      </c>
      <c r="E122" t="s">
        <v>20</v>
      </c>
      <c r="F122" s="40" t="s">
        <v>469</v>
      </c>
      <c r="G122" t="s">
        <v>20</v>
      </c>
      <c r="H122" t="s">
        <v>511</v>
      </c>
      <c r="I122" s="44"/>
      <c r="J122" s="44"/>
      <c r="K122" s="44"/>
      <c r="L122" s="44"/>
      <c r="M122" s="44"/>
      <c r="N122" s="44">
        <v>925</v>
      </c>
      <c r="O122" s="44">
        <f t="shared" si="14"/>
        <v>1</v>
      </c>
      <c r="P122" s="60">
        <f t="shared" si="15"/>
        <v>1</v>
      </c>
      <c r="Q122" s="62">
        <f t="shared" si="16"/>
        <v>0</v>
      </c>
      <c r="R122" s="62">
        <f t="shared" si="17"/>
        <v>1</v>
      </c>
      <c r="S122" s="60" t="str">
        <f t="shared" si="12"/>
        <v>0-15% range</v>
      </c>
      <c r="T122" s="61">
        <f t="shared" si="25"/>
        <v>925</v>
      </c>
      <c r="U122" s="61">
        <f t="shared" si="18"/>
        <v>925</v>
      </c>
      <c r="V122" s="61">
        <f t="shared" si="19"/>
        <v>925</v>
      </c>
      <c r="W122" s="60">
        <f t="shared" si="13"/>
        <v>1</v>
      </c>
      <c r="X122" s="104" t="s">
        <v>2173</v>
      </c>
      <c r="Z122" s="134"/>
      <c r="AA122" s="134"/>
      <c r="AB122" s="134"/>
      <c r="AC122" s="134"/>
      <c r="AD122" s="134"/>
      <c r="AE122" s="134"/>
    </row>
    <row r="123" spans="1:31" ht="15" customHeight="1" x14ac:dyDescent="0.25">
      <c r="A123" s="40" t="s">
        <v>20</v>
      </c>
      <c r="B123" s="40" t="s">
        <v>21</v>
      </c>
      <c r="C123" t="s">
        <v>20</v>
      </c>
      <c r="D123" s="40" t="s">
        <v>158</v>
      </c>
      <c r="E123" t="s">
        <v>20</v>
      </c>
      <c r="F123" s="40" t="s">
        <v>469</v>
      </c>
      <c r="G123" t="s">
        <v>1512</v>
      </c>
      <c r="H123" t="s">
        <v>1513</v>
      </c>
      <c r="I123" s="44"/>
      <c r="J123" s="44"/>
      <c r="K123" s="44"/>
      <c r="L123" s="44"/>
      <c r="M123" s="44"/>
      <c r="N123" s="44">
        <v>4</v>
      </c>
      <c r="O123" s="44">
        <f t="shared" si="14"/>
        <v>1</v>
      </c>
      <c r="P123" s="60">
        <f t="shared" si="15"/>
        <v>1</v>
      </c>
      <c r="Q123" s="62">
        <f t="shared" si="16"/>
        <v>0</v>
      </c>
      <c r="R123" s="62">
        <f t="shared" si="17"/>
        <v>1</v>
      </c>
      <c r="S123" s="60" t="str">
        <f t="shared" si="12"/>
        <v>0-15% range</v>
      </c>
      <c r="T123" s="61">
        <f t="shared" si="25"/>
        <v>4</v>
      </c>
      <c r="U123" s="61">
        <f t="shared" si="18"/>
        <v>4</v>
      </c>
      <c r="V123" s="61">
        <f t="shared" si="19"/>
        <v>4</v>
      </c>
      <c r="W123" s="60">
        <f t="shared" si="13"/>
        <v>1</v>
      </c>
      <c r="X123" s="104" t="s">
        <v>2173</v>
      </c>
      <c r="Z123" s="134"/>
      <c r="AA123" s="134"/>
      <c r="AB123" s="134"/>
      <c r="AC123" s="134"/>
      <c r="AD123" s="134"/>
      <c r="AE123" s="134"/>
    </row>
    <row r="124" spans="1:31" ht="15" customHeight="1" x14ac:dyDescent="0.25">
      <c r="A124" s="40" t="s">
        <v>20</v>
      </c>
      <c r="B124" s="40" t="s">
        <v>21</v>
      </c>
      <c r="C124" t="s">
        <v>20</v>
      </c>
      <c r="D124" s="40" t="s">
        <v>158</v>
      </c>
      <c r="E124" t="s">
        <v>20</v>
      </c>
      <c r="F124" s="40" t="s">
        <v>469</v>
      </c>
      <c r="G124" t="s">
        <v>1514</v>
      </c>
      <c r="H124" t="s">
        <v>1515</v>
      </c>
      <c r="I124" s="44"/>
      <c r="J124" s="44"/>
      <c r="K124" s="44"/>
      <c r="L124" s="44"/>
      <c r="M124" s="44"/>
      <c r="N124" s="44">
        <v>4</v>
      </c>
      <c r="O124" s="44">
        <f t="shared" si="14"/>
        <v>1</v>
      </c>
      <c r="P124" s="60">
        <f t="shared" si="15"/>
        <v>1</v>
      </c>
      <c r="Q124" s="62">
        <f t="shared" si="16"/>
        <v>0</v>
      </c>
      <c r="R124" s="62">
        <f t="shared" si="17"/>
        <v>1</v>
      </c>
      <c r="S124" s="60" t="str">
        <f t="shared" si="12"/>
        <v>0-15% range</v>
      </c>
      <c r="T124" s="61">
        <f t="shared" si="25"/>
        <v>4</v>
      </c>
      <c r="U124" s="61">
        <f t="shared" si="18"/>
        <v>4</v>
      </c>
      <c r="V124" s="61">
        <f t="shared" si="19"/>
        <v>4</v>
      </c>
      <c r="W124" s="60">
        <f t="shared" si="13"/>
        <v>1</v>
      </c>
      <c r="X124" s="104" t="s">
        <v>2173</v>
      </c>
      <c r="Z124" s="134"/>
      <c r="AA124" s="134"/>
      <c r="AB124" s="134"/>
      <c r="AC124" s="134"/>
      <c r="AD124" s="134"/>
      <c r="AE124" s="134"/>
    </row>
    <row r="125" spans="1:31" ht="15" customHeight="1" x14ac:dyDescent="0.25">
      <c r="A125" s="40" t="s">
        <v>20</v>
      </c>
      <c r="B125" s="40" t="s">
        <v>21</v>
      </c>
      <c r="C125" t="s">
        <v>20</v>
      </c>
      <c r="D125" s="40" t="s">
        <v>158</v>
      </c>
      <c r="E125" t="s">
        <v>20</v>
      </c>
      <c r="F125" s="40" t="s">
        <v>469</v>
      </c>
      <c r="G125" t="s">
        <v>1593</v>
      </c>
      <c r="H125" t="s">
        <v>1594</v>
      </c>
      <c r="I125" s="44"/>
      <c r="J125" s="44"/>
      <c r="K125" s="44"/>
      <c r="L125" s="44"/>
      <c r="M125" s="44"/>
      <c r="N125" s="44">
        <v>3</v>
      </c>
      <c r="O125" s="44">
        <f t="shared" si="14"/>
        <v>1</v>
      </c>
      <c r="P125" s="60">
        <f t="shared" si="15"/>
        <v>1</v>
      </c>
      <c r="Q125" s="62">
        <f t="shared" si="16"/>
        <v>0</v>
      </c>
      <c r="R125" s="62">
        <f t="shared" si="17"/>
        <v>1</v>
      </c>
      <c r="S125" s="60" t="str">
        <f t="shared" si="12"/>
        <v>0-15% range</v>
      </c>
      <c r="T125" s="61">
        <f t="shared" si="25"/>
        <v>3</v>
      </c>
      <c r="U125" s="61">
        <f t="shared" si="18"/>
        <v>3</v>
      </c>
      <c r="V125" s="61">
        <f t="shared" si="19"/>
        <v>3</v>
      </c>
      <c r="W125" s="60">
        <f t="shared" si="13"/>
        <v>1</v>
      </c>
      <c r="X125" s="104" t="s">
        <v>2173</v>
      </c>
      <c r="Z125" s="134"/>
      <c r="AA125" s="134"/>
      <c r="AB125" s="134"/>
      <c r="AC125" s="134"/>
      <c r="AD125" s="134"/>
      <c r="AE125" s="134"/>
    </row>
    <row r="126" spans="1:31" ht="15" customHeight="1" x14ac:dyDescent="0.25">
      <c r="A126" s="40" t="s">
        <v>20</v>
      </c>
      <c r="B126" s="40" t="s">
        <v>21</v>
      </c>
      <c r="C126" t="s">
        <v>20</v>
      </c>
      <c r="D126" s="40" t="s">
        <v>158</v>
      </c>
      <c r="E126" t="s">
        <v>20</v>
      </c>
      <c r="F126" s="40" t="s">
        <v>469</v>
      </c>
      <c r="G126" t="s">
        <v>2243</v>
      </c>
      <c r="H126" t="s">
        <v>2242</v>
      </c>
      <c r="I126" s="44"/>
      <c r="J126" s="44"/>
      <c r="K126" s="44"/>
      <c r="L126" s="44"/>
      <c r="M126" s="44"/>
      <c r="N126" s="44">
        <v>5</v>
      </c>
      <c r="O126" s="44">
        <f t="shared" si="14"/>
        <v>1</v>
      </c>
      <c r="P126" s="60">
        <f t="shared" si="15"/>
        <v>1</v>
      </c>
      <c r="Q126" s="62">
        <f t="shared" si="16"/>
        <v>0</v>
      </c>
      <c r="R126" s="62">
        <f t="shared" si="17"/>
        <v>1</v>
      </c>
      <c r="S126" s="60" t="str">
        <f t="shared" si="12"/>
        <v>0-15% range</v>
      </c>
      <c r="T126" s="61">
        <f t="shared" si="25"/>
        <v>5</v>
      </c>
      <c r="U126" s="61">
        <f t="shared" si="18"/>
        <v>5</v>
      </c>
      <c r="V126" s="61">
        <f t="shared" si="19"/>
        <v>5</v>
      </c>
      <c r="W126" s="60">
        <f t="shared" si="13"/>
        <v>1</v>
      </c>
      <c r="X126" s="104" t="s">
        <v>2173</v>
      </c>
      <c r="Z126" s="134"/>
      <c r="AA126" s="134"/>
      <c r="AB126" s="134"/>
      <c r="AC126" s="134"/>
      <c r="AD126" s="134"/>
      <c r="AE126" s="134"/>
    </row>
    <row r="127" spans="1:31" ht="15" customHeight="1" x14ac:dyDescent="0.25">
      <c r="A127" s="40" t="s">
        <v>20</v>
      </c>
      <c r="B127" s="40" t="s">
        <v>21</v>
      </c>
      <c r="C127" t="s">
        <v>20</v>
      </c>
      <c r="D127" s="40" t="s">
        <v>158</v>
      </c>
      <c r="E127" t="s">
        <v>160</v>
      </c>
      <c r="F127" s="40" t="s">
        <v>161</v>
      </c>
      <c r="G127" t="s">
        <v>160</v>
      </c>
      <c r="H127" t="s">
        <v>174</v>
      </c>
      <c r="I127" s="44"/>
      <c r="J127" s="44"/>
      <c r="K127" s="44"/>
      <c r="L127" s="44">
        <v>12</v>
      </c>
      <c r="M127" s="44"/>
      <c r="N127" s="44">
        <v>517</v>
      </c>
      <c r="O127" s="44">
        <f t="shared" si="14"/>
        <v>2</v>
      </c>
      <c r="P127" s="60">
        <f t="shared" si="15"/>
        <v>2</v>
      </c>
      <c r="Q127" s="62">
        <f t="shared" si="16"/>
        <v>0.97678916827853002</v>
      </c>
      <c r="R127" s="62">
        <f t="shared" si="17"/>
        <v>43.083333333333336</v>
      </c>
      <c r="S127" s="60" t="str">
        <f t="shared" si="12"/>
        <v>50-100% range</v>
      </c>
      <c r="T127" s="61">
        <f>N127</f>
        <v>517</v>
      </c>
      <c r="U127" s="61">
        <f t="shared" si="18"/>
        <v>517</v>
      </c>
      <c r="V127" s="61">
        <f t="shared" si="19"/>
        <v>12</v>
      </c>
      <c r="W127" s="107">
        <f t="shared" si="13"/>
        <v>1</v>
      </c>
      <c r="X127" s="111" t="s">
        <v>2611</v>
      </c>
      <c r="Z127" s="134"/>
      <c r="AA127" s="134"/>
      <c r="AB127" s="134"/>
      <c r="AC127" s="134"/>
      <c r="AD127" s="134"/>
      <c r="AE127" s="134"/>
    </row>
    <row r="128" spans="1:31" ht="15" customHeight="1" x14ac:dyDescent="0.25">
      <c r="A128" s="40" t="s">
        <v>20</v>
      </c>
      <c r="B128" s="40" t="s">
        <v>21</v>
      </c>
      <c r="C128" t="s">
        <v>20</v>
      </c>
      <c r="D128" s="40" t="s">
        <v>158</v>
      </c>
      <c r="E128" t="s">
        <v>470</v>
      </c>
      <c r="F128" s="40" t="s">
        <v>471</v>
      </c>
      <c r="G128" t="s">
        <v>470</v>
      </c>
      <c r="H128" t="s">
        <v>472</v>
      </c>
      <c r="I128" s="44"/>
      <c r="J128" s="44"/>
      <c r="K128" s="44"/>
      <c r="L128" s="44">
        <v>681</v>
      </c>
      <c r="M128" s="44"/>
      <c r="N128" s="44">
        <v>410</v>
      </c>
      <c r="O128" s="44">
        <f t="shared" si="14"/>
        <v>2</v>
      </c>
      <c r="P128" s="60">
        <f t="shared" si="15"/>
        <v>2</v>
      </c>
      <c r="Q128" s="62">
        <f t="shared" si="16"/>
        <v>0.39794419970631423</v>
      </c>
      <c r="R128" s="62">
        <f t="shared" si="17"/>
        <v>1.6609756097560975</v>
      </c>
      <c r="S128" s="60" t="str">
        <f t="shared" si="12"/>
        <v>16 - 50% range</v>
      </c>
      <c r="T128" s="61">
        <f t="shared" ref="T128:T141" si="26">AVERAGE(I128:N128)</f>
        <v>545.5</v>
      </c>
      <c r="U128" s="61">
        <f t="shared" si="18"/>
        <v>681</v>
      </c>
      <c r="V128" s="61">
        <f t="shared" si="19"/>
        <v>410</v>
      </c>
      <c r="W128" s="60">
        <f t="shared" si="13"/>
        <v>1</v>
      </c>
      <c r="X128" s="105" t="s">
        <v>2154</v>
      </c>
      <c r="Z128" s="134"/>
      <c r="AA128" s="134"/>
      <c r="AB128" s="134"/>
      <c r="AC128" s="134"/>
      <c r="AD128" s="134"/>
      <c r="AE128" s="134"/>
    </row>
    <row r="129" spans="1:31" ht="15" customHeight="1" x14ac:dyDescent="0.25">
      <c r="A129" s="40" t="s">
        <v>20</v>
      </c>
      <c r="B129" s="40" t="s">
        <v>21</v>
      </c>
      <c r="C129" t="s">
        <v>20</v>
      </c>
      <c r="D129" s="40" t="s">
        <v>158</v>
      </c>
      <c r="E129" t="s">
        <v>470</v>
      </c>
      <c r="F129" s="40" t="s">
        <v>471</v>
      </c>
      <c r="G129" t="s">
        <v>1256</v>
      </c>
      <c r="H129" t="s">
        <v>1257</v>
      </c>
      <c r="I129" s="44"/>
      <c r="J129" s="44"/>
      <c r="K129" s="44"/>
      <c r="L129" s="44"/>
      <c r="M129" s="44"/>
      <c r="N129" s="44">
        <v>67</v>
      </c>
      <c r="O129" s="44">
        <f t="shared" si="14"/>
        <v>1</v>
      </c>
      <c r="P129" s="60">
        <f t="shared" si="15"/>
        <v>1</v>
      </c>
      <c r="Q129" s="62">
        <f t="shared" si="16"/>
        <v>0</v>
      </c>
      <c r="R129" s="62">
        <f t="shared" si="17"/>
        <v>1</v>
      </c>
      <c r="S129" s="60" t="str">
        <f t="shared" si="12"/>
        <v>0-15% range</v>
      </c>
      <c r="T129" s="61">
        <f t="shared" si="26"/>
        <v>67</v>
      </c>
      <c r="U129" s="61">
        <f t="shared" si="18"/>
        <v>67</v>
      </c>
      <c r="V129" s="61">
        <f t="shared" si="19"/>
        <v>67</v>
      </c>
      <c r="W129" s="60">
        <f t="shared" si="13"/>
        <v>1</v>
      </c>
      <c r="X129" s="104" t="s">
        <v>2173</v>
      </c>
      <c r="Z129" s="134"/>
      <c r="AA129" s="134"/>
      <c r="AB129" s="134"/>
      <c r="AC129" s="134"/>
      <c r="AD129" s="134"/>
      <c r="AE129" s="134"/>
    </row>
    <row r="130" spans="1:31" ht="15" customHeight="1" x14ac:dyDescent="0.25">
      <c r="A130" s="40" t="s">
        <v>20</v>
      </c>
      <c r="B130" s="40" t="s">
        <v>21</v>
      </c>
      <c r="C130" t="s">
        <v>20</v>
      </c>
      <c r="D130" s="40" t="s">
        <v>158</v>
      </c>
      <c r="E130" t="s">
        <v>470</v>
      </c>
      <c r="F130" s="40" t="s">
        <v>471</v>
      </c>
      <c r="G130" t="s">
        <v>1258</v>
      </c>
      <c r="H130" t="s">
        <v>1259</v>
      </c>
      <c r="I130" s="44"/>
      <c r="J130" s="44"/>
      <c r="K130" s="44"/>
      <c r="L130" s="44"/>
      <c r="M130" s="44"/>
      <c r="N130" s="44">
        <v>37</v>
      </c>
      <c r="O130" s="44">
        <f t="shared" si="14"/>
        <v>1</v>
      </c>
      <c r="P130" s="60">
        <f t="shared" si="15"/>
        <v>1</v>
      </c>
      <c r="Q130" s="62">
        <f t="shared" si="16"/>
        <v>0</v>
      </c>
      <c r="R130" s="62">
        <f t="shared" si="17"/>
        <v>1</v>
      </c>
      <c r="S130" s="60" t="str">
        <f t="shared" si="12"/>
        <v>0-15% range</v>
      </c>
      <c r="T130" s="61">
        <f t="shared" si="26"/>
        <v>37</v>
      </c>
      <c r="U130" s="61">
        <f t="shared" si="18"/>
        <v>37</v>
      </c>
      <c r="V130" s="61">
        <f t="shared" si="19"/>
        <v>37</v>
      </c>
      <c r="W130" s="60">
        <f t="shared" si="13"/>
        <v>1</v>
      </c>
      <c r="X130" s="104" t="s">
        <v>2173</v>
      </c>
      <c r="Z130" s="134"/>
      <c r="AA130" s="134"/>
      <c r="AB130" s="134"/>
      <c r="AC130" s="134"/>
      <c r="AD130" s="134"/>
      <c r="AE130" s="134"/>
    </row>
    <row r="131" spans="1:31" ht="15" customHeight="1" x14ac:dyDescent="0.25">
      <c r="A131" s="40" t="s">
        <v>20</v>
      </c>
      <c r="B131" s="40" t="s">
        <v>21</v>
      </c>
      <c r="C131" t="s">
        <v>20</v>
      </c>
      <c r="D131" s="40" t="s">
        <v>158</v>
      </c>
      <c r="E131" t="s">
        <v>470</v>
      </c>
      <c r="F131" s="40" t="s">
        <v>471</v>
      </c>
      <c r="G131" t="s">
        <v>1622</v>
      </c>
      <c r="H131" t="s">
        <v>1623</v>
      </c>
      <c r="I131" s="44"/>
      <c r="J131" s="44"/>
      <c r="K131" s="44"/>
      <c r="L131" s="44"/>
      <c r="M131" s="44"/>
      <c r="N131" s="44">
        <v>100</v>
      </c>
      <c r="O131" s="44">
        <f t="shared" si="14"/>
        <v>1</v>
      </c>
      <c r="P131" s="60">
        <f t="shared" si="15"/>
        <v>1</v>
      </c>
      <c r="Q131" s="62">
        <f t="shared" si="16"/>
        <v>0</v>
      </c>
      <c r="R131" s="62">
        <f t="shared" si="17"/>
        <v>1</v>
      </c>
      <c r="S131" s="60" t="str">
        <f t="shared" ref="S131:S194" si="27">IFERROR(IF(Q131&lt;=0.15,"0-15% range",IF(AND(Q131&gt;0.15,Q131&lt;=0.5),"16 - 50% range",IF(Q131&gt;0.5,"50-100% range", "NA"))),"")</f>
        <v>0-15% range</v>
      </c>
      <c r="T131" s="61">
        <f t="shared" si="26"/>
        <v>100</v>
      </c>
      <c r="U131" s="61">
        <f t="shared" si="18"/>
        <v>100</v>
      </c>
      <c r="V131" s="61">
        <f t="shared" si="19"/>
        <v>100</v>
      </c>
      <c r="W131" s="60">
        <f t="shared" ref="W131:W194" si="28">COUNTIF(H:H,H131)</f>
        <v>1</v>
      </c>
      <c r="X131" s="104" t="s">
        <v>2173</v>
      </c>
      <c r="Z131" s="134"/>
      <c r="AA131" s="134"/>
      <c r="AB131" s="134"/>
      <c r="AC131" s="134"/>
      <c r="AD131" s="134"/>
      <c r="AE131" s="134"/>
    </row>
    <row r="132" spans="1:31" ht="15" customHeight="1" x14ac:dyDescent="0.25">
      <c r="A132" s="40" t="s">
        <v>20</v>
      </c>
      <c r="B132" s="40" t="s">
        <v>21</v>
      </c>
      <c r="C132" t="s">
        <v>20</v>
      </c>
      <c r="D132" s="40" t="s">
        <v>158</v>
      </c>
      <c r="E132" t="s">
        <v>470</v>
      </c>
      <c r="F132" s="40" t="s">
        <v>471</v>
      </c>
      <c r="G132" t="s">
        <v>2249</v>
      </c>
      <c r="H132" t="s">
        <v>2248</v>
      </c>
      <c r="I132" s="44"/>
      <c r="J132" s="44"/>
      <c r="K132" s="44"/>
      <c r="L132" s="44"/>
      <c r="M132" s="44"/>
      <c r="N132" s="44">
        <v>57</v>
      </c>
      <c r="O132" s="44">
        <f t="shared" ref="O132:O195" si="29">COUNTIF(I132:N132,"&gt;=0")</f>
        <v>1</v>
      </c>
      <c r="P132" s="60">
        <f t="shared" ref="P132:P195" si="30">COUNTIF(I132:N132,"&gt;=0")</f>
        <v>1</v>
      </c>
      <c r="Q132" s="62">
        <f t="shared" ref="Q132:Q195" si="31">IFERROR(1-(MIN(I132:N132)/MAX(I132:N132)),"")</f>
        <v>0</v>
      </c>
      <c r="R132" s="62">
        <f t="shared" ref="R132:R195" si="32">IF(MIN(I132:N132)&lt;&gt;0,MAX(I132:N132)/MIN(I132:N132),0)</f>
        <v>1</v>
      </c>
      <c r="S132" s="60" t="str">
        <f t="shared" si="27"/>
        <v>0-15% range</v>
      </c>
      <c r="T132" s="61">
        <f t="shared" si="26"/>
        <v>57</v>
      </c>
      <c r="U132" s="61">
        <f t="shared" ref="U132:U195" si="33">MAX(I132:N132)</f>
        <v>57</v>
      </c>
      <c r="V132" s="61">
        <f t="shared" ref="V132:V195" si="34">MIN(I132:N132)</f>
        <v>57</v>
      </c>
      <c r="W132" s="60">
        <f t="shared" si="28"/>
        <v>1</v>
      </c>
      <c r="X132" s="104" t="s">
        <v>2173</v>
      </c>
      <c r="Z132" s="134"/>
      <c r="AA132" s="134"/>
      <c r="AB132" s="134"/>
      <c r="AC132" s="134"/>
      <c r="AD132" s="134"/>
      <c r="AE132" s="134"/>
    </row>
    <row r="133" spans="1:31" ht="15" customHeight="1" x14ac:dyDescent="0.25">
      <c r="A133" s="40" t="s">
        <v>20</v>
      </c>
      <c r="B133" s="40" t="s">
        <v>21</v>
      </c>
      <c r="C133" t="s">
        <v>20</v>
      </c>
      <c r="D133" s="40" t="s">
        <v>158</v>
      </c>
      <c r="E133" t="s">
        <v>470</v>
      </c>
      <c r="F133" s="40" t="s">
        <v>471</v>
      </c>
      <c r="G133" t="s">
        <v>2251</v>
      </c>
      <c r="H133" t="s">
        <v>2250</v>
      </c>
      <c r="I133" s="44"/>
      <c r="J133" s="44"/>
      <c r="K133" s="44"/>
      <c r="L133" s="44"/>
      <c r="M133" s="44"/>
      <c r="N133" s="44">
        <v>20</v>
      </c>
      <c r="O133" s="44">
        <f t="shared" si="29"/>
        <v>1</v>
      </c>
      <c r="P133" s="60">
        <f t="shared" si="30"/>
        <v>1</v>
      </c>
      <c r="Q133" s="62">
        <f t="shared" si="31"/>
        <v>0</v>
      </c>
      <c r="R133" s="62">
        <f t="shared" si="32"/>
        <v>1</v>
      </c>
      <c r="S133" s="60" t="str">
        <f t="shared" si="27"/>
        <v>0-15% range</v>
      </c>
      <c r="T133" s="61">
        <f t="shared" si="26"/>
        <v>20</v>
      </c>
      <c r="U133" s="61">
        <f t="shared" si="33"/>
        <v>20</v>
      </c>
      <c r="V133" s="61">
        <f t="shared" si="34"/>
        <v>20</v>
      </c>
      <c r="W133" s="60">
        <f t="shared" si="28"/>
        <v>1</v>
      </c>
      <c r="X133" s="104" t="s">
        <v>2173</v>
      </c>
      <c r="Z133" s="134"/>
      <c r="AA133" s="134"/>
      <c r="AB133" s="134"/>
      <c r="AC133" s="134"/>
      <c r="AD133" s="134"/>
      <c r="AE133" s="134"/>
    </row>
    <row r="134" spans="1:31" ht="15" customHeight="1" x14ac:dyDescent="0.25">
      <c r="A134" s="40" t="s">
        <v>20</v>
      </c>
      <c r="B134" s="40" t="s">
        <v>21</v>
      </c>
      <c r="C134" t="s">
        <v>20</v>
      </c>
      <c r="D134" s="40" t="s">
        <v>158</v>
      </c>
      <c r="E134" t="s">
        <v>951</v>
      </c>
      <c r="F134" s="40" t="s">
        <v>950</v>
      </c>
      <c r="G134" t="s">
        <v>951</v>
      </c>
      <c r="H134" t="s">
        <v>1205</v>
      </c>
      <c r="I134" s="44"/>
      <c r="J134" s="44"/>
      <c r="K134" s="44"/>
      <c r="L134" s="44"/>
      <c r="M134" s="44"/>
      <c r="N134" s="44">
        <v>13</v>
      </c>
      <c r="O134" s="44">
        <f t="shared" si="29"/>
        <v>1</v>
      </c>
      <c r="P134" s="60">
        <f t="shared" si="30"/>
        <v>1</v>
      </c>
      <c r="Q134" s="62">
        <f t="shared" si="31"/>
        <v>0</v>
      </c>
      <c r="R134" s="62">
        <f t="shared" si="32"/>
        <v>1</v>
      </c>
      <c r="S134" s="60" t="str">
        <f t="shared" si="27"/>
        <v>0-15% range</v>
      </c>
      <c r="T134" s="61">
        <f t="shared" si="26"/>
        <v>13</v>
      </c>
      <c r="U134" s="61">
        <f t="shared" si="33"/>
        <v>13</v>
      </c>
      <c r="V134" s="61">
        <f t="shared" si="34"/>
        <v>13</v>
      </c>
      <c r="W134" s="60">
        <f t="shared" si="28"/>
        <v>1</v>
      </c>
      <c r="X134" s="104" t="s">
        <v>2173</v>
      </c>
      <c r="Z134" s="134"/>
      <c r="AA134" s="134"/>
      <c r="AB134" s="134"/>
      <c r="AC134" s="134"/>
      <c r="AD134" s="134"/>
      <c r="AE134" s="134"/>
    </row>
    <row r="135" spans="1:31" ht="15" customHeight="1" x14ac:dyDescent="0.25">
      <c r="A135" s="40" t="s">
        <v>20</v>
      </c>
      <c r="B135" s="40" t="s">
        <v>21</v>
      </c>
      <c r="C135" t="s">
        <v>20</v>
      </c>
      <c r="D135" s="40" t="s">
        <v>158</v>
      </c>
      <c r="E135" t="s">
        <v>1254</v>
      </c>
      <c r="F135" s="40" t="s">
        <v>1255</v>
      </c>
      <c r="G135" t="s">
        <v>1264</v>
      </c>
      <c r="H135" t="s">
        <v>1265</v>
      </c>
      <c r="I135" s="44"/>
      <c r="J135" s="44"/>
      <c r="K135" s="44"/>
      <c r="L135" s="44"/>
      <c r="M135" s="44"/>
      <c r="N135" s="44">
        <v>8</v>
      </c>
      <c r="O135" s="44">
        <f t="shared" si="29"/>
        <v>1</v>
      </c>
      <c r="P135" s="60">
        <f t="shared" si="30"/>
        <v>1</v>
      </c>
      <c r="Q135" s="62">
        <f t="shared" si="31"/>
        <v>0</v>
      </c>
      <c r="R135" s="62">
        <f t="shared" si="32"/>
        <v>1</v>
      </c>
      <c r="S135" s="60" t="str">
        <f t="shared" si="27"/>
        <v>0-15% range</v>
      </c>
      <c r="T135" s="61">
        <f t="shared" si="26"/>
        <v>8</v>
      </c>
      <c r="U135" s="61">
        <f t="shared" si="33"/>
        <v>8</v>
      </c>
      <c r="V135" s="61">
        <f t="shared" si="34"/>
        <v>8</v>
      </c>
      <c r="W135" s="60">
        <f t="shared" si="28"/>
        <v>1</v>
      </c>
      <c r="X135" s="104" t="s">
        <v>2173</v>
      </c>
      <c r="Z135" s="134"/>
      <c r="AA135" s="134"/>
      <c r="AB135" s="134"/>
      <c r="AC135" s="134"/>
      <c r="AD135" s="134"/>
      <c r="AE135" s="134"/>
    </row>
    <row r="136" spans="1:31" ht="15" customHeight="1" x14ac:dyDescent="0.25">
      <c r="A136" s="40" t="s">
        <v>20</v>
      </c>
      <c r="B136" s="40" t="s">
        <v>21</v>
      </c>
      <c r="C136" t="s">
        <v>20</v>
      </c>
      <c r="D136" s="40" t="s">
        <v>158</v>
      </c>
      <c r="E136" t="s">
        <v>1254</v>
      </c>
      <c r="F136" s="40" t="s">
        <v>1255</v>
      </c>
      <c r="G136" t="s">
        <v>2299</v>
      </c>
      <c r="H136" t="s">
        <v>2298</v>
      </c>
      <c r="I136" s="44"/>
      <c r="J136" s="44"/>
      <c r="K136" s="44"/>
      <c r="L136" s="44"/>
      <c r="M136" s="44"/>
      <c r="N136" s="44">
        <v>4</v>
      </c>
      <c r="O136" s="44">
        <f t="shared" si="29"/>
        <v>1</v>
      </c>
      <c r="P136" s="60">
        <f t="shared" si="30"/>
        <v>1</v>
      </c>
      <c r="Q136" s="62">
        <f t="shared" si="31"/>
        <v>0</v>
      </c>
      <c r="R136" s="62">
        <f t="shared" si="32"/>
        <v>1</v>
      </c>
      <c r="S136" s="60" t="str">
        <f t="shared" si="27"/>
        <v>0-15% range</v>
      </c>
      <c r="T136" s="61">
        <f t="shared" si="26"/>
        <v>4</v>
      </c>
      <c r="U136" s="61">
        <f t="shared" si="33"/>
        <v>4</v>
      </c>
      <c r="V136" s="61">
        <f t="shared" si="34"/>
        <v>4</v>
      </c>
      <c r="W136" s="60">
        <f t="shared" si="28"/>
        <v>1</v>
      </c>
      <c r="X136" s="104" t="s">
        <v>2173</v>
      </c>
      <c r="Z136" s="134"/>
      <c r="AA136" s="134"/>
      <c r="AB136" s="134"/>
      <c r="AC136" s="134"/>
      <c r="AD136" s="134"/>
      <c r="AE136" s="134"/>
    </row>
    <row r="137" spans="1:31" ht="15" customHeight="1" x14ac:dyDescent="0.25">
      <c r="A137" s="40" t="s">
        <v>20</v>
      </c>
      <c r="B137" s="40" t="s">
        <v>21</v>
      </c>
      <c r="C137" t="s">
        <v>20</v>
      </c>
      <c r="D137" s="40" t="s">
        <v>158</v>
      </c>
      <c r="E137" t="s">
        <v>1254</v>
      </c>
      <c r="F137" s="40" t="s">
        <v>1255</v>
      </c>
      <c r="G137" t="s">
        <v>1254</v>
      </c>
      <c r="H137" t="s">
        <v>2303</v>
      </c>
      <c r="I137" s="44"/>
      <c r="J137" s="44"/>
      <c r="K137" s="44"/>
      <c r="L137" s="44"/>
      <c r="M137" s="44"/>
      <c r="N137" s="44">
        <v>25</v>
      </c>
      <c r="O137" s="44">
        <f t="shared" si="29"/>
        <v>1</v>
      </c>
      <c r="P137" s="60">
        <f t="shared" si="30"/>
        <v>1</v>
      </c>
      <c r="Q137" s="62">
        <f t="shared" si="31"/>
        <v>0</v>
      </c>
      <c r="R137" s="62">
        <f t="shared" si="32"/>
        <v>1</v>
      </c>
      <c r="S137" s="60" t="str">
        <f t="shared" si="27"/>
        <v>0-15% range</v>
      </c>
      <c r="T137" s="61">
        <f t="shared" si="26"/>
        <v>25</v>
      </c>
      <c r="U137" s="61">
        <f t="shared" si="33"/>
        <v>25</v>
      </c>
      <c r="V137" s="61">
        <f t="shared" si="34"/>
        <v>25</v>
      </c>
      <c r="W137" s="60">
        <f t="shared" si="28"/>
        <v>1</v>
      </c>
      <c r="X137" s="104" t="s">
        <v>2173</v>
      </c>
      <c r="Z137" s="134"/>
      <c r="AA137" s="134"/>
      <c r="AB137" s="134"/>
      <c r="AC137" s="134"/>
      <c r="AD137" s="134"/>
      <c r="AE137" s="134"/>
    </row>
    <row r="138" spans="1:31" ht="15" customHeight="1" x14ac:dyDescent="0.25">
      <c r="A138" s="40" t="s">
        <v>20</v>
      </c>
      <c r="B138" s="40" t="s">
        <v>21</v>
      </c>
      <c r="C138" t="s">
        <v>955</v>
      </c>
      <c r="D138" s="40" t="s">
        <v>954</v>
      </c>
      <c r="E138" t="s">
        <v>955</v>
      </c>
      <c r="F138" s="40" t="s">
        <v>956</v>
      </c>
      <c r="G138" t="s">
        <v>955</v>
      </c>
      <c r="H138" t="s">
        <v>965</v>
      </c>
      <c r="I138" s="44"/>
      <c r="J138" s="44"/>
      <c r="K138" s="44"/>
      <c r="L138" s="44"/>
      <c r="M138" s="44"/>
      <c r="N138" s="44">
        <v>110</v>
      </c>
      <c r="O138" s="44">
        <f t="shared" si="29"/>
        <v>1</v>
      </c>
      <c r="P138" s="60">
        <f t="shared" si="30"/>
        <v>1</v>
      </c>
      <c r="Q138" s="62">
        <f t="shared" si="31"/>
        <v>0</v>
      </c>
      <c r="R138" s="62">
        <f t="shared" si="32"/>
        <v>1</v>
      </c>
      <c r="S138" s="60" t="str">
        <f t="shared" si="27"/>
        <v>0-15% range</v>
      </c>
      <c r="T138" s="61">
        <f t="shared" si="26"/>
        <v>110</v>
      </c>
      <c r="U138" s="61">
        <f t="shared" si="33"/>
        <v>110</v>
      </c>
      <c r="V138" s="61">
        <f t="shared" si="34"/>
        <v>110</v>
      </c>
      <c r="W138" s="60">
        <f t="shared" si="28"/>
        <v>1</v>
      </c>
      <c r="X138" s="104" t="s">
        <v>2173</v>
      </c>
      <c r="Z138" s="134"/>
      <c r="AA138" s="134"/>
      <c r="AB138" s="134"/>
      <c r="AC138" s="134"/>
      <c r="AD138" s="134"/>
      <c r="AE138" s="134"/>
    </row>
    <row r="139" spans="1:31" ht="15" customHeight="1" x14ac:dyDescent="0.25">
      <c r="A139" s="40" t="s">
        <v>20</v>
      </c>
      <c r="B139" s="40" t="s">
        <v>21</v>
      </c>
      <c r="C139" t="s">
        <v>955</v>
      </c>
      <c r="D139" s="40" t="s">
        <v>954</v>
      </c>
      <c r="E139" t="s">
        <v>955</v>
      </c>
      <c r="F139" s="40" t="s">
        <v>956</v>
      </c>
      <c r="G139" t="s">
        <v>968</v>
      </c>
      <c r="H139" t="s">
        <v>969</v>
      </c>
      <c r="I139" s="44"/>
      <c r="J139" s="44"/>
      <c r="K139" s="44"/>
      <c r="L139" s="44"/>
      <c r="M139" s="44"/>
      <c r="N139" s="44">
        <v>6</v>
      </c>
      <c r="O139" s="44">
        <f t="shared" si="29"/>
        <v>1</v>
      </c>
      <c r="P139" s="60">
        <f t="shared" si="30"/>
        <v>1</v>
      </c>
      <c r="Q139" s="62">
        <f t="shared" si="31"/>
        <v>0</v>
      </c>
      <c r="R139" s="62">
        <f t="shared" si="32"/>
        <v>1</v>
      </c>
      <c r="S139" s="60" t="str">
        <f t="shared" si="27"/>
        <v>0-15% range</v>
      </c>
      <c r="T139" s="61">
        <f t="shared" si="26"/>
        <v>6</v>
      </c>
      <c r="U139" s="61">
        <f t="shared" si="33"/>
        <v>6</v>
      </c>
      <c r="V139" s="61">
        <f t="shared" si="34"/>
        <v>6</v>
      </c>
      <c r="W139" s="60">
        <f t="shared" si="28"/>
        <v>1</v>
      </c>
      <c r="X139" s="104" t="s">
        <v>2173</v>
      </c>
      <c r="Z139" s="134"/>
      <c r="AA139" s="134"/>
      <c r="AB139" s="134"/>
      <c r="AC139" s="134"/>
      <c r="AD139" s="134"/>
      <c r="AE139" s="134"/>
    </row>
    <row r="140" spans="1:31" ht="15" customHeight="1" x14ac:dyDescent="0.25">
      <c r="A140" s="40" t="s">
        <v>20</v>
      </c>
      <c r="B140" s="40" t="s">
        <v>21</v>
      </c>
      <c r="C140" t="s">
        <v>955</v>
      </c>
      <c r="D140" s="40" t="s">
        <v>954</v>
      </c>
      <c r="E140" t="s">
        <v>955</v>
      </c>
      <c r="F140" s="40" t="s">
        <v>956</v>
      </c>
      <c r="G140" t="s">
        <v>970</v>
      </c>
      <c r="H140" t="s">
        <v>971</v>
      </c>
      <c r="I140" s="44"/>
      <c r="J140" s="44"/>
      <c r="K140" s="44"/>
      <c r="L140" s="44"/>
      <c r="M140" s="44"/>
      <c r="N140" s="44">
        <v>60</v>
      </c>
      <c r="O140" s="44">
        <f t="shared" si="29"/>
        <v>1</v>
      </c>
      <c r="P140" s="60">
        <f t="shared" si="30"/>
        <v>1</v>
      </c>
      <c r="Q140" s="62">
        <f t="shared" si="31"/>
        <v>0</v>
      </c>
      <c r="R140" s="62">
        <f t="shared" si="32"/>
        <v>1</v>
      </c>
      <c r="S140" s="60" t="str">
        <f t="shared" si="27"/>
        <v>0-15% range</v>
      </c>
      <c r="T140" s="61">
        <f t="shared" si="26"/>
        <v>60</v>
      </c>
      <c r="U140" s="61">
        <f t="shared" si="33"/>
        <v>60</v>
      </c>
      <c r="V140" s="61">
        <f t="shared" si="34"/>
        <v>60</v>
      </c>
      <c r="W140" s="60">
        <f t="shared" si="28"/>
        <v>1</v>
      </c>
      <c r="X140" s="104" t="s">
        <v>2173</v>
      </c>
      <c r="Z140" s="134"/>
      <c r="AA140" s="134"/>
      <c r="AB140" s="134"/>
      <c r="AC140" s="134"/>
      <c r="AD140" s="134"/>
      <c r="AE140" s="134"/>
    </row>
    <row r="141" spans="1:31" ht="15" customHeight="1" x14ac:dyDescent="0.25">
      <c r="A141" s="40" t="s">
        <v>20</v>
      </c>
      <c r="B141" s="40" t="s">
        <v>21</v>
      </c>
      <c r="C141" t="s">
        <v>955</v>
      </c>
      <c r="D141" s="40" t="s">
        <v>954</v>
      </c>
      <c r="E141" t="s">
        <v>955</v>
      </c>
      <c r="F141" s="40" t="s">
        <v>956</v>
      </c>
      <c r="G141" t="s">
        <v>975</v>
      </c>
      <c r="H141" t="s">
        <v>976</v>
      </c>
      <c r="I141" s="44"/>
      <c r="J141" s="44"/>
      <c r="K141" s="44"/>
      <c r="L141" s="44"/>
      <c r="M141" s="44"/>
      <c r="N141" s="44">
        <v>8</v>
      </c>
      <c r="O141" s="44">
        <f t="shared" si="29"/>
        <v>1</v>
      </c>
      <c r="P141" s="60">
        <f t="shared" si="30"/>
        <v>1</v>
      </c>
      <c r="Q141" s="62">
        <f t="shared" si="31"/>
        <v>0</v>
      </c>
      <c r="R141" s="62">
        <f t="shared" si="32"/>
        <v>1</v>
      </c>
      <c r="S141" s="60" t="str">
        <f t="shared" si="27"/>
        <v>0-15% range</v>
      </c>
      <c r="T141" s="61">
        <f t="shared" si="26"/>
        <v>8</v>
      </c>
      <c r="U141" s="61">
        <f t="shared" si="33"/>
        <v>8</v>
      </c>
      <c r="V141" s="61">
        <f t="shared" si="34"/>
        <v>8</v>
      </c>
      <c r="W141" s="60">
        <f t="shared" si="28"/>
        <v>1</v>
      </c>
      <c r="X141" s="104" t="s">
        <v>2173</v>
      </c>
      <c r="Z141" s="134"/>
      <c r="AA141" s="134"/>
      <c r="AB141" s="134"/>
      <c r="AC141" s="134"/>
      <c r="AD141" s="134"/>
      <c r="AE141" s="134"/>
    </row>
    <row r="142" spans="1:31" ht="15" customHeight="1" x14ac:dyDescent="0.25">
      <c r="A142" s="40" t="s">
        <v>20</v>
      </c>
      <c r="B142" s="40" t="s">
        <v>21</v>
      </c>
      <c r="C142" t="s">
        <v>955</v>
      </c>
      <c r="D142" s="40" t="s">
        <v>954</v>
      </c>
      <c r="E142" t="s">
        <v>955</v>
      </c>
      <c r="F142" s="40" t="s">
        <v>956</v>
      </c>
      <c r="G142" t="s">
        <v>958</v>
      </c>
      <c r="H142" t="s">
        <v>957</v>
      </c>
      <c r="I142" s="44"/>
      <c r="J142" s="44"/>
      <c r="K142" s="44"/>
      <c r="L142" s="44">
        <v>110</v>
      </c>
      <c r="M142" s="44"/>
      <c r="N142" s="44">
        <v>16</v>
      </c>
      <c r="O142" s="44">
        <f t="shared" si="29"/>
        <v>2</v>
      </c>
      <c r="P142" s="60">
        <f t="shared" si="30"/>
        <v>2</v>
      </c>
      <c r="Q142" s="62">
        <f t="shared" si="31"/>
        <v>0.8545454545454545</v>
      </c>
      <c r="R142" s="62">
        <f t="shared" si="32"/>
        <v>6.875</v>
      </c>
      <c r="S142" s="60" t="str">
        <f t="shared" si="27"/>
        <v>50-100% range</v>
      </c>
      <c r="T142" s="61">
        <f>N142</f>
        <v>16</v>
      </c>
      <c r="U142" s="61">
        <f t="shared" si="33"/>
        <v>110</v>
      </c>
      <c r="V142" s="61">
        <f t="shared" si="34"/>
        <v>16</v>
      </c>
      <c r="W142" s="107">
        <f t="shared" si="28"/>
        <v>1</v>
      </c>
      <c r="X142" s="111" t="s">
        <v>2611</v>
      </c>
      <c r="Z142" s="134"/>
      <c r="AA142" s="134"/>
      <c r="AB142" s="134"/>
      <c r="AC142" s="134"/>
      <c r="AD142" s="134"/>
      <c r="AE142" s="134"/>
    </row>
    <row r="143" spans="1:31" ht="15" customHeight="1" x14ac:dyDescent="0.25">
      <c r="A143" s="40" t="s">
        <v>20</v>
      </c>
      <c r="B143" s="40" t="s">
        <v>21</v>
      </c>
      <c r="C143" t="s">
        <v>955</v>
      </c>
      <c r="D143" s="40" t="s">
        <v>954</v>
      </c>
      <c r="E143" t="s">
        <v>955</v>
      </c>
      <c r="F143" s="40" t="s">
        <v>956</v>
      </c>
      <c r="G143" t="s">
        <v>2182</v>
      </c>
      <c r="H143" t="s">
        <v>2181</v>
      </c>
      <c r="I143" s="44"/>
      <c r="J143" s="44"/>
      <c r="K143" s="44"/>
      <c r="L143" s="44"/>
      <c r="M143" s="44"/>
      <c r="N143" s="44">
        <v>5</v>
      </c>
      <c r="O143" s="44">
        <f t="shared" si="29"/>
        <v>1</v>
      </c>
      <c r="P143" s="60">
        <f t="shared" si="30"/>
        <v>1</v>
      </c>
      <c r="Q143" s="62">
        <f t="shared" si="31"/>
        <v>0</v>
      </c>
      <c r="R143" s="62">
        <f t="shared" si="32"/>
        <v>1</v>
      </c>
      <c r="S143" s="60" t="str">
        <f t="shared" si="27"/>
        <v>0-15% range</v>
      </c>
      <c r="T143" s="61">
        <f t="shared" ref="T143:T153" si="35">AVERAGE(I143:N143)</f>
        <v>5</v>
      </c>
      <c r="U143" s="61">
        <f t="shared" si="33"/>
        <v>5</v>
      </c>
      <c r="V143" s="61">
        <f t="shared" si="34"/>
        <v>5</v>
      </c>
      <c r="W143" s="60">
        <f t="shared" si="28"/>
        <v>1</v>
      </c>
      <c r="X143" s="104" t="s">
        <v>2173</v>
      </c>
      <c r="Z143" s="134"/>
      <c r="AA143" s="134"/>
      <c r="AB143" s="134"/>
      <c r="AC143" s="134"/>
      <c r="AD143" s="134"/>
      <c r="AE143" s="134"/>
    </row>
    <row r="144" spans="1:31" ht="15" customHeight="1" x14ac:dyDescent="0.25">
      <c r="A144" s="40" t="s">
        <v>20</v>
      </c>
      <c r="B144" s="40" t="s">
        <v>21</v>
      </c>
      <c r="C144" t="s">
        <v>955</v>
      </c>
      <c r="D144" s="40" t="s">
        <v>954</v>
      </c>
      <c r="E144" t="s">
        <v>955</v>
      </c>
      <c r="F144" s="40" t="s">
        <v>956</v>
      </c>
      <c r="G144" t="s">
        <v>2184</v>
      </c>
      <c r="H144" t="s">
        <v>2183</v>
      </c>
      <c r="I144" s="44"/>
      <c r="J144" s="44"/>
      <c r="K144" s="44"/>
      <c r="L144" s="44"/>
      <c r="M144" s="44"/>
      <c r="N144" s="44">
        <v>5</v>
      </c>
      <c r="O144" s="44">
        <f t="shared" si="29"/>
        <v>1</v>
      </c>
      <c r="P144" s="60">
        <f t="shared" si="30"/>
        <v>1</v>
      </c>
      <c r="Q144" s="62">
        <f t="shared" si="31"/>
        <v>0</v>
      </c>
      <c r="R144" s="62">
        <f t="shared" si="32"/>
        <v>1</v>
      </c>
      <c r="S144" s="60" t="str">
        <f t="shared" si="27"/>
        <v>0-15% range</v>
      </c>
      <c r="T144" s="61">
        <f t="shared" si="35"/>
        <v>5</v>
      </c>
      <c r="U144" s="61">
        <f t="shared" si="33"/>
        <v>5</v>
      </c>
      <c r="V144" s="61">
        <f t="shared" si="34"/>
        <v>5</v>
      </c>
      <c r="W144" s="60">
        <f t="shared" si="28"/>
        <v>1</v>
      </c>
      <c r="X144" s="104" t="s">
        <v>2173</v>
      </c>
      <c r="Z144" s="134"/>
      <c r="AA144" s="134"/>
      <c r="AB144" s="134"/>
      <c r="AC144" s="134"/>
      <c r="AD144" s="134"/>
      <c r="AE144" s="134"/>
    </row>
    <row r="145" spans="1:31" ht="15" customHeight="1" x14ac:dyDescent="0.25">
      <c r="A145" s="40" t="s">
        <v>20</v>
      </c>
      <c r="B145" s="40" t="s">
        <v>21</v>
      </c>
      <c r="C145" t="s">
        <v>955</v>
      </c>
      <c r="D145" s="40" t="s">
        <v>954</v>
      </c>
      <c r="E145" t="s">
        <v>1231</v>
      </c>
      <c r="F145" s="40" t="s">
        <v>1232</v>
      </c>
      <c r="G145" t="s">
        <v>2196</v>
      </c>
      <c r="H145" t="s">
        <v>2195</v>
      </c>
      <c r="I145" s="44"/>
      <c r="J145" s="44"/>
      <c r="K145" s="44"/>
      <c r="L145" s="44"/>
      <c r="M145" s="44"/>
      <c r="N145" s="44">
        <v>4</v>
      </c>
      <c r="O145" s="44">
        <f t="shared" si="29"/>
        <v>1</v>
      </c>
      <c r="P145" s="60">
        <f t="shared" si="30"/>
        <v>1</v>
      </c>
      <c r="Q145" s="62">
        <f t="shared" si="31"/>
        <v>0</v>
      </c>
      <c r="R145" s="62">
        <f t="shared" si="32"/>
        <v>1</v>
      </c>
      <c r="S145" s="60" t="str">
        <f t="shared" si="27"/>
        <v>0-15% range</v>
      </c>
      <c r="T145" s="61">
        <f t="shared" si="35"/>
        <v>4</v>
      </c>
      <c r="U145" s="61">
        <f t="shared" si="33"/>
        <v>4</v>
      </c>
      <c r="V145" s="61">
        <f t="shared" si="34"/>
        <v>4</v>
      </c>
      <c r="W145" s="60">
        <f t="shared" si="28"/>
        <v>1</v>
      </c>
      <c r="X145" s="104" t="s">
        <v>2173</v>
      </c>
      <c r="Z145" s="134"/>
      <c r="AA145" s="134"/>
      <c r="AB145" s="134"/>
      <c r="AC145" s="134"/>
      <c r="AD145" s="134"/>
      <c r="AE145" s="134"/>
    </row>
    <row r="146" spans="1:31" ht="15" customHeight="1" x14ac:dyDescent="0.25">
      <c r="A146" s="40" t="s">
        <v>20</v>
      </c>
      <c r="B146" s="40" t="s">
        <v>21</v>
      </c>
      <c r="C146" t="s">
        <v>955</v>
      </c>
      <c r="D146" s="40" t="s">
        <v>954</v>
      </c>
      <c r="E146" t="s">
        <v>1231</v>
      </c>
      <c r="F146" s="40" t="s">
        <v>1232</v>
      </c>
      <c r="G146" t="s">
        <v>2257</v>
      </c>
      <c r="H146" t="s">
        <v>2256</v>
      </c>
      <c r="I146" s="44"/>
      <c r="J146" s="44"/>
      <c r="K146" s="44"/>
      <c r="L146" s="44"/>
      <c r="M146" s="44"/>
      <c r="N146" s="44">
        <v>5</v>
      </c>
      <c r="O146" s="44">
        <f t="shared" si="29"/>
        <v>1</v>
      </c>
      <c r="P146" s="60">
        <f t="shared" si="30"/>
        <v>1</v>
      </c>
      <c r="Q146" s="62">
        <f t="shared" si="31"/>
        <v>0</v>
      </c>
      <c r="R146" s="62">
        <f t="shared" si="32"/>
        <v>1</v>
      </c>
      <c r="S146" s="60" t="str">
        <f t="shared" si="27"/>
        <v>0-15% range</v>
      </c>
      <c r="T146" s="61">
        <f t="shared" si="35"/>
        <v>5</v>
      </c>
      <c r="U146" s="61">
        <f t="shared" si="33"/>
        <v>5</v>
      </c>
      <c r="V146" s="61">
        <f t="shared" si="34"/>
        <v>5</v>
      </c>
      <c r="W146" s="60">
        <f t="shared" si="28"/>
        <v>1</v>
      </c>
      <c r="X146" s="104" t="s">
        <v>2173</v>
      </c>
      <c r="Z146" s="134"/>
      <c r="AA146" s="134"/>
      <c r="AB146" s="134"/>
      <c r="AC146" s="134"/>
      <c r="AD146" s="134"/>
      <c r="AE146" s="134"/>
    </row>
    <row r="147" spans="1:31" ht="15" customHeight="1" x14ac:dyDescent="0.25">
      <c r="A147" s="40" t="s">
        <v>20</v>
      </c>
      <c r="B147" s="40" t="s">
        <v>21</v>
      </c>
      <c r="C147" t="s">
        <v>22</v>
      </c>
      <c r="D147" s="40" t="s">
        <v>23</v>
      </c>
      <c r="E147" t="s">
        <v>24</v>
      </c>
      <c r="F147" s="40" t="s">
        <v>25</v>
      </c>
      <c r="G147" t="s">
        <v>1300</v>
      </c>
      <c r="H147" t="s">
        <v>1301</v>
      </c>
      <c r="I147" s="44"/>
      <c r="J147" s="44"/>
      <c r="K147" s="44"/>
      <c r="L147" s="44"/>
      <c r="M147" s="44"/>
      <c r="N147" s="44">
        <v>2</v>
      </c>
      <c r="O147" s="44">
        <f t="shared" si="29"/>
        <v>1</v>
      </c>
      <c r="P147" s="60">
        <f t="shared" si="30"/>
        <v>1</v>
      </c>
      <c r="Q147" s="62">
        <f t="shared" si="31"/>
        <v>0</v>
      </c>
      <c r="R147" s="62">
        <f t="shared" si="32"/>
        <v>1</v>
      </c>
      <c r="S147" s="60" t="str">
        <f t="shared" si="27"/>
        <v>0-15% range</v>
      </c>
      <c r="T147" s="61">
        <f t="shared" si="35"/>
        <v>2</v>
      </c>
      <c r="U147" s="61">
        <f t="shared" si="33"/>
        <v>2</v>
      </c>
      <c r="V147" s="61">
        <f t="shared" si="34"/>
        <v>2</v>
      </c>
      <c r="W147" s="60">
        <f t="shared" si="28"/>
        <v>1</v>
      </c>
      <c r="X147" s="104" t="s">
        <v>2173</v>
      </c>
      <c r="Z147" s="134"/>
      <c r="AA147" s="134"/>
      <c r="AB147" s="134"/>
      <c r="AC147" s="134"/>
      <c r="AD147" s="134"/>
      <c r="AE147" s="134"/>
    </row>
    <row r="148" spans="1:31" ht="15" customHeight="1" x14ac:dyDescent="0.25">
      <c r="A148" s="40" t="s">
        <v>20</v>
      </c>
      <c r="B148" s="40" t="s">
        <v>21</v>
      </c>
      <c r="C148" t="s">
        <v>22</v>
      </c>
      <c r="D148" s="40" t="s">
        <v>23</v>
      </c>
      <c r="E148" t="s">
        <v>22</v>
      </c>
      <c r="F148" s="40" t="s">
        <v>959</v>
      </c>
      <c r="G148" t="s">
        <v>1227</v>
      </c>
      <c r="H148" t="s">
        <v>1228</v>
      </c>
      <c r="I148" s="44"/>
      <c r="J148" s="44"/>
      <c r="K148" s="44"/>
      <c r="L148" s="44"/>
      <c r="M148" s="44"/>
      <c r="N148" s="44">
        <v>4</v>
      </c>
      <c r="O148" s="44">
        <f t="shared" si="29"/>
        <v>1</v>
      </c>
      <c r="P148" s="60">
        <f t="shared" si="30"/>
        <v>1</v>
      </c>
      <c r="Q148" s="62">
        <f t="shared" si="31"/>
        <v>0</v>
      </c>
      <c r="R148" s="62">
        <f t="shared" si="32"/>
        <v>1</v>
      </c>
      <c r="S148" s="60" t="str">
        <f t="shared" si="27"/>
        <v>0-15% range</v>
      </c>
      <c r="T148" s="61">
        <f t="shared" si="35"/>
        <v>4</v>
      </c>
      <c r="U148" s="61">
        <f t="shared" si="33"/>
        <v>4</v>
      </c>
      <c r="V148" s="61">
        <f t="shared" si="34"/>
        <v>4</v>
      </c>
      <c r="W148" s="60">
        <f t="shared" si="28"/>
        <v>1</v>
      </c>
      <c r="X148" s="104" t="s">
        <v>2173</v>
      </c>
      <c r="Z148" s="134"/>
      <c r="AA148" s="134"/>
      <c r="AB148" s="134"/>
      <c r="AC148" s="134"/>
      <c r="AD148" s="134"/>
      <c r="AE148" s="134"/>
    </row>
    <row r="149" spans="1:31" ht="15" customHeight="1" x14ac:dyDescent="0.25">
      <c r="A149" s="40" t="s">
        <v>20</v>
      </c>
      <c r="B149" s="40" t="s">
        <v>21</v>
      </c>
      <c r="C149" t="s">
        <v>22</v>
      </c>
      <c r="D149" s="40" t="s">
        <v>23</v>
      </c>
      <c r="E149" t="s">
        <v>22</v>
      </c>
      <c r="F149" s="40" t="s">
        <v>959</v>
      </c>
      <c r="G149" t="s">
        <v>1248</v>
      </c>
      <c r="H149" t="s">
        <v>1249</v>
      </c>
      <c r="I149" s="44"/>
      <c r="J149" s="44"/>
      <c r="K149" s="44"/>
      <c r="L149" s="44"/>
      <c r="M149" s="44"/>
      <c r="N149" s="44">
        <v>8</v>
      </c>
      <c r="O149" s="44">
        <f t="shared" si="29"/>
        <v>1</v>
      </c>
      <c r="P149" s="60">
        <f t="shared" si="30"/>
        <v>1</v>
      </c>
      <c r="Q149" s="62">
        <f t="shared" si="31"/>
        <v>0</v>
      </c>
      <c r="R149" s="62">
        <f t="shared" si="32"/>
        <v>1</v>
      </c>
      <c r="S149" s="60" t="str">
        <f t="shared" si="27"/>
        <v>0-15% range</v>
      </c>
      <c r="T149" s="61">
        <f t="shared" si="35"/>
        <v>8</v>
      </c>
      <c r="U149" s="61">
        <f t="shared" si="33"/>
        <v>8</v>
      </c>
      <c r="V149" s="61">
        <f t="shared" si="34"/>
        <v>8</v>
      </c>
      <c r="W149" s="60">
        <f t="shared" si="28"/>
        <v>1</v>
      </c>
      <c r="X149" s="104" t="s">
        <v>2173</v>
      </c>
      <c r="Z149" s="134"/>
      <c r="AA149" s="134"/>
      <c r="AB149" s="134"/>
      <c r="AC149" s="134"/>
      <c r="AD149" s="134"/>
      <c r="AE149" s="134"/>
    </row>
    <row r="150" spans="1:31" ht="15" customHeight="1" x14ac:dyDescent="0.25">
      <c r="A150" s="40" t="s">
        <v>20</v>
      </c>
      <c r="B150" s="40" t="s">
        <v>21</v>
      </c>
      <c r="C150" t="s">
        <v>22</v>
      </c>
      <c r="D150" s="40" t="s">
        <v>23</v>
      </c>
      <c r="E150" t="s">
        <v>22</v>
      </c>
      <c r="F150" s="40" t="s">
        <v>959</v>
      </c>
      <c r="G150" t="s">
        <v>1274</v>
      </c>
      <c r="H150" t="s">
        <v>1275</v>
      </c>
      <c r="I150" s="44"/>
      <c r="J150" s="44"/>
      <c r="K150" s="44"/>
      <c r="L150" s="44"/>
      <c r="M150" s="44"/>
      <c r="N150" s="44">
        <v>5</v>
      </c>
      <c r="O150" s="44">
        <f t="shared" si="29"/>
        <v>1</v>
      </c>
      <c r="P150" s="60">
        <f t="shared" si="30"/>
        <v>1</v>
      </c>
      <c r="Q150" s="62">
        <f t="shared" si="31"/>
        <v>0</v>
      </c>
      <c r="R150" s="62">
        <f t="shared" si="32"/>
        <v>1</v>
      </c>
      <c r="S150" s="60" t="str">
        <f t="shared" si="27"/>
        <v>0-15% range</v>
      </c>
      <c r="T150" s="61">
        <f t="shared" si="35"/>
        <v>5</v>
      </c>
      <c r="U150" s="61">
        <f t="shared" si="33"/>
        <v>5</v>
      </c>
      <c r="V150" s="61">
        <f t="shared" si="34"/>
        <v>5</v>
      </c>
      <c r="W150" s="60">
        <f t="shared" si="28"/>
        <v>1</v>
      </c>
      <c r="X150" s="104" t="s">
        <v>2173</v>
      </c>
      <c r="Z150" s="134"/>
      <c r="AA150" s="134"/>
      <c r="AB150" s="134"/>
      <c r="AC150" s="134"/>
      <c r="AD150" s="134"/>
      <c r="AE150" s="134"/>
    </row>
    <row r="151" spans="1:31" ht="15" customHeight="1" x14ac:dyDescent="0.25">
      <c r="A151" s="40" t="s">
        <v>20</v>
      </c>
      <c r="B151" s="40" t="s">
        <v>21</v>
      </c>
      <c r="C151" t="s">
        <v>22</v>
      </c>
      <c r="D151" s="40" t="s">
        <v>23</v>
      </c>
      <c r="E151" t="s">
        <v>22</v>
      </c>
      <c r="F151" s="40" t="s">
        <v>959</v>
      </c>
      <c r="G151" t="s">
        <v>1278</v>
      </c>
      <c r="H151" t="s">
        <v>1279</v>
      </c>
      <c r="I151" s="44"/>
      <c r="J151" s="44"/>
      <c r="K151" s="44"/>
      <c r="L151" s="44"/>
      <c r="M151" s="44"/>
      <c r="N151" s="44">
        <v>27</v>
      </c>
      <c r="O151" s="44">
        <f t="shared" si="29"/>
        <v>1</v>
      </c>
      <c r="P151" s="60">
        <f t="shared" si="30"/>
        <v>1</v>
      </c>
      <c r="Q151" s="62">
        <f t="shared" si="31"/>
        <v>0</v>
      </c>
      <c r="R151" s="62">
        <f t="shared" si="32"/>
        <v>1</v>
      </c>
      <c r="S151" s="60" t="str">
        <f t="shared" si="27"/>
        <v>0-15% range</v>
      </c>
      <c r="T151" s="61">
        <f t="shared" si="35"/>
        <v>27</v>
      </c>
      <c r="U151" s="61">
        <f t="shared" si="33"/>
        <v>27</v>
      </c>
      <c r="V151" s="61">
        <f t="shared" si="34"/>
        <v>27</v>
      </c>
      <c r="W151" s="60">
        <f t="shared" si="28"/>
        <v>1</v>
      </c>
      <c r="X151" s="104" t="s">
        <v>2173</v>
      </c>
      <c r="Z151" s="134"/>
      <c r="AA151" s="134"/>
      <c r="AB151" s="134"/>
      <c r="AC151" s="134"/>
      <c r="AD151" s="134"/>
      <c r="AE151" s="134"/>
    </row>
    <row r="152" spans="1:31" ht="15" customHeight="1" x14ac:dyDescent="0.25">
      <c r="A152" s="40" t="s">
        <v>20</v>
      </c>
      <c r="B152" s="40" t="s">
        <v>21</v>
      </c>
      <c r="C152" t="s">
        <v>22</v>
      </c>
      <c r="D152" s="40" t="s">
        <v>23</v>
      </c>
      <c r="E152" t="s">
        <v>22</v>
      </c>
      <c r="F152" s="40" t="s">
        <v>959</v>
      </c>
      <c r="G152" t="s">
        <v>1310</v>
      </c>
      <c r="H152" t="s">
        <v>1311</v>
      </c>
      <c r="I152" s="44"/>
      <c r="J152" s="44"/>
      <c r="K152" s="44"/>
      <c r="L152" s="44"/>
      <c r="M152" s="44"/>
      <c r="N152" s="44">
        <v>64</v>
      </c>
      <c r="O152" s="44">
        <f t="shared" si="29"/>
        <v>1</v>
      </c>
      <c r="P152" s="60">
        <f t="shared" si="30"/>
        <v>1</v>
      </c>
      <c r="Q152" s="62">
        <f t="shared" si="31"/>
        <v>0</v>
      </c>
      <c r="R152" s="62">
        <f t="shared" si="32"/>
        <v>1</v>
      </c>
      <c r="S152" s="60" t="str">
        <f t="shared" si="27"/>
        <v>0-15% range</v>
      </c>
      <c r="T152" s="61">
        <f t="shared" si="35"/>
        <v>64</v>
      </c>
      <c r="U152" s="61">
        <f t="shared" si="33"/>
        <v>64</v>
      </c>
      <c r="V152" s="61">
        <f t="shared" si="34"/>
        <v>64</v>
      </c>
      <c r="W152" s="60">
        <f t="shared" si="28"/>
        <v>1</v>
      </c>
      <c r="X152" s="104" t="s">
        <v>2173</v>
      </c>
      <c r="Z152" s="134"/>
      <c r="AA152" s="134"/>
      <c r="AB152" s="134"/>
      <c r="AC152" s="134"/>
      <c r="AD152" s="134"/>
      <c r="AE152" s="134"/>
    </row>
    <row r="153" spans="1:31" ht="15" customHeight="1" x14ac:dyDescent="0.25">
      <c r="A153" s="40" t="s">
        <v>20</v>
      </c>
      <c r="B153" s="40" t="s">
        <v>21</v>
      </c>
      <c r="C153" t="s">
        <v>22</v>
      </c>
      <c r="D153" s="40" t="s">
        <v>23</v>
      </c>
      <c r="E153" t="s">
        <v>22</v>
      </c>
      <c r="F153" s="40" t="s">
        <v>959</v>
      </c>
      <c r="G153" t="s">
        <v>22</v>
      </c>
      <c r="H153" t="s">
        <v>1312</v>
      </c>
      <c r="I153" s="44"/>
      <c r="J153" s="44"/>
      <c r="K153" s="44"/>
      <c r="L153" s="44"/>
      <c r="M153" s="44"/>
      <c r="N153" s="44">
        <v>148</v>
      </c>
      <c r="O153" s="44">
        <f t="shared" si="29"/>
        <v>1</v>
      </c>
      <c r="P153" s="60">
        <f t="shared" si="30"/>
        <v>1</v>
      </c>
      <c r="Q153" s="62">
        <f t="shared" si="31"/>
        <v>0</v>
      </c>
      <c r="R153" s="62">
        <f t="shared" si="32"/>
        <v>1</v>
      </c>
      <c r="S153" s="60" t="str">
        <f t="shared" si="27"/>
        <v>0-15% range</v>
      </c>
      <c r="T153" s="61">
        <f t="shared" si="35"/>
        <v>148</v>
      </c>
      <c r="U153" s="61">
        <f t="shared" si="33"/>
        <v>148</v>
      </c>
      <c r="V153" s="61">
        <f t="shared" si="34"/>
        <v>148</v>
      </c>
      <c r="W153" s="60">
        <f t="shared" si="28"/>
        <v>1</v>
      </c>
      <c r="X153" s="104" t="s">
        <v>2173</v>
      </c>
      <c r="Z153" s="134"/>
      <c r="AA153" s="134"/>
      <c r="AB153" s="134"/>
      <c r="AC153" s="134"/>
      <c r="AD153" s="134"/>
      <c r="AE153" s="134"/>
    </row>
    <row r="154" spans="1:31" ht="15" customHeight="1" x14ac:dyDescent="0.25">
      <c r="A154" s="40" t="s">
        <v>20</v>
      </c>
      <c r="B154" s="40" t="s">
        <v>21</v>
      </c>
      <c r="C154" t="s">
        <v>22</v>
      </c>
      <c r="D154" s="40" t="s">
        <v>23</v>
      </c>
      <c r="E154" t="s">
        <v>22</v>
      </c>
      <c r="F154" s="40" t="s">
        <v>959</v>
      </c>
      <c r="G154" t="s">
        <v>961</v>
      </c>
      <c r="H154" t="s">
        <v>960</v>
      </c>
      <c r="I154" s="44"/>
      <c r="J154" s="44"/>
      <c r="K154" s="44"/>
      <c r="L154" s="44">
        <v>47</v>
      </c>
      <c r="M154" s="44"/>
      <c r="N154" s="44">
        <v>173</v>
      </c>
      <c r="O154" s="44">
        <f t="shared" si="29"/>
        <v>2</v>
      </c>
      <c r="P154" s="60">
        <f t="shared" si="30"/>
        <v>2</v>
      </c>
      <c r="Q154" s="62">
        <f t="shared" si="31"/>
        <v>0.72832369942196529</v>
      </c>
      <c r="R154" s="62">
        <f t="shared" si="32"/>
        <v>3.6808510638297873</v>
      </c>
      <c r="S154" s="60" t="str">
        <f t="shared" si="27"/>
        <v>50-100% range</v>
      </c>
      <c r="T154" s="61">
        <f>N154</f>
        <v>173</v>
      </c>
      <c r="U154" s="61">
        <f t="shared" si="33"/>
        <v>173</v>
      </c>
      <c r="V154" s="61">
        <f t="shared" si="34"/>
        <v>47</v>
      </c>
      <c r="W154" s="107">
        <f t="shared" si="28"/>
        <v>1</v>
      </c>
      <c r="X154" s="111" t="s">
        <v>2611</v>
      </c>
      <c r="Z154" s="134"/>
      <c r="AA154" s="134"/>
      <c r="AB154" s="134"/>
      <c r="AC154" s="134"/>
      <c r="AD154" s="134"/>
      <c r="AE154" s="134"/>
    </row>
    <row r="155" spans="1:31" ht="15" customHeight="1" x14ac:dyDescent="0.25">
      <c r="A155" s="40" t="s">
        <v>20</v>
      </c>
      <c r="B155" s="40" t="s">
        <v>21</v>
      </c>
      <c r="C155" t="s">
        <v>22</v>
      </c>
      <c r="D155" s="40" t="s">
        <v>23</v>
      </c>
      <c r="E155" t="s">
        <v>22</v>
      </c>
      <c r="F155" s="40" t="s">
        <v>959</v>
      </c>
      <c r="G155" t="s">
        <v>2245</v>
      </c>
      <c r="H155" t="s">
        <v>2244</v>
      </c>
      <c r="I155" s="44"/>
      <c r="J155" s="44"/>
      <c r="K155" s="44"/>
      <c r="L155" s="44"/>
      <c r="M155" s="44"/>
      <c r="N155" s="44">
        <v>3</v>
      </c>
      <c r="O155" s="44">
        <f t="shared" si="29"/>
        <v>1</v>
      </c>
      <c r="P155" s="60">
        <f t="shared" si="30"/>
        <v>1</v>
      </c>
      <c r="Q155" s="62">
        <f t="shared" si="31"/>
        <v>0</v>
      </c>
      <c r="R155" s="62">
        <f t="shared" si="32"/>
        <v>1</v>
      </c>
      <c r="S155" s="60" t="str">
        <f t="shared" si="27"/>
        <v>0-15% range</v>
      </c>
      <c r="T155" s="61">
        <f t="shared" ref="T155:T168" si="36">AVERAGE(I155:N155)</f>
        <v>3</v>
      </c>
      <c r="U155" s="61">
        <f t="shared" si="33"/>
        <v>3</v>
      </c>
      <c r="V155" s="61">
        <f t="shared" si="34"/>
        <v>3</v>
      </c>
      <c r="W155" s="60">
        <f t="shared" si="28"/>
        <v>1</v>
      </c>
      <c r="X155" s="104" t="s">
        <v>2173</v>
      </c>
      <c r="Z155" s="134"/>
      <c r="AA155" s="134"/>
      <c r="AB155" s="134"/>
      <c r="AC155" s="134"/>
      <c r="AD155" s="134"/>
      <c r="AE155" s="134"/>
    </row>
    <row r="156" spans="1:31" ht="15" customHeight="1" x14ac:dyDescent="0.25">
      <c r="A156" s="40" t="s">
        <v>20</v>
      </c>
      <c r="B156" s="40" t="s">
        <v>21</v>
      </c>
      <c r="C156" t="s">
        <v>22</v>
      </c>
      <c r="D156" s="40" t="s">
        <v>23</v>
      </c>
      <c r="E156" t="s">
        <v>22</v>
      </c>
      <c r="F156" s="40" t="s">
        <v>959</v>
      </c>
      <c r="G156" t="s">
        <v>2247</v>
      </c>
      <c r="H156" t="s">
        <v>2246</v>
      </c>
      <c r="I156" s="44"/>
      <c r="J156" s="44"/>
      <c r="K156" s="44"/>
      <c r="L156" s="44"/>
      <c r="M156" s="44"/>
      <c r="N156" s="44">
        <v>10</v>
      </c>
      <c r="O156" s="44">
        <f t="shared" si="29"/>
        <v>1</v>
      </c>
      <c r="P156" s="60">
        <f t="shared" si="30"/>
        <v>1</v>
      </c>
      <c r="Q156" s="62">
        <f t="shared" si="31"/>
        <v>0</v>
      </c>
      <c r="R156" s="62">
        <f t="shared" si="32"/>
        <v>1</v>
      </c>
      <c r="S156" s="60" t="str">
        <f t="shared" si="27"/>
        <v>0-15% range</v>
      </c>
      <c r="T156" s="61">
        <f t="shared" si="36"/>
        <v>10</v>
      </c>
      <c r="U156" s="61">
        <f t="shared" si="33"/>
        <v>10</v>
      </c>
      <c r="V156" s="61">
        <f t="shared" si="34"/>
        <v>10</v>
      </c>
      <c r="W156" s="60">
        <f t="shared" si="28"/>
        <v>1</v>
      </c>
      <c r="X156" s="104" t="s">
        <v>2173</v>
      </c>
      <c r="Z156" s="134"/>
      <c r="AA156" s="134"/>
      <c r="AB156" s="134"/>
      <c r="AC156" s="134"/>
      <c r="AD156" s="134"/>
      <c r="AE156" s="134"/>
    </row>
    <row r="157" spans="1:31" ht="15" customHeight="1" x14ac:dyDescent="0.25">
      <c r="A157" s="40" t="s">
        <v>20</v>
      </c>
      <c r="B157" s="40" t="s">
        <v>21</v>
      </c>
      <c r="C157" t="s">
        <v>22</v>
      </c>
      <c r="D157" s="40" t="s">
        <v>23</v>
      </c>
      <c r="E157" t="s">
        <v>22</v>
      </c>
      <c r="F157" s="40" t="s">
        <v>959</v>
      </c>
      <c r="G157" t="s">
        <v>2259</v>
      </c>
      <c r="H157" t="s">
        <v>2258</v>
      </c>
      <c r="I157" s="44"/>
      <c r="J157" s="44"/>
      <c r="K157" s="44"/>
      <c r="L157" s="44"/>
      <c r="M157" s="44"/>
      <c r="N157" s="44">
        <v>3</v>
      </c>
      <c r="O157" s="44">
        <f t="shared" si="29"/>
        <v>1</v>
      </c>
      <c r="P157" s="60">
        <f t="shared" si="30"/>
        <v>1</v>
      </c>
      <c r="Q157" s="62">
        <f t="shared" si="31"/>
        <v>0</v>
      </c>
      <c r="R157" s="62">
        <f t="shared" si="32"/>
        <v>1</v>
      </c>
      <c r="S157" s="60" t="str">
        <f t="shared" si="27"/>
        <v>0-15% range</v>
      </c>
      <c r="T157" s="61">
        <f t="shared" si="36"/>
        <v>3</v>
      </c>
      <c r="U157" s="61">
        <f t="shared" si="33"/>
        <v>3</v>
      </c>
      <c r="V157" s="61">
        <f t="shared" si="34"/>
        <v>3</v>
      </c>
      <c r="W157" s="60">
        <f t="shared" si="28"/>
        <v>1</v>
      </c>
      <c r="X157" s="104" t="s">
        <v>2173</v>
      </c>
      <c r="Z157" s="134"/>
      <c r="AA157" s="134"/>
      <c r="AB157" s="134"/>
      <c r="AC157" s="134"/>
      <c r="AD157" s="134"/>
      <c r="AE157" s="134"/>
    </row>
    <row r="158" spans="1:31" ht="15" customHeight="1" x14ac:dyDescent="0.25">
      <c r="A158" s="40" t="s">
        <v>20</v>
      </c>
      <c r="B158" s="40" t="s">
        <v>21</v>
      </c>
      <c r="C158" t="s">
        <v>1206</v>
      </c>
      <c r="D158" s="40" t="s">
        <v>864</v>
      </c>
      <c r="E158" t="s">
        <v>1207</v>
      </c>
      <c r="F158" s="40" t="s">
        <v>1208</v>
      </c>
      <c r="G158" t="s">
        <v>1207</v>
      </c>
      <c r="H158" t="s">
        <v>1213</v>
      </c>
      <c r="I158" s="44"/>
      <c r="J158" s="44"/>
      <c r="K158" s="44"/>
      <c r="L158" s="44"/>
      <c r="M158" s="44"/>
      <c r="N158" s="44">
        <v>75</v>
      </c>
      <c r="O158" s="44">
        <f t="shared" si="29"/>
        <v>1</v>
      </c>
      <c r="P158" s="60">
        <f t="shared" si="30"/>
        <v>1</v>
      </c>
      <c r="Q158" s="62">
        <f t="shared" si="31"/>
        <v>0</v>
      </c>
      <c r="R158" s="62">
        <f t="shared" si="32"/>
        <v>1</v>
      </c>
      <c r="S158" s="60" t="str">
        <f t="shared" si="27"/>
        <v>0-15% range</v>
      </c>
      <c r="T158" s="61">
        <f t="shared" si="36"/>
        <v>75</v>
      </c>
      <c r="U158" s="61">
        <f t="shared" si="33"/>
        <v>75</v>
      </c>
      <c r="V158" s="61">
        <f t="shared" si="34"/>
        <v>75</v>
      </c>
      <c r="W158" s="60">
        <f t="shared" si="28"/>
        <v>1</v>
      </c>
      <c r="X158" s="104" t="s">
        <v>2173</v>
      </c>
      <c r="Z158" s="134"/>
      <c r="AA158" s="134"/>
      <c r="AB158" s="134"/>
      <c r="AC158" s="134"/>
      <c r="AD158" s="134"/>
      <c r="AE158" s="134"/>
    </row>
    <row r="159" spans="1:31" ht="15" customHeight="1" x14ac:dyDescent="0.25">
      <c r="A159" s="40" t="s">
        <v>20</v>
      </c>
      <c r="B159" s="40" t="s">
        <v>21</v>
      </c>
      <c r="C159" t="s">
        <v>1206</v>
      </c>
      <c r="D159" s="40" t="s">
        <v>864</v>
      </c>
      <c r="E159" t="s">
        <v>1207</v>
      </c>
      <c r="F159" s="40" t="s">
        <v>1208</v>
      </c>
      <c r="G159" t="s">
        <v>1306</v>
      </c>
      <c r="H159" t="s">
        <v>1307</v>
      </c>
      <c r="I159" s="44"/>
      <c r="J159" s="44"/>
      <c r="K159" s="44"/>
      <c r="L159" s="44"/>
      <c r="M159" s="44"/>
      <c r="N159" s="44">
        <v>6</v>
      </c>
      <c r="O159" s="44">
        <f t="shared" si="29"/>
        <v>1</v>
      </c>
      <c r="P159" s="60">
        <f t="shared" si="30"/>
        <v>1</v>
      </c>
      <c r="Q159" s="62">
        <f t="shared" si="31"/>
        <v>0</v>
      </c>
      <c r="R159" s="62">
        <f t="shared" si="32"/>
        <v>1</v>
      </c>
      <c r="S159" s="60" t="str">
        <f t="shared" si="27"/>
        <v>0-15% range</v>
      </c>
      <c r="T159" s="61">
        <f t="shared" si="36"/>
        <v>6</v>
      </c>
      <c r="U159" s="61">
        <f t="shared" si="33"/>
        <v>6</v>
      </c>
      <c r="V159" s="61">
        <f t="shared" si="34"/>
        <v>6</v>
      </c>
      <c r="W159" s="60">
        <f t="shared" si="28"/>
        <v>1</v>
      </c>
      <c r="X159" s="104" t="s">
        <v>2173</v>
      </c>
      <c r="Z159" s="134"/>
      <c r="AA159" s="134"/>
      <c r="AB159" s="134"/>
      <c r="AC159" s="134"/>
      <c r="AD159" s="134"/>
      <c r="AE159" s="134"/>
    </row>
    <row r="160" spans="1:31" ht="15" customHeight="1" x14ac:dyDescent="0.25">
      <c r="A160" s="40" t="s">
        <v>20</v>
      </c>
      <c r="B160" s="40" t="s">
        <v>21</v>
      </c>
      <c r="C160" t="s">
        <v>1206</v>
      </c>
      <c r="D160" s="40" t="s">
        <v>864</v>
      </c>
      <c r="E160" t="s">
        <v>1207</v>
      </c>
      <c r="F160" s="40" t="s">
        <v>1208</v>
      </c>
      <c r="G160" t="s">
        <v>1584</v>
      </c>
      <c r="H160" t="s">
        <v>1585</v>
      </c>
      <c r="I160" s="44"/>
      <c r="J160" s="44"/>
      <c r="K160" s="44"/>
      <c r="L160" s="44"/>
      <c r="M160" s="44"/>
      <c r="N160" s="44">
        <v>6</v>
      </c>
      <c r="O160" s="44">
        <f t="shared" si="29"/>
        <v>1</v>
      </c>
      <c r="P160" s="60">
        <f t="shared" si="30"/>
        <v>1</v>
      </c>
      <c r="Q160" s="62">
        <f t="shared" si="31"/>
        <v>0</v>
      </c>
      <c r="R160" s="62">
        <f t="shared" si="32"/>
        <v>1</v>
      </c>
      <c r="S160" s="60" t="str">
        <f t="shared" si="27"/>
        <v>0-15% range</v>
      </c>
      <c r="T160" s="61">
        <f t="shared" si="36"/>
        <v>6</v>
      </c>
      <c r="U160" s="61">
        <f t="shared" si="33"/>
        <v>6</v>
      </c>
      <c r="V160" s="61">
        <f t="shared" si="34"/>
        <v>6</v>
      </c>
      <c r="W160" s="60">
        <f t="shared" si="28"/>
        <v>1</v>
      </c>
      <c r="X160" s="104" t="s">
        <v>2173</v>
      </c>
      <c r="Z160" s="134"/>
      <c r="AA160" s="134"/>
      <c r="AB160" s="134"/>
      <c r="AC160" s="134"/>
      <c r="AD160" s="134"/>
      <c r="AE160" s="134"/>
    </row>
    <row r="161" spans="1:31" ht="15" customHeight="1" x14ac:dyDescent="0.25">
      <c r="A161" s="40" t="s">
        <v>20</v>
      </c>
      <c r="B161" s="40" t="s">
        <v>21</v>
      </c>
      <c r="C161" t="s">
        <v>1206</v>
      </c>
      <c r="D161" s="40" t="s">
        <v>864</v>
      </c>
      <c r="E161" t="s">
        <v>1207</v>
      </c>
      <c r="F161" s="40" t="s">
        <v>1208</v>
      </c>
      <c r="G161" t="s">
        <v>2253</v>
      </c>
      <c r="H161" t="s">
        <v>2252</v>
      </c>
      <c r="I161" s="44"/>
      <c r="J161" s="44"/>
      <c r="K161" s="44"/>
      <c r="L161" s="44"/>
      <c r="M161" s="44"/>
      <c r="N161" s="44">
        <v>5</v>
      </c>
      <c r="O161" s="44">
        <f t="shared" si="29"/>
        <v>1</v>
      </c>
      <c r="P161" s="60">
        <f t="shared" si="30"/>
        <v>1</v>
      </c>
      <c r="Q161" s="62">
        <f t="shared" si="31"/>
        <v>0</v>
      </c>
      <c r="R161" s="62">
        <f t="shared" si="32"/>
        <v>1</v>
      </c>
      <c r="S161" s="60" t="str">
        <f t="shared" si="27"/>
        <v>0-15% range</v>
      </c>
      <c r="T161" s="61">
        <f t="shared" si="36"/>
        <v>5</v>
      </c>
      <c r="U161" s="61">
        <f t="shared" si="33"/>
        <v>5</v>
      </c>
      <c r="V161" s="61">
        <f t="shared" si="34"/>
        <v>5</v>
      </c>
      <c r="W161" s="60">
        <f t="shared" si="28"/>
        <v>1</v>
      </c>
      <c r="X161" s="104" t="s">
        <v>2173</v>
      </c>
      <c r="Z161" s="134"/>
      <c r="AA161" s="134"/>
      <c r="AB161" s="134"/>
      <c r="AC161" s="134"/>
      <c r="AD161" s="134"/>
      <c r="AE161" s="134"/>
    </row>
    <row r="162" spans="1:31" ht="15" customHeight="1" x14ac:dyDescent="0.25">
      <c r="A162" s="40" t="s">
        <v>20</v>
      </c>
      <c r="B162" s="40" t="s">
        <v>21</v>
      </c>
      <c r="C162" t="s">
        <v>1206</v>
      </c>
      <c r="D162" s="40" t="s">
        <v>864</v>
      </c>
      <c r="E162" t="s">
        <v>1207</v>
      </c>
      <c r="F162" s="40" t="s">
        <v>1208</v>
      </c>
      <c r="G162" t="s">
        <v>2255</v>
      </c>
      <c r="H162" t="s">
        <v>2254</v>
      </c>
      <c r="I162" s="44"/>
      <c r="J162" s="44"/>
      <c r="K162" s="44"/>
      <c r="L162" s="44"/>
      <c r="M162" s="44"/>
      <c r="N162" s="44">
        <v>5</v>
      </c>
      <c r="O162" s="44">
        <f t="shared" si="29"/>
        <v>1</v>
      </c>
      <c r="P162" s="60">
        <f t="shared" si="30"/>
        <v>1</v>
      </c>
      <c r="Q162" s="62">
        <f t="shared" si="31"/>
        <v>0</v>
      </c>
      <c r="R162" s="62">
        <f t="shared" si="32"/>
        <v>1</v>
      </c>
      <c r="S162" s="60" t="str">
        <f t="shared" si="27"/>
        <v>0-15% range</v>
      </c>
      <c r="T162" s="61">
        <f t="shared" si="36"/>
        <v>5</v>
      </c>
      <c r="U162" s="61">
        <f t="shared" si="33"/>
        <v>5</v>
      </c>
      <c r="V162" s="61">
        <f t="shared" si="34"/>
        <v>5</v>
      </c>
      <c r="W162" s="60">
        <f t="shared" si="28"/>
        <v>1</v>
      </c>
      <c r="X162" s="104" t="s">
        <v>2173</v>
      </c>
      <c r="Z162" s="134"/>
      <c r="AA162" s="134"/>
      <c r="AB162" s="134"/>
      <c r="AC162" s="134"/>
      <c r="AD162" s="134"/>
      <c r="AE162" s="134"/>
    </row>
    <row r="163" spans="1:31" ht="15" customHeight="1" x14ac:dyDescent="0.25">
      <c r="A163" s="40" t="s">
        <v>20</v>
      </c>
      <c r="B163" s="40" t="s">
        <v>21</v>
      </c>
      <c r="C163" t="s">
        <v>1206</v>
      </c>
      <c r="D163" s="40" t="s">
        <v>864</v>
      </c>
      <c r="E163" t="s">
        <v>1206</v>
      </c>
      <c r="F163" s="40" t="s">
        <v>865</v>
      </c>
      <c r="G163" t="s">
        <v>1206</v>
      </c>
      <c r="H163" t="s">
        <v>1224</v>
      </c>
      <c r="I163" s="44"/>
      <c r="J163" s="44"/>
      <c r="K163" s="44"/>
      <c r="L163" s="44"/>
      <c r="M163" s="44"/>
      <c r="N163" s="44">
        <v>185</v>
      </c>
      <c r="O163" s="44">
        <f t="shared" si="29"/>
        <v>1</v>
      </c>
      <c r="P163" s="60">
        <f t="shared" si="30"/>
        <v>1</v>
      </c>
      <c r="Q163" s="62">
        <f t="shared" si="31"/>
        <v>0</v>
      </c>
      <c r="R163" s="62">
        <f t="shared" si="32"/>
        <v>1</v>
      </c>
      <c r="S163" s="60" t="str">
        <f t="shared" si="27"/>
        <v>0-15% range</v>
      </c>
      <c r="T163" s="61">
        <f t="shared" si="36"/>
        <v>185</v>
      </c>
      <c r="U163" s="61">
        <f t="shared" si="33"/>
        <v>185</v>
      </c>
      <c r="V163" s="61">
        <f t="shared" si="34"/>
        <v>185</v>
      </c>
      <c r="W163" s="60">
        <f t="shared" si="28"/>
        <v>1</v>
      </c>
      <c r="X163" s="104" t="s">
        <v>2173</v>
      </c>
      <c r="Z163" s="134"/>
      <c r="AA163" s="134"/>
      <c r="AB163" s="134"/>
      <c r="AC163" s="134"/>
      <c r="AD163" s="134"/>
      <c r="AE163" s="134"/>
    </row>
    <row r="164" spans="1:31" ht="15" customHeight="1" x14ac:dyDescent="0.25">
      <c r="A164" s="41" t="s">
        <v>20</v>
      </c>
      <c r="B164" s="40" t="s">
        <v>21</v>
      </c>
      <c r="C164" t="s">
        <v>1206</v>
      </c>
      <c r="D164" s="40" t="s">
        <v>864</v>
      </c>
      <c r="E164" t="s">
        <v>1206</v>
      </c>
      <c r="F164" s="40" t="s">
        <v>865</v>
      </c>
      <c r="G164" t="s">
        <v>426</v>
      </c>
      <c r="H164" t="s">
        <v>2333</v>
      </c>
      <c r="I164" s="44"/>
      <c r="J164" s="44"/>
      <c r="K164" s="44"/>
      <c r="L164" s="44"/>
      <c r="M164" s="44"/>
      <c r="N164" s="44">
        <v>12</v>
      </c>
      <c r="O164" s="44">
        <f t="shared" si="29"/>
        <v>1</v>
      </c>
      <c r="P164" s="60">
        <f t="shared" si="30"/>
        <v>1</v>
      </c>
      <c r="Q164" s="62">
        <f t="shared" si="31"/>
        <v>0</v>
      </c>
      <c r="R164" s="62">
        <f t="shared" si="32"/>
        <v>1</v>
      </c>
      <c r="S164" s="60" t="str">
        <f t="shared" si="27"/>
        <v>0-15% range</v>
      </c>
      <c r="T164" s="61">
        <f t="shared" si="36"/>
        <v>12</v>
      </c>
      <c r="U164" s="61">
        <f t="shared" si="33"/>
        <v>12</v>
      </c>
      <c r="V164" s="61">
        <f t="shared" si="34"/>
        <v>12</v>
      </c>
      <c r="W164" s="107">
        <f t="shared" si="28"/>
        <v>1</v>
      </c>
      <c r="X164" s="112" t="s">
        <v>2173</v>
      </c>
      <c r="Z164" s="134"/>
      <c r="AA164" s="134"/>
      <c r="AB164" s="134"/>
      <c r="AC164" s="134"/>
      <c r="AD164" s="134"/>
      <c r="AE164" s="134"/>
    </row>
    <row r="165" spans="1:31" ht="15" customHeight="1" x14ac:dyDescent="0.25">
      <c r="A165" s="40" t="s">
        <v>32</v>
      </c>
      <c r="B165" s="40" t="s">
        <v>169</v>
      </c>
      <c r="C165" t="s">
        <v>382</v>
      </c>
      <c r="D165" s="40" t="s">
        <v>383</v>
      </c>
      <c r="E165" t="s">
        <v>1475</v>
      </c>
      <c r="F165" s="40" t="s">
        <v>1476</v>
      </c>
      <c r="G165" t="s">
        <v>1475</v>
      </c>
      <c r="H165" t="s">
        <v>1492</v>
      </c>
      <c r="I165" s="44"/>
      <c r="J165" s="44"/>
      <c r="K165" s="44"/>
      <c r="L165" s="44"/>
      <c r="M165" s="44"/>
      <c r="N165" s="44">
        <v>30</v>
      </c>
      <c r="O165" s="44">
        <f t="shared" si="29"/>
        <v>1</v>
      </c>
      <c r="P165" s="60">
        <f t="shared" si="30"/>
        <v>1</v>
      </c>
      <c r="Q165" s="62">
        <f t="shared" si="31"/>
        <v>0</v>
      </c>
      <c r="R165" s="62">
        <f t="shared" si="32"/>
        <v>1</v>
      </c>
      <c r="S165" s="60" t="str">
        <f t="shared" si="27"/>
        <v>0-15% range</v>
      </c>
      <c r="T165" s="61">
        <f t="shared" si="36"/>
        <v>30</v>
      </c>
      <c r="U165" s="61">
        <f t="shared" si="33"/>
        <v>30</v>
      </c>
      <c r="V165" s="61">
        <f t="shared" si="34"/>
        <v>30</v>
      </c>
      <c r="W165" s="60">
        <f t="shared" si="28"/>
        <v>1</v>
      </c>
      <c r="X165" s="104" t="s">
        <v>2173</v>
      </c>
      <c r="Z165" s="134"/>
      <c r="AA165" s="134"/>
      <c r="AB165" s="134"/>
      <c r="AC165" s="134"/>
      <c r="AD165" s="134"/>
      <c r="AE165" s="134"/>
    </row>
    <row r="166" spans="1:31" ht="15" customHeight="1" x14ac:dyDescent="0.25">
      <c r="A166" s="40" t="s">
        <v>32</v>
      </c>
      <c r="B166" s="40" t="s">
        <v>169</v>
      </c>
      <c r="C166" t="s">
        <v>382</v>
      </c>
      <c r="D166" s="40" t="s">
        <v>383</v>
      </c>
      <c r="E166" t="s">
        <v>1475</v>
      </c>
      <c r="F166" s="40" t="s">
        <v>1476</v>
      </c>
      <c r="G166" t="s">
        <v>2584</v>
      </c>
      <c r="H166" t="s">
        <v>2585</v>
      </c>
      <c r="I166" s="44"/>
      <c r="J166" s="44"/>
      <c r="K166" s="44">
        <v>6100</v>
      </c>
      <c r="L166" s="44"/>
      <c r="M166" s="44"/>
      <c r="N166" s="44"/>
      <c r="O166" s="44">
        <f t="shared" si="29"/>
        <v>1</v>
      </c>
      <c r="P166" s="60">
        <f t="shared" si="30"/>
        <v>1</v>
      </c>
      <c r="Q166" s="62">
        <f t="shared" si="31"/>
        <v>0</v>
      </c>
      <c r="R166" s="62">
        <f t="shared" si="32"/>
        <v>1</v>
      </c>
      <c r="S166" s="60" t="str">
        <f t="shared" si="27"/>
        <v>0-15% range</v>
      </c>
      <c r="T166" s="61">
        <f t="shared" si="36"/>
        <v>6100</v>
      </c>
      <c r="U166" s="61">
        <f t="shared" si="33"/>
        <v>6100</v>
      </c>
      <c r="V166" s="61">
        <f t="shared" si="34"/>
        <v>6100</v>
      </c>
      <c r="W166" s="60">
        <f t="shared" si="28"/>
        <v>1</v>
      </c>
      <c r="X166" s="104" t="s">
        <v>2173</v>
      </c>
      <c r="Z166" s="134"/>
      <c r="AA166" s="134"/>
      <c r="AB166" s="134">
        <v>43277.5</v>
      </c>
      <c r="AC166" s="134"/>
      <c r="AD166" s="134"/>
      <c r="AE166" s="134"/>
    </row>
    <row r="167" spans="1:31" s="43" customFormat="1" ht="15" customHeight="1" x14ac:dyDescent="0.25">
      <c r="A167" s="40" t="s">
        <v>32</v>
      </c>
      <c r="B167" s="40" t="s">
        <v>169</v>
      </c>
      <c r="C167" t="s">
        <v>382</v>
      </c>
      <c r="D167" s="40" t="s">
        <v>383</v>
      </c>
      <c r="E167" t="s">
        <v>1475</v>
      </c>
      <c r="F167" s="40" t="s">
        <v>1476</v>
      </c>
      <c r="G167" t="s">
        <v>2619</v>
      </c>
      <c r="H167" t="s">
        <v>2618</v>
      </c>
      <c r="I167" s="44"/>
      <c r="J167" s="44"/>
      <c r="K167" s="44"/>
      <c r="L167" s="44"/>
      <c r="M167" s="44">
        <v>20</v>
      </c>
      <c r="N167" s="44"/>
      <c r="O167" s="44">
        <f t="shared" si="29"/>
        <v>1</v>
      </c>
      <c r="P167" s="60">
        <f t="shared" si="30"/>
        <v>1</v>
      </c>
      <c r="Q167" s="62">
        <f t="shared" si="31"/>
        <v>0</v>
      </c>
      <c r="R167" s="85">
        <f t="shared" si="32"/>
        <v>1</v>
      </c>
      <c r="S167" s="84" t="str">
        <f t="shared" si="27"/>
        <v>0-15% range</v>
      </c>
      <c r="T167" s="61">
        <f t="shared" si="36"/>
        <v>20</v>
      </c>
      <c r="U167" s="86">
        <f t="shared" si="33"/>
        <v>20</v>
      </c>
      <c r="V167" s="86">
        <f t="shared" si="34"/>
        <v>20</v>
      </c>
      <c r="W167" s="84">
        <f t="shared" si="28"/>
        <v>1</v>
      </c>
      <c r="X167" s="104" t="s">
        <v>2173</v>
      </c>
      <c r="Z167" s="134"/>
      <c r="AA167" s="134"/>
      <c r="AB167" s="134"/>
      <c r="AC167" s="134"/>
      <c r="AD167" s="134"/>
      <c r="AE167" s="134"/>
    </row>
    <row r="168" spans="1:31" ht="15" customHeight="1" x14ac:dyDescent="0.25">
      <c r="A168" s="40" t="s">
        <v>32</v>
      </c>
      <c r="B168" s="40" t="s">
        <v>169</v>
      </c>
      <c r="C168" t="s">
        <v>32</v>
      </c>
      <c r="D168" s="40" t="s">
        <v>170</v>
      </c>
      <c r="E168" t="s">
        <v>570</v>
      </c>
      <c r="F168" s="40" t="s">
        <v>571</v>
      </c>
      <c r="G168" t="s">
        <v>667</v>
      </c>
      <c r="H168" t="s">
        <v>668</v>
      </c>
      <c r="I168" s="44"/>
      <c r="J168" s="44"/>
      <c r="K168" s="44"/>
      <c r="L168" s="44"/>
      <c r="M168" s="44">
        <v>344</v>
      </c>
      <c r="N168" s="44"/>
      <c r="O168" s="44">
        <f t="shared" si="29"/>
        <v>1</v>
      </c>
      <c r="P168" s="60">
        <f t="shared" si="30"/>
        <v>1</v>
      </c>
      <c r="Q168" s="62">
        <f t="shared" si="31"/>
        <v>0</v>
      </c>
      <c r="R168" s="62">
        <f t="shared" si="32"/>
        <v>1</v>
      </c>
      <c r="S168" s="60" t="str">
        <f t="shared" si="27"/>
        <v>0-15% range</v>
      </c>
      <c r="T168" s="61">
        <f t="shared" si="36"/>
        <v>344</v>
      </c>
      <c r="U168" s="61">
        <f t="shared" si="33"/>
        <v>344</v>
      </c>
      <c r="V168" s="61">
        <f t="shared" si="34"/>
        <v>344</v>
      </c>
      <c r="W168" s="60">
        <f t="shared" si="28"/>
        <v>1</v>
      </c>
      <c r="X168" s="104" t="s">
        <v>2173</v>
      </c>
      <c r="Z168" s="134"/>
      <c r="AA168" s="134"/>
      <c r="AB168" s="134"/>
      <c r="AC168" s="134"/>
      <c r="AD168" s="134"/>
      <c r="AE168" s="134"/>
    </row>
    <row r="169" spans="1:31" ht="15" customHeight="1" x14ac:dyDescent="0.25">
      <c r="A169" s="40" t="s">
        <v>32</v>
      </c>
      <c r="B169" s="40" t="s">
        <v>169</v>
      </c>
      <c r="C169" t="s">
        <v>32</v>
      </c>
      <c r="D169" s="40" t="s">
        <v>170</v>
      </c>
      <c r="E169" t="s">
        <v>570</v>
      </c>
      <c r="F169" s="40" t="s">
        <v>571</v>
      </c>
      <c r="G169" t="s">
        <v>570</v>
      </c>
      <c r="H169" t="s">
        <v>572</v>
      </c>
      <c r="I169" s="44"/>
      <c r="J169" s="44"/>
      <c r="K169" s="44">
        <v>1300</v>
      </c>
      <c r="L169" s="44"/>
      <c r="M169" s="44"/>
      <c r="N169" s="44">
        <v>5500</v>
      </c>
      <c r="O169" s="44">
        <f t="shared" si="29"/>
        <v>2</v>
      </c>
      <c r="P169" s="60">
        <f t="shared" si="30"/>
        <v>2</v>
      </c>
      <c r="Q169" s="62">
        <f t="shared" si="31"/>
        <v>0.76363636363636367</v>
      </c>
      <c r="R169" s="62">
        <f t="shared" si="32"/>
        <v>4.2307692307692308</v>
      </c>
      <c r="S169" s="60" t="str">
        <f t="shared" si="27"/>
        <v>50-100% range</v>
      </c>
      <c r="T169" s="61">
        <f>AVERAGE(I169:N169)</f>
        <v>3400</v>
      </c>
      <c r="U169" s="61">
        <f t="shared" si="33"/>
        <v>5500</v>
      </c>
      <c r="V169" s="61">
        <f t="shared" si="34"/>
        <v>1300</v>
      </c>
      <c r="W169" s="107">
        <f t="shared" si="28"/>
        <v>1</v>
      </c>
      <c r="X169" s="111" t="s">
        <v>2626</v>
      </c>
      <c r="Z169" s="134"/>
      <c r="AA169" s="134"/>
      <c r="AB169" s="134">
        <v>43271</v>
      </c>
      <c r="AC169" s="134"/>
      <c r="AD169" s="134"/>
      <c r="AE169" s="134"/>
    </row>
    <row r="170" spans="1:31" s="43" customFormat="1" ht="15" customHeight="1" x14ac:dyDescent="0.25">
      <c r="A170" s="40" t="s">
        <v>32</v>
      </c>
      <c r="B170" s="40" t="s">
        <v>169</v>
      </c>
      <c r="C170" t="s">
        <v>32</v>
      </c>
      <c r="D170" s="40" t="s">
        <v>170</v>
      </c>
      <c r="E170" t="s">
        <v>570</v>
      </c>
      <c r="F170" s="40" t="s">
        <v>571</v>
      </c>
      <c r="G170" t="s">
        <v>662</v>
      </c>
      <c r="H170" t="s">
        <v>663</v>
      </c>
      <c r="I170" s="44"/>
      <c r="J170" s="44"/>
      <c r="K170" s="44">
        <v>600</v>
      </c>
      <c r="L170" s="44"/>
      <c r="M170" s="44"/>
      <c r="N170" s="44"/>
      <c r="O170" s="44">
        <f t="shared" si="29"/>
        <v>1</v>
      </c>
      <c r="P170" s="60">
        <f t="shared" si="30"/>
        <v>1</v>
      </c>
      <c r="Q170" s="62">
        <f t="shared" si="31"/>
        <v>0</v>
      </c>
      <c r="R170" s="85">
        <f t="shared" si="32"/>
        <v>1</v>
      </c>
      <c r="S170" s="84" t="str">
        <f t="shared" si="27"/>
        <v>0-15% range</v>
      </c>
      <c r="T170" s="61">
        <f t="shared" ref="T170:T171" si="37">AVERAGE(I170:N170)</f>
        <v>600</v>
      </c>
      <c r="U170" s="86">
        <f t="shared" si="33"/>
        <v>600</v>
      </c>
      <c r="V170" s="86">
        <f t="shared" si="34"/>
        <v>600</v>
      </c>
      <c r="W170" s="84">
        <f t="shared" si="28"/>
        <v>1</v>
      </c>
      <c r="X170" s="104" t="s">
        <v>2173</v>
      </c>
      <c r="Z170" s="134"/>
      <c r="AA170" s="134"/>
      <c r="AB170" s="134">
        <v>43271</v>
      </c>
      <c r="AC170" s="134"/>
      <c r="AD170" s="134"/>
      <c r="AE170" s="134"/>
    </row>
    <row r="171" spans="1:31" ht="15" customHeight="1" x14ac:dyDescent="0.25">
      <c r="A171" s="40" t="s">
        <v>32</v>
      </c>
      <c r="B171" s="40" t="s">
        <v>169</v>
      </c>
      <c r="C171" t="s">
        <v>32</v>
      </c>
      <c r="D171" s="40" t="s">
        <v>170</v>
      </c>
      <c r="E171" t="s">
        <v>570</v>
      </c>
      <c r="F171" s="40" t="s">
        <v>571</v>
      </c>
      <c r="G171" t="s">
        <v>734</v>
      </c>
      <c r="H171" t="s">
        <v>735</v>
      </c>
      <c r="I171" s="44"/>
      <c r="J171" s="44"/>
      <c r="K171" s="44">
        <v>274</v>
      </c>
      <c r="L171" s="44"/>
      <c r="M171" s="44"/>
      <c r="N171" s="44"/>
      <c r="O171" s="44">
        <f t="shared" si="29"/>
        <v>1</v>
      </c>
      <c r="P171" s="60">
        <f t="shared" si="30"/>
        <v>1</v>
      </c>
      <c r="Q171" s="62">
        <f t="shared" si="31"/>
        <v>0</v>
      </c>
      <c r="R171" s="62">
        <f t="shared" si="32"/>
        <v>1</v>
      </c>
      <c r="S171" s="60" t="str">
        <f t="shared" si="27"/>
        <v>0-15% range</v>
      </c>
      <c r="T171" s="61">
        <f t="shared" si="37"/>
        <v>274</v>
      </c>
      <c r="U171" s="61">
        <f t="shared" si="33"/>
        <v>274</v>
      </c>
      <c r="V171" s="61">
        <f t="shared" si="34"/>
        <v>274</v>
      </c>
      <c r="W171" s="60">
        <f t="shared" si="28"/>
        <v>1</v>
      </c>
      <c r="X171" s="104" t="s">
        <v>2173</v>
      </c>
      <c r="Z171" s="134"/>
      <c r="AA171" s="134"/>
      <c r="AB171" s="134">
        <v>43276</v>
      </c>
      <c r="AC171" s="134"/>
      <c r="AD171" s="134"/>
      <c r="AE171" s="134"/>
    </row>
    <row r="172" spans="1:31" ht="15" customHeight="1" x14ac:dyDescent="0.25">
      <c r="A172" s="40" t="s">
        <v>32</v>
      </c>
      <c r="B172" s="40" t="s">
        <v>169</v>
      </c>
      <c r="C172" t="s">
        <v>32</v>
      </c>
      <c r="D172" s="40" t="s">
        <v>170</v>
      </c>
      <c r="E172" t="s">
        <v>570</v>
      </c>
      <c r="F172" s="40" t="s">
        <v>571</v>
      </c>
      <c r="G172" t="s">
        <v>1388</v>
      </c>
      <c r="H172" t="s">
        <v>1389</v>
      </c>
      <c r="I172" s="44"/>
      <c r="J172" s="44"/>
      <c r="K172" s="44">
        <v>25</v>
      </c>
      <c r="L172" s="44"/>
      <c r="M172" s="44">
        <v>7</v>
      </c>
      <c r="N172" s="44">
        <v>19500</v>
      </c>
      <c r="O172" s="44">
        <f t="shared" si="29"/>
        <v>3</v>
      </c>
      <c r="P172" s="60">
        <f t="shared" si="30"/>
        <v>3</v>
      </c>
      <c r="Q172" s="62">
        <f t="shared" si="31"/>
        <v>0.99964102564102564</v>
      </c>
      <c r="R172" s="62">
        <f t="shared" si="32"/>
        <v>2785.7142857142858</v>
      </c>
      <c r="S172" s="60" t="str">
        <f t="shared" si="27"/>
        <v>50-100% range</v>
      </c>
      <c r="T172" s="61">
        <f>AVERAGE(I172:N172)</f>
        <v>6510.666666666667</v>
      </c>
      <c r="U172" s="61">
        <f t="shared" si="33"/>
        <v>19500</v>
      </c>
      <c r="V172" s="61">
        <f t="shared" si="34"/>
        <v>7</v>
      </c>
      <c r="W172" s="107">
        <f t="shared" si="28"/>
        <v>1</v>
      </c>
      <c r="X172" s="111" t="s">
        <v>2626</v>
      </c>
      <c r="Z172" s="134"/>
      <c r="AA172" s="134"/>
      <c r="AB172" s="134">
        <v>43276</v>
      </c>
      <c r="AC172" s="134"/>
      <c r="AD172" s="134"/>
      <c r="AE172" s="134"/>
    </row>
    <row r="173" spans="1:31" ht="15" customHeight="1" x14ac:dyDescent="0.25">
      <c r="A173" s="40" t="s">
        <v>32</v>
      </c>
      <c r="B173" s="40" t="s">
        <v>169</v>
      </c>
      <c r="C173" t="s">
        <v>32</v>
      </c>
      <c r="D173" s="40" t="s">
        <v>170</v>
      </c>
      <c r="E173" t="s">
        <v>570</v>
      </c>
      <c r="F173" s="40" t="s">
        <v>571</v>
      </c>
      <c r="G173" t="s">
        <v>2588</v>
      </c>
      <c r="H173" t="s">
        <v>2589</v>
      </c>
      <c r="I173" s="44"/>
      <c r="J173" s="44"/>
      <c r="K173" s="44">
        <v>82</v>
      </c>
      <c r="L173" s="44"/>
      <c r="M173" s="44"/>
      <c r="N173" s="44"/>
      <c r="O173" s="44">
        <f t="shared" si="29"/>
        <v>1</v>
      </c>
      <c r="P173" s="60">
        <f t="shared" si="30"/>
        <v>1</v>
      </c>
      <c r="Q173" s="62">
        <f t="shared" si="31"/>
        <v>0</v>
      </c>
      <c r="R173" s="62">
        <f t="shared" si="32"/>
        <v>1</v>
      </c>
      <c r="S173" s="60" t="str">
        <f t="shared" si="27"/>
        <v>0-15% range</v>
      </c>
      <c r="T173" s="61">
        <f>AVERAGE(I173:N173)</f>
        <v>82</v>
      </c>
      <c r="U173" s="61">
        <f t="shared" si="33"/>
        <v>82</v>
      </c>
      <c r="V173" s="61">
        <f t="shared" si="34"/>
        <v>82</v>
      </c>
      <c r="W173" s="60">
        <f t="shared" si="28"/>
        <v>1</v>
      </c>
      <c r="X173" s="104" t="s">
        <v>2173</v>
      </c>
      <c r="Z173" s="134"/>
      <c r="AA173" s="134"/>
      <c r="AB173" s="134">
        <v>43274</v>
      </c>
      <c r="AC173" s="134"/>
      <c r="AD173" s="134"/>
      <c r="AE173" s="134"/>
    </row>
    <row r="174" spans="1:31" ht="15" customHeight="1" x14ac:dyDescent="0.25">
      <c r="A174" s="40" t="s">
        <v>32</v>
      </c>
      <c r="B174" s="40" t="s">
        <v>169</v>
      </c>
      <c r="C174" t="s">
        <v>32</v>
      </c>
      <c r="D174" s="40" t="s">
        <v>170</v>
      </c>
      <c r="E174" t="s">
        <v>32</v>
      </c>
      <c r="F174" s="40" t="s">
        <v>312</v>
      </c>
      <c r="G174" t="s">
        <v>660</v>
      </c>
      <c r="H174" t="s">
        <v>2293</v>
      </c>
      <c r="I174" s="44"/>
      <c r="J174" s="44"/>
      <c r="K174" s="44">
        <v>851</v>
      </c>
      <c r="L174" s="44"/>
      <c r="M174" s="44">
        <v>2946</v>
      </c>
      <c r="N174" s="44">
        <v>8</v>
      </c>
      <c r="O174" s="44">
        <f t="shared" si="29"/>
        <v>3</v>
      </c>
      <c r="P174" s="60">
        <f t="shared" si="30"/>
        <v>3</v>
      </c>
      <c r="Q174" s="62">
        <f t="shared" si="31"/>
        <v>0.99728445349626615</v>
      </c>
      <c r="R174" s="62">
        <f t="shared" si="32"/>
        <v>368.25</v>
      </c>
      <c r="S174" s="60" t="str">
        <f t="shared" si="27"/>
        <v>50-100% range</v>
      </c>
      <c r="T174" s="61">
        <f>AVERAGE(I174:N174)</f>
        <v>1268.3333333333333</v>
      </c>
      <c r="U174" s="61">
        <f t="shared" si="33"/>
        <v>2946</v>
      </c>
      <c r="V174" s="61">
        <f t="shared" si="34"/>
        <v>8</v>
      </c>
      <c r="W174" s="107">
        <f t="shared" si="28"/>
        <v>1</v>
      </c>
      <c r="X174" s="111" t="s">
        <v>2626</v>
      </c>
      <c r="Z174" s="134"/>
      <c r="AA174" s="134"/>
      <c r="AB174" s="134">
        <v>43271</v>
      </c>
      <c r="AC174" s="134"/>
      <c r="AD174" s="134"/>
      <c r="AE174" s="134"/>
    </row>
    <row r="175" spans="1:31" ht="15" customHeight="1" x14ac:dyDescent="0.25">
      <c r="A175" s="40" t="s">
        <v>32</v>
      </c>
      <c r="B175" s="40" t="s">
        <v>169</v>
      </c>
      <c r="C175" t="s">
        <v>32</v>
      </c>
      <c r="D175" s="40" t="s">
        <v>170</v>
      </c>
      <c r="E175" t="s">
        <v>32</v>
      </c>
      <c r="F175" s="40" t="s">
        <v>312</v>
      </c>
      <c r="G175" t="s">
        <v>313</v>
      </c>
      <c r="H175" t="s">
        <v>314</v>
      </c>
      <c r="I175" s="44"/>
      <c r="J175" s="44"/>
      <c r="K175" s="44">
        <v>832</v>
      </c>
      <c r="L175" s="44"/>
      <c r="M175" s="44"/>
      <c r="N175" s="44"/>
      <c r="O175" s="44">
        <f t="shared" si="29"/>
        <v>1</v>
      </c>
      <c r="P175" s="60">
        <f t="shared" si="30"/>
        <v>1</v>
      </c>
      <c r="Q175" s="62">
        <f t="shared" si="31"/>
        <v>0</v>
      </c>
      <c r="R175" s="62">
        <f t="shared" si="32"/>
        <v>1</v>
      </c>
      <c r="S175" s="60" t="str">
        <f t="shared" si="27"/>
        <v>0-15% range</v>
      </c>
      <c r="T175" s="61">
        <f>AVERAGE(I175:N175)</f>
        <v>832</v>
      </c>
      <c r="U175" s="61">
        <f t="shared" si="33"/>
        <v>832</v>
      </c>
      <c r="V175" s="61">
        <f t="shared" si="34"/>
        <v>832</v>
      </c>
      <c r="W175" s="60">
        <f t="shared" si="28"/>
        <v>1</v>
      </c>
      <c r="X175" s="104" t="s">
        <v>2173</v>
      </c>
      <c r="Z175" s="134"/>
      <c r="AA175" s="134"/>
      <c r="AB175" s="134">
        <v>43271</v>
      </c>
      <c r="AC175" s="134"/>
      <c r="AD175" s="134"/>
      <c r="AE175" s="134"/>
    </row>
    <row r="176" spans="1:31" ht="15" customHeight="1" x14ac:dyDescent="0.25">
      <c r="A176" s="40" t="s">
        <v>32</v>
      </c>
      <c r="B176" s="40" t="s">
        <v>169</v>
      </c>
      <c r="C176" t="s">
        <v>32</v>
      </c>
      <c r="D176" s="40" t="s">
        <v>170</v>
      </c>
      <c r="E176" t="s">
        <v>32</v>
      </c>
      <c r="F176" s="40" t="s">
        <v>312</v>
      </c>
      <c r="G176" t="s">
        <v>576</v>
      </c>
      <c r="H176" t="s">
        <v>577</v>
      </c>
      <c r="I176" s="44"/>
      <c r="J176" s="44"/>
      <c r="K176" s="44">
        <v>1447</v>
      </c>
      <c r="L176" s="44"/>
      <c r="M176" s="44"/>
      <c r="N176" s="44">
        <v>40</v>
      </c>
      <c r="O176" s="44">
        <f t="shared" si="29"/>
        <v>2</v>
      </c>
      <c r="P176" s="60">
        <f t="shared" si="30"/>
        <v>2</v>
      </c>
      <c r="Q176" s="62">
        <f t="shared" si="31"/>
        <v>0.97235659986178302</v>
      </c>
      <c r="R176" s="62">
        <f t="shared" si="32"/>
        <v>36.174999999999997</v>
      </c>
      <c r="S176" s="60" t="str">
        <f t="shared" si="27"/>
        <v>50-100% range</v>
      </c>
      <c r="T176" s="61">
        <f>AVERAGE(I176:N176)</f>
        <v>743.5</v>
      </c>
      <c r="U176" s="61">
        <f t="shared" si="33"/>
        <v>1447</v>
      </c>
      <c r="V176" s="61">
        <f t="shared" si="34"/>
        <v>40</v>
      </c>
      <c r="W176" s="107">
        <f t="shared" si="28"/>
        <v>1</v>
      </c>
      <c r="X176" s="111" t="s">
        <v>2626</v>
      </c>
      <c r="Z176" s="134"/>
      <c r="AA176" s="134"/>
      <c r="AB176" s="134">
        <v>43271</v>
      </c>
      <c r="AC176" s="134"/>
      <c r="AD176" s="134"/>
      <c r="AE176" s="134"/>
    </row>
    <row r="177" spans="1:31" ht="15" customHeight="1" x14ac:dyDescent="0.25">
      <c r="A177" s="40" t="s">
        <v>32</v>
      </c>
      <c r="B177" s="40" t="s">
        <v>169</v>
      </c>
      <c r="C177" t="s">
        <v>32</v>
      </c>
      <c r="D177" s="40" t="s">
        <v>170</v>
      </c>
      <c r="E177" t="s">
        <v>32</v>
      </c>
      <c r="F177" s="40" t="s">
        <v>312</v>
      </c>
      <c r="G177" t="s">
        <v>32</v>
      </c>
      <c r="H177" t="s">
        <v>1481</v>
      </c>
      <c r="I177" s="44"/>
      <c r="J177" s="44"/>
      <c r="K177" s="44"/>
      <c r="L177" s="44"/>
      <c r="M177" s="44"/>
      <c r="N177" s="44">
        <v>15</v>
      </c>
      <c r="O177" s="44">
        <f t="shared" si="29"/>
        <v>1</v>
      </c>
      <c r="P177" s="60">
        <f t="shared" si="30"/>
        <v>1</v>
      </c>
      <c r="Q177" s="62">
        <f t="shared" si="31"/>
        <v>0</v>
      </c>
      <c r="R177" s="62">
        <f t="shared" si="32"/>
        <v>1</v>
      </c>
      <c r="S177" s="60" t="str">
        <f t="shared" si="27"/>
        <v>0-15% range</v>
      </c>
      <c r="T177" s="61">
        <f t="shared" ref="T177:T180" si="38">AVERAGE(I177:N177)</f>
        <v>15</v>
      </c>
      <c r="U177" s="61">
        <f t="shared" si="33"/>
        <v>15</v>
      </c>
      <c r="V177" s="61">
        <f t="shared" si="34"/>
        <v>15</v>
      </c>
      <c r="W177" s="60">
        <f t="shared" si="28"/>
        <v>1</v>
      </c>
      <c r="X177" s="104" t="s">
        <v>2173</v>
      </c>
      <c r="Z177" s="134"/>
      <c r="AA177" s="134"/>
      <c r="AB177" s="134"/>
      <c r="AC177" s="134"/>
      <c r="AD177" s="134"/>
      <c r="AE177" s="134"/>
    </row>
    <row r="178" spans="1:31" s="43" customFormat="1" ht="15" customHeight="1" x14ac:dyDescent="0.25">
      <c r="A178" s="40" t="s">
        <v>32</v>
      </c>
      <c r="B178" s="40" t="s">
        <v>169</v>
      </c>
      <c r="C178" t="s">
        <v>32</v>
      </c>
      <c r="D178" s="40" t="s">
        <v>170</v>
      </c>
      <c r="E178" t="s">
        <v>32</v>
      </c>
      <c r="F178" s="40" t="s">
        <v>312</v>
      </c>
      <c r="G178" t="s">
        <v>2596</v>
      </c>
      <c r="H178" t="s">
        <v>2597</v>
      </c>
      <c r="I178" s="44"/>
      <c r="J178" s="44"/>
      <c r="K178" s="44">
        <v>580</v>
      </c>
      <c r="L178" s="44"/>
      <c r="M178" s="44"/>
      <c r="N178" s="44"/>
      <c r="O178" s="44">
        <f t="shared" si="29"/>
        <v>1</v>
      </c>
      <c r="P178" s="60">
        <f t="shared" si="30"/>
        <v>1</v>
      </c>
      <c r="Q178" s="62">
        <f t="shared" si="31"/>
        <v>0</v>
      </c>
      <c r="R178" s="85">
        <f t="shared" si="32"/>
        <v>1</v>
      </c>
      <c r="S178" s="84" t="str">
        <f t="shared" si="27"/>
        <v>0-15% range</v>
      </c>
      <c r="T178" s="61">
        <f t="shared" si="38"/>
        <v>580</v>
      </c>
      <c r="U178" s="86">
        <f t="shared" si="33"/>
        <v>580</v>
      </c>
      <c r="V178" s="86">
        <f t="shared" si="34"/>
        <v>580</v>
      </c>
      <c r="W178" s="84">
        <f t="shared" si="28"/>
        <v>1</v>
      </c>
      <c r="X178" s="104" t="s">
        <v>2173</v>
      </c>
      <c r="Z178" s="134"/>
      <c r="AA178" s="134"/>
      <c r="AB178" s="134">
        <v>43271</v>
      </c>
      <c r="AC178" s="134"/>
      <c r="AD178" s="134"/>
      <c r="AE178" s="134"/>
    </row>
    <row r="179" spans="1:31" ht="15" customHeight="1" x14ac:dyDescent="0.25">
      <c r="A179" s="40" t="s">
        <v>32</v>
      </c>
      <c r="B179" s="40" t="s">
        <v>169</v>
      </c>
      <c r="C179" t="s">
        <v>32</v>
      </c>
      <c r="D179" s="40" t="s">
        <v>170</v>
      </c>
      <c r="E179" t="s">
        <v>32</v>
      </c>
      <c r="F179" s="40" t="s">
        <v>312</v>
      </c>
      <c r="G179" t="s">
        <v>2623</v>
      </c>
      <c r="H179" t="s">
        <v>2622</v>
      </c>
      <c r="I179" s="44"/>
      <c r="J179" s="44"/>
      <c r="K179" s="44">
        <v>136</v>
      </c>
      <c r="L179" s="44"/>
      <c r="M179" s="44">
        <v>755</v>
      </c>
      <c r="N179" s="44"/>
      <c r="O179" s="44">
        <f t="shared" si="29"/>
        <v>2</v>
      </c>
      <c r="P179" s="60">
        <f t="shared" si="30"/>
        <v>2</v>
      </c>
      <c r="Q179" s="62">
        <f t="shared" si="31"/>
        <v>0.81986754966887421</v>
      </c>
      <c r="R179" s="62">
        <f t="shared" si="32"/>
        <v>5.5514705882352944</v>
      </c>
      <c r="S179" s="60" t="str">
        <f t="shared" si="27"/>
        <v>50-100% range</v>
      </c>
      <c r="T179" s="61">
        <f t="shared" si="38"/>
        <v>445.5</v>
      </c>
      <c r="U179" s="61">
        <f t="shared" si="33"/>
        <v>755</v>
      </c>
      <c r="V179" s="61">
        <f t="shared" si="34"/>
        <v>136</v>
      </c>
      <c r="W179" s="107">
        <f t="shared" si="28"/>
        <v>1</v>
      </c>
      <c r="X179" s="111" t="s">
        <v>2626</v>
      </c>
      <c r="Z179" s="134"/>
      <c r="AA179" s="134"/>
      <c r="AB179" s="134">
        <v>43271</v>
      </c>
      <c r="AC179" s="134"/>
      <c r="AD179" s="134"/>
      <c r="AE179" s="134"/>
    </row>
    <row r="180" spans="1:31" s="43" customFormat="1" ht="15" customHeight="1" x14ac:dyDescent="0.25">
      <c r="A180" s="40" t="s">
        <v>32</v>
      </c>
      <c r="B180" s="40" t="s">
        <v>169</v>
      </c>
      <c r="C180" t="s">
        <v>32</v>
      </c>
      <c r="D180" s="40" t="s">
        <v>170</v>
      </c>
      <c r="E180" t="s">
        <v>566</v>
      </c>
      <c r="F180" s="40" t="s">
        <v>567</v>
      </c>
      <c r="G180" t="s">
        <v>566</v>
      </c>
      <c r="H180" t="s">
        <v>573</v>
      </c>
      <c r="I180" s="44"/>
      <c r="J180" s="44"/>
      <c r="K180" s="44">
        <v>1968</v>
      </c>
      <c r="L180" s="44"/>
      <c r="M180" s="44"/>
      <c r="N180" s="44">
        <v>5500</v>
      </c>
      <c r="O180" s="44">
        <f t="shared" si="29"/>
        <v>2</v>
      </c>
      <c r="P180" s="60">
        <f t="shared" si="30"/>
        <v>2</v>
      </c>
      <c r="Q180" s="62">
        <f t="shared" si="31"/>
        <v>0.64218181818181819</v>
      </c>
      <c r="R180" s="85">
        <f t="shared" si="32"/>
        <v>2.7947154471544717</v>
      </c>
      <c r="S180" s="84" t="str">
        <f t="shared" si="27"/>
        <v>50-100% range</v>
      </c>
      <c r="T180" s="61">
        <f t="shared" si="38"/>
        <v>3734</v>
      </c>
      <c r="U180" s="86">
        <f t="shared" si="33"/>
        <v>5500</v>
      </c>
      <c r="V180" s="86">
        <f t="shared" si="34"/>
        <v>1968</v>
      </c>
      <c r="W180" s="108">
        <f t="shared" si="28"/>
        <v>1</v>
      </c>
      <c r="X180" s="111" t="s">
        <v>2626</v>
      </c>
      <c r="Z180" s="134"/>
      <c r="AA180" s="134"/>
      <c r="AB180" s="134">
        <v>43271</v>
      </c>
      <c r="AC180" s="134"/>
      <c r="AD180" s="134"/>
      <c r="AE180" s="134"/>
    </row>
    <row r="181" spans="1:31" ht="15" customHeight="1" x14ac:dyDescent="0.25">
      <c r="A181" s="40" t="s">
        <v>32</v>
      </c>
      <c r="B181" s="40" t="s">
        <v>169</v>
      </c>
      <c r="C181" t="s">
        <v>32</v>
      </c>
      <c r="D181" s="40" t="s">
        <v>170</v>
      </c>
      <c r="E181" t="s">
        <v>566</v>
      </c>
      <c r="F181" s="40" t="s">
        <v>567</v>
      </c>
      <c r="G181" t="s">
        <v>2592</v>
      </c>
      <c r="H181" t="s">
        <v>2593</v>
      </c>
      <c r="I181" s="44"/>
      <c r="J181" s="44"/>
      <c r="K181" s="44">
        <v>1187</v>
      </c>
      <c r="L181" s="44"/>
      <c r="M181" s="44"/>
      <c r="N181" s="44"/>
      <c r="O181" s="44">
        <f t="shared" si="29"/>
        <v>1</v>
      </c>
      <c r="P181" s="60">
        <f t="shared" si="30"/>
        <v>1</v>
      </c>
      <c r="Q181" s="62">
        <f t="shared" si="31"/>
        <v>0</v>
      </c>
      <c r="R181" s="62">
        <f t="shared" si="32"/>
        <v>1</v>
      </c>
      <c r="S181" s="60" t="str">
        <f t="shared" si="27"/>
        <v>0-15% range</v>
      </c>
      <c r="T181" s="61">
        <f>AVERAGE(I181:N181)</f>
        <v>1187</v>
      </c>
      <c r="U181" s="61">
        <f t="shared" si="33"/>
        <v>1187</v>
      </c>
      <c r="V181" s="61">
        <f t="shared" si="34"/>
        <v>1187</v>
      </c>
      <c r="W181" s="60">
        <f t="shared" si="28"/>
        <v>1</v>
      </c>
      <c r="X181" s="104" t="s">
        <v>2173</v>
      </c>
      <c r="Z181" s="134"/>
      <c r="AA181" s="134"/>
      <c r="AB181" s="134">
        <v>43271</v>
      </c>
      <c r="AC181" s="134"/>
      <c r="AD181" s="134"/>
      <c r="AE181" s="134"/>
    </row>
    <row r="182" spans="1:31" ht="15" customHeight="1" x14ac:dyDescent="0.25">
      <c r="A182" s="40" t="s">
        <v>32</v>
      </c>
      <c r="B182" s="40" t="s">
        <v>169</v>
      </c>
      <c r="C182" t="s">
        <v>32</v>
      </c>
      <c r="D182" s="40" t="s">
        <v>170</v>
      </c>
      <c r="E182" t="s">
        <v>566</v>
      </c>
      <c r="F182" s="40" t="s">
        <v>567</v>
      </c>
      <c r="G182" t="s">
        <v>2295</v>
      </c>
      <c r="H182" t="s">
        <v>2294</v>
      </c>
      <c r="I182" s="44"/>
      <c r="J182" s="44"/>
      <c r="K182" s="44">
        <v>3300</v>
      </c>
      <c r="L182" s="44"/>
      <c r="M182" s="44">
        <v>2287</v>
      </c>
      <c r="N182" s="106">
        <v>35000</v>
      </c>
      <c r="O182" s="44">
        <f t="shared" si="29"/>
        <v>3</v>
      </c>
      <c r="P182" s="60">
        <f t="shared" si="30"/>
        <v>3</v>
      </c>
      <c r="Q182" s="62">
        <f t="shared" si="31"/>
        <v>0.93465714285714285</v>
      </c>
      <c r="R182" s="62">
        <f t="shared" si="32"/>
        <v>15.30389156099694</v>
      </c>
      <c r="S182" s="60" t="str">
        <f t="shared" si="27"/>
        <v>50-100% range</v>
      </c>
      <c r="T182" s="61">
        <f t="shared" ref="T182:T187" si="39">AVERAGE(I182:N182)</f>
        <v>13529</v>
      </c>
      <c r="U182" s="61">
        <f t="shared" si="33"/>
        <v>35000</v>
      </c>
      <c r="V182" s="61">
        <f t="shared" si="34"/>
        <v>2287</v>
      </c>
      <c r="W182" s="107">
        <f t="shared" si="28"/>
        <v>1</v>
      </c>
      <c r="X182" s="111" t="s">
        <v>2626</v>
      </c>
      <c r="Z182" s="134"/>
      <c r="AA182" s="134"/>
      <c r="AB182" s="134">
        <v>43271</v>
      </c>
      <c r="AC182" s="134"/>
      <c r="AD182" s="134"/>
      <c r="AE182" s="134"/>
    </row>
    <row r="183" spans="1:31" ht="15" customHeight="1" x14ac:dyDescent="0.25">
      <c r="A183" s="40" t="s">
        <v>32</v>
      </c>
      <c r="B183" s="40" t="s">
        <v>169</v>
      </c>
      <c r="C183" t="s">
        <v>32</v>
      </c>
      <c r="D183" s="40" t="s">
        <v>170</v>
      </c>
      <c r="E183" t="s">
        <v>720</v>
      </c>
      <c r="F183" s="40" t="s">
        <v>719</v>
      </c>
      <c r="G183" t="s">
        <v>722</v>
      </c>
      <c r="H183" t="s">
        <v>721</v>
      </c>
      <c r="I183" s="44"/>
      <c r="J183" s="44"/>
      <c r="K183" s="44">
        <v>50</v>
      </c>
      <c r="L183" s="44"/>
      <c r="M183" s="44">
        <v>20</v>
      </c>
      <c r="N183" s="44"/>
      <c r="O183" s="44">
        <f t="shared" si="29"/>
        <v>2</v>
      </c>
      <c r="P183" s="60">
        <f t="shared" si="30"/>
        <v>2</v>
      </c>
      <c r="Q183" s="62">
        <f t="shared" si="31"/>
        <v>0.6</v>
      </c>
      <c r="R183" s="62">
        <f t="shared" si="32"/>
        <v>2.5</v>
      </c>
      <c r="S183" s="60" t="str">
        <f t="shared" si="27"/>
        <v>50-100% range</v>
      </c>
      <c r="T183" s="61">
        <f t="shared" si="39"/>
        <v>35</v>
      </c>
      <c r="U183" s="61">
        <f t="shared" si="33"/>
        <v>50</v>
      </c>
      <c r="V183" s="61">
        <f t="shared" si="34"/>
        <v>20</v>
      </c>
      <c r="W183" s="107">
        <f t="shared" si="28"/>
        <v>1</v>
      </c>
      <c r="X183" s="111" t="s">
        <v>2626</v>
      </c>
      <c r="Z183" s="134"/>
      <c r="AA183" s="134"/>
      <c r="AB183" s="134">
        <v>43273</v>
      </c>
      <c r="AC183" s="134"/>
      <c r="AD183" s="134"/>
      <c r="AE183" s="134"/>
    </row>
    <row r="184" spans="1:31" ht="15" customHeight="1" x14ac:dyDescent="0.25">
      <c r="A184" s="40" t="s">
        <v>32</v>
      </c>
      <c r="B184" s="40" t="s">
        <v>169</v>
      </c>
      <c r="C184" t="s">
        <v>32</v>
      </c>
      <c r="D184" s="40" t="s">
        <v>170</v>
      </c>
      <c r="E184" t="s">
        <v>375</v>
      </c>
      <c r="F184" s="40" t="s">
        <v>376</v>
      </c>
      <c r="G184" t="s">
        <v>574</v>
      </c>
      <c r="H184" t="s">
        <v>575</v>
      </c>
      <c r="I184" s="44"/>
      <c r="J184" s="44"/>
      <c r="K184" s="44">
        <v>874</v>
      </c>
      <c r="L184" s="44"/>
      <c r="M184" s="44"/>
      <c r="N184" s="44">
        <v>8</v>
      </c>
      <c r="O184" s="44">
        <f t="shared" si="29"/>
        <v>2</v>
      </c>
      <c r="P184" s="60">
        <f t="shared" si="30"/>
        <v>2</v>
      </c>
      <c r="Q184" s="62">
        <f t="shared" si="31"/>
        <v>0.99084668192219683</v>
      </c>
      <c r="R184" s="62">
        <f t="shared" si="32"/>
        <v>109.25</v>
      </c>
      <c r="S184" s="60" t="str">
        <f t="shared" si="27"/>
        <v>50-100% range</v>
      </c>
      <c r="T184" s="61">
        <f t="shared" si="39"/>
        <v>441</v>
      </c>
      <c r="U184" s="61">
        <f t="shared" si="33"/>
        <v>874</v>
      </c>
      <c r="V184" s="61">
        <f t="shared" si="34"/>
        <v>8</v>
      </c>
      <c r="W184" s="107">
        <f t="shared" si="28"/>
        <v>1</v>
      </c>
      <c r="X184" s="111" t="s">
        <v>2626</v>
      </c>
      <c r="Z184" s="134"/>
      <c r="AA184" s="134"/>
      <c r="AB184" s="134">
        <v>43271</v>
      </c>
      <c r="AC184" s="134"/>
      <c r="AD184" s="134"/>
      <c r="AE184" s="134"/>
    </row>
    <row r="185" spans="1:31" ht="15" customHeight="1" x14ac:dyDescent="0.25">
      <c r="A185" s="40" t="s">
        <v>32</v>
      </c>
      <c r="B185" s="40" t="s">
        <v>169</v>
      </c>
      <c r="C185" t="s">
        <v>32</v>
      </c>
      <c r="D185" s="40" t="s">
        <v>170</v>
      </c>
      <c r="E185" t="s">
        <v>375</v>
      </c>
      <c r="F185" s="40" t="s">
        <v>376</v>
      </c>
      <c r="G185" t="s">
        <v>375</v>
      </c>
      <c r="H185" t="s">
        <v>1470</v>
      </c>
      <c r="I185" s="44"/>
      <c r="J185" s="44"/>
      <c r="K185" s="44">
        <v>1719</v>
      </c>
      <c r="L185" s="44"/>
      <c r="M185" s="44">
        <v>993</v>
      </c>
      <c r="N185" s="44">
        <v>60</v>
      </c>
      <c r="O185" s="44">
        <f t="shared" si="29"/>
        <v>3</v>
      </c>
      <c r="P185" s="60">
        <f t="shared" si="30"/>
        <v>3</v>
      </c>
      <c r="Q185" s="62">
        <f t="shared" si="31"/>
        <v>0.96509598603839442</v>
      </c>
      <c r="R185" s="62">
        <f t="shared" si="32"/>
        <v>28.65</v>
      </c>
      <c r="S185" s="60" t="str">
        <f t="shared" si="27"/>
        <v>50-100% range</v>
      </c>
      <c r="T185" s="61">
        <f t="shared" si="39"/>
        <v>924</v>
      </c>
      <c r="U185" s="61">
        <f t="shared" si="33"/>
        <v>1719</v>
      </c>
      <c r="V185" s="61">
        <f t="shared" si="34"/>
        <v>60</v>
      </c>
      <c r="W185" s="107">
        <f t="shared" si="28"/>
        <v>1</v>
      </c>
      <c r="X185" s="111" t="s">
        <v>2626</v>
      </c>
      <c r="Z185" s="134"/>
      <c r="AA185" s="134"/>
      <c r="AB185" s="134">
        <v>43271</v>
      </c>
      <c r="AC185" s="134"/>
      <c r="AD185" s="134"/>
      <c r="AE185" s="134"/>
    </row>
    <row r="186" spans="1:31" ht="15" customHeight="1" x14ac:dyDescent="0.25">
      <c r="A186" s="40" t="s">
        <v>32</v>
      </c>
      <c r="B186" s="40" t="s">
        <v>169</v>
      </c>
      <c r="C186" t="s">
        <v>32</v>
      </c>
      <c r="D186" s="40" t="s">
        <v>170</v>
      </c>
      <c r="E186" t="s">
        <v>375</v>
      </c>
      <c r="F186" s="40" t="s">
        <v>376</v>
      </c>
      <c r="G186" t="s">
        <v>2598</v>
      </c>
      <c r="H186" t="s">
        <v>2599</v>
      </c>
      <c r="I186" s="44"/>
      <c r="J186" s="44"/>
      <c r="K186" s="44">
        <v>2000</v>
      </c>
      <c r="L186" s="44"/>
      <c r="M186" s="44"/>
      <c r="N186" s="44"/>
      <c r="O186" s="44">
        <f t="shared" si="29"/>
        <v>1</v>
      </c>
      <c r="P186" s="60">
        <f t="shared" si="30"/>
        <v>1</v>
      </c>
      <c r="Q186" s="62">
        <f t="shared" si="31"/>
        <v>0</v>
      </c>
      <c r="R186" s="62">
        <f t="shared" si="32"/>
        <v>1</v>
      </c>
      <c r="S186" s="60" t="str">
        <f t="shared" si="27"/>
        <v>0-15% range</v>
      </c>
      <c r="T186" s="61">
        <f t="shared" si="39"/>
        <v>2000</v>
      </c>
      <c r="U186" s="61">
        <f t="shared" si="33"/>
        <v>2000</v>
      </c>
      <c r="V186" s="61">
        <f t="shared" si="34"/>
        <v>2000</v>
      </c>
      <c r="W186" s="60">
        <f t="shared" si="28"/>
        <v>1</v>
      </c>
      <c r="X186" s="104" t="s">
        <v>2173</v>
      </c>
      <c r="Z186" s="134"/>
      <c r="AA186" s="134"/>
      <c r="AB186" s="134">
        <v>43271</v>
      </c>
      <c r="AC186" s="134"/>
      <c r="AD186" s="134"/>
      <c r="AE186" s="134"/>
    </row>
    <row r="187" spans="1:31" ht="15" customHeight="1" x14ac:dyDescent="0.25">
      <c r="A187" s="40" t="s">
        <v>32</v>
      </c>
      <c r="B187" s="40" t="s">
        <v>169</v>
      </c>
      <c r="C187" t="s">
        <v>32</v>
      </c>
      <c r="D187" s="40" t="s">
        <v>170</v>
      </c>
      <c r="E187" t="s">
        <v>375</v>
      </c>
      <c r="F187" s="40" t="s">
        <v>376</v>
      </c>
      <c r="G187" t="s">
        <v>377</v>
      </c>
      <c r="H187" t="s">
        <v>378</v>
      </c>
      <c r="I187" s="44"/>
      <c r="J187" s="44"/>
      <c r="K187" s="44"/>
      <c r="L187" s="44"/>
      <c r="M187" s="44"/>
      <c r="N187" s="44">
        <v>45</v>
      </c>
      <c r="O187" s="44">
        <f t="shared" si="29"/>
        <v>1</v>
      </c>
      <c r="P187" s="60">
        <f t="shared" si="30"/>
        <v>1</v>
      </c>
      <c r="Q187" s="62">
        <f t="shared" si="31"/>
        <v>0</v>
      </c>
      <c r="R187" s="62">
        <f t="shared" si="32"/>
        <v>1</v>
      </c>
      <c r="S187" s="60" t="str">
        <f t="shared" si="27"/>
        <v>0-15% range</v>
      </c>
      <c r="T187" s="61">
        <f t="shared" si="39"/>
        <v>45</v>
      </c>
      <c r="U187" s="61">
        <f t="shared" si="33"/>
        <v>45</v>
      </c>
      <c r="V187" s="61">
        <f t="shared" si="34"/>
        <v>45</v>
      </c>
      <c r="W187" s="60">
        <f t="shared" si="28"/>
        <v>1</v>
      </c>
      <c r="X187" s="104" t="s">
        <v>2173</v>
      </c>
      <c r="Z187" s="134"/>
      <c r="AA187" s="134"/>
      <c r="AB187" s="134"/>
      <c r="AC187" s="134"/>
      <c r="AD187" s="134"/>
      <c r="AE187" s="134"/>
    </row>
    <row r="188" spans="1:31" ht="15" customHeight="1" x14ac:dyDescent="0.25">
      <c r="A188" s="40" t="s">
        <v>32</v>
      </c>
      <c r="B188" s="40" t="s">
        <v>169</v>
      </c>
      <c r="C188" t="s">
        <v>32</v>
      </c>
      <c r="D188" s="40" t="s">
        <v>170</v>
      </c>
      <c r="E188" t="s">
        <v>371</v>
      </c>
      <c r="F188" s="40" t="s">
        <v>372</v>
      </c>
      <c r="G188" t="s">
        <v>1473</v>
      </c>
      <c r="H188" t="s">
        <v>1474</v>
      </c>
      <c r="I188" s="44"/>
      <c r="J188" s="44"/>
      <c r="K188" s="44">
        <v>375</v>
      </c>
      <c r="L188" s="44"/>
      <c r="M188" s="44"/>
      <c r="N188" s="44">
        <v>16</v>
      </c>
      <c r="O188" s="44">
        <f t="shared" si="29"/>
        <v>2</v>
      </c>
      <c r="P188" s="60">
        <f t="shared" si="30"/>
        <v>2</v>
      </c>
      <c r="Q188" s="62">
        <f t="shared" si="31"/>
        <v>0.95733333333333337</v>
      </c>
      <c r="R188" s="62">
        <f t="shared" si="32"/>
        <v>23.4375</v>
      </c>
      <c r="S188" s="60" t="str">
        <f t="shared" si="27"/>
        <v>50-100% range</v>
      </c>
      <c r="T188" s="61">
        <f>AVERAGE(I188:N188)</f>
        <v>195.5</v>
      </c>
      <c r="U188" s="61">
        <f t="shared" si="33"/>
        <v>375</v>
      </c>
      <c r="V188" s="61">
        <f t="shared" si="34"/>
        <v>16</v>
      </c>
      <c r="W188" s="107">
        <f t="shared" si="28"/>
        <v>1</v>
      </c>
      <c r="X188" s="111" t="s">
        <v>2626</v>
      </c>
      <c r="Z188" s="134"/>
      <c r="AA188" s="134"/>
      <c r="AB188" s="134">
        <v>43276</v>
      </c>
      <c r="AC188" s="134"/>
      <c r="AD188" s="134"/>
      <c r="AE188" s="134"/>
    </row>
    <row r="189" spans="1:31" ht="15" customHeight="1" x14ac:dyDescent="0.25">
      <c r="A189" s="40" t="s">
        <v>32</v>
      </c>
      <c r="B189" s="40" t="s">
        <v>169</v>
      </c>
      <c r="C189" t="s">
        <v>32</v>
      </c>
      <c r="D189" s="40" t="s">
        <v>170</v>
      </c>
      <c r="E189" t="s">
        <v>371</v>
      </c>
      <c r="F189" s="40" t="s">
        <v>372</v>
      </c>
      <c r="G189" t="s">
        <v>2600</v>
      </c>
      <c r="H189" t="s">
        <v>2601</v>
      </c>
      <c r="I189" s="44"/>
      <c r="J189" s="44"/>
      <c r="K189" s="44">
        <v>400</v>
      </c>
      <c r="L189" s="44"/>
      <c r="M189" s="44"/>
      <c r="N189" s="44"/>
      <c r="O189" s="44">
        <f t="shared" si="29"/>
        <v>1</v>
      </c>
      <c r="P189" s="60">
        <f t="shared" si="30"/>
        <v>1</v>
      </c>
      <c r="Q189" s="62">
        <f t="shared" si="31"/>
        <v>0</v>
      </c>
      <c r="R189" s="62">
        <f t="shared" si="32"/>
        <v>1</v>
      </c>
      <c r="S189" s="60" t="str">
        <f t="shared" si="27"/>
        <v>0-15% range</v>
      </c>
      <c r="T189" s="61">
        <f t="shared" ref="T189:T200" si="40">AVERAGE(I189:N189)</f>
        <v>400</v>
      </c>
      <c r="U189" s="61">
        <f t="shared" si="33"/>
        <v>400</v>
      </c>
      <c r="V189" s="61">
        <f t="shared" si="34"/>
        <v>400</v>
      </c>
      <c r="W189" s="60">
        <f t="shared" si="28"/>
        <v>1</v>
      </c>
      <c r="X189" s="104" t="s">
        <v>2173</v>
      </c>
      <c r="Z189" s="134"/>
      <c r="AA189" s="134"/>
      <c r="AB189" s="134">
        <v>43279</v>
      </c>
      <c r="AC189" s="134"/>
      <c r="AD189" s="134"/>
      <c r="AE189" s="134"/>
    </row>
    <row r="190" spans="1:31" ht="15" customHeight="1" x14ac:dyDescent="0.25">
      <c r="A190" s="40" t="s">
        <v>32</v>
      </c>
      <c r="B190" s="40" t="s">
        <v>169</v>
      </c>
      <c r="C190" t="s">
        <v>32</v>
      </c>
      <c r="D190" s="40" t="s">
        <v>170</v>
      </c>
      <c r="E190" t="s">
        <v>1479</v>
      </c>
      <c r="F190" s="40" t="s">
        <v>1480</v>
      </c>
      <c r="G190" t="s">
        <v>2590</v>
      </c>
      <c r="H190" t="s">
        <v>2591</v>
      </c>
      <c r="I190" s="44"/>
      <c r="J190" s="44"/>
      <c r="K190" s="44">
        <v>2155</v>
      </c>
      <c r="L190" s="44"/>
      <c r="M190" s="44"/>
      <c r="N190" s="44"/>
      <c r="O190" s="44">
        <f t="shared" si="29"/>
        <v>1</v>
      </c>
      <c r="P190" s="60">
        <f t="shared" si="30"/>
        <v>1</v>
      </c>
      <c r="Q190" s="62">
        <f t="shared" si="31"/>
        <v>0</v>
      </c>
      <c r="R190" s="62">
        <f t="shared" si="32"/>
        <v>1</v>
      </c>
      <c r="S190" s="60" t="str">
        <f t="shared" si="27"/>
        <v>0-15% range</v>
      </c>
      <c r="T190" s="61">
        <f t="shared" si="40"/>
        <v>2155</v>
      </c>
      <c r="U190" s="61">
        <f t="shared" si="33"/>
        <v>2155</v>
      </c>
      <c r="V190" s="61">
        <f t="shared" si="34"/>
        <v>2155</v>
      </c>
      <c r="W190" s="60">
        <f t="shared" si="28"/>
        <v>1</v>
      </c>
      <c r="X190" s="104" t="s">
        <v>2173</v>
      </c>
      <c r="Z190" s="134"/>
      <c r="AA190" s="134"/>
      <c r="AB190" s="134">
        <v>43279</v>
      </c>
      <c r="AC190" s="134"/>
      <c r="AD190" s="134"/>
      <c r="AE190" s="134"/>
    </row>
    <row r="191" spans="1:31" ht="15" customHeight="1" x14ac:dyDescent="0.25">
      <c r="A191" s="40" t="s">
        <v>32</v>
      </c>
      <c r="B191" s="40" t="s">
        <v>169</v>
      </c>
      <c r="C191" t="s">
        <v>32</v>
      </c>
      <c r="D191" s="40" t="s">
        <v>170</v>
      </c>
      <c r="E191" t="s">
        <v>309</v>
      </c>
      <c r="F191" s="40" t="s">
        <v>310</v>
      </c>
      <c r="G191" t="s">
        <v>309</v>
      </c>
      <c r="H191" t="s">
        <v>311</v>
      </c>
      <c r="I191" s="44"/>
      <c r="J191" s="44"/>
      <c r="K191" s="44"/>
      <c r="L191" s="44"/>
      <c r="M191" s="44">
        <v>1695</v>
      </c>
      <c r="N191" s="44"/>
      <c r="O191" s="44">
        <f t="shared" si="29"/>
        <v>1</v>
      </c>
      <c r="P191" s="60">
        <f t="shared" si="30"/>
        <v>1</v>
      </c>
      <c r="Q191" s="62">
        <f t="shared" si="31"/>
        <v>0</v>
      </c>
      <c r="R191" s="62">
        <f t="shared" si="32"/>
        <v>1</v>
      </c>
      <c r="S191" s="60" t="str">
        <f t="shared" si="27"/>
        <v>0-15% range</v>
      </c>
      <c r="T191" s="61">
        <f t="shared" si="40"/>
        <v>1695</v>
      </c>
      <c r="U191" s="61">
        <f t="shared" si="33"/>
        <v>1695</v>
      </c>
      <c r="V191" s="61">
        <f t="shared" si="34"/>
        <v>1695</v>
      </c>
      <c r="W191" s="60">
        <f t="shared" si="28"/>
        <v>1</v>
      </c>
      <c r="X191" s="104" t="s">
        <v>2173</v>
      </c>
      <c r="Z191" s="134"/>
      <c r="AA191" s="134"/>
      <c r="AB191" s="134"/>
      <c r="AC191" s="134"/>
      <c r="AD191" s="134"/>
      <c r="AE191" s="134"/>
    </row>
    <row r="192" spans="1:31" ht="15" customHeight="1" x14ac:dyDescent="0.25">
      <c r="A192" s="40" t="s">
        <v>32</v>
      </c>
      <c r="B192" s="40" t="s">
        <v>169</v>
      </c>
      <c r="C192" t="s">
        <v>364</v>
      </c>
      <c r="D192" s="40" t="s">
        <v>365</v>
      </c>
      <c r="E192" t="s">
        <v>568</v>
      </c>
      <c r="F192" s="40" t="s">
        <v>569</v>
      </c>
      <c r="G192" t="s">
        <v>649</v>
      </c>
      <c r="H192" t="s">
        <v>650</v>
      </c>
      <c r="I192" s="44"/>
      <c r="J192" s="44"/>
      <c r="K192" s="44">
        <v>260</v>
      </c>
      <c r="L192" s="44"/>
      <c r="M192" s="44"/>
      <c r="N192" s="44"/>
      <c r="O192" s="44">
        <f t="shared" si="29"/>
        <v>1</v>
      </c>
      <c r="P192" s="60">
        <f t="shared" si="30"/>
        <v>1</v>
      </c>
      <c r="Q192" s="62">
        <f t="shared" si="31"/>
        <v>0</v>
      </c>
      <c r="R192" s="62">
        <f t="shared" si="32"/>
        <v>1</v>
      </c>
      <c r="S192" s="60" t="str">
        <f t="shared" si="27"/>
        <v>0-15% range</v>
      </c>
      <c r="T192" s="61">
        <f t="shared" si="40"/>
        <v>260</v>
      </c>
      <c r="U192" s="61">
        <f t="shared" si="33"/>
        <v>260</v>
      </c>
      <c r="V192" s="61">
        <f t="shared" si="34"/>
        <v>260</v>
      </c>
      <c r="W192" s="60">
        <f t="shared" si="28"/>
        <v>1</v>
      </c>
      <c r="X192" s="104" t="s">
        <v>2173</v>
      </c>
      <c r="Z192" s="134"/>
      <c r="AA192" s="134"/>
      <c r="AB192" s="134">
        <v>43271</v>
      </c>
      <c r="AC192" s="134"/>
      <c r="AD192" s="134"/>
      <c r="AE192" s="134"/>
    </row>
    <row r="193" spans="1:31" ht="15" customHeight="1" x14ac:dyDescent="0.25">
      <c r="A193" s="40" t="s">
        <v>32</v>
      </c>
      <c r="B193" s="40" t="s">
        <v>169</v>
      </c>
      <c r="C193" t="s">
        <v>364</v>
      </c>
      <c r="D193" s="40" t="s">
        <v>365</v>
      </c>
      <c r="E193" t="s">
        <v>568</v>
      </c>
      <c r="F193" s="40" t="s">
        <v>569</v>
      </c>
      <c r="G193" t="s">
        <v>568</v>
      </c>
      <c r="H193" t="s">
        <v>1495</v>
      </c>
      <c r="I193" s="44"/>
      <c r="J193" s="44"/>
      <c r="K193" s="44"/>
      <c r="L193" s="44"/>
      <c r="M193" s="44">
        <v>1548</v>
      </c>
      <c r="N193" s="44"/>
      <c r="O193" s="44">
        <f t="shared" si="29"/>
        <v>1</v>
      </c>
      <c r="P193" s="60">
        <f t="shared" si="30"/>
        <v>1</v>
      </c>
      <c r="Q193" s="62">
        <f t="shared" si="31"/>
        <v>0</v>
      </c>
      <c r="R193" s="62">
        <f t="shared" si="32"/>
        <v>1</v>
      </c>
      <c r="S193" s="60" t="str">
        <f t="shared" si="27"/>
        <v>0-15% range</v>
      </c>
      <c r="T193" s="61">
        <f t="shared" si="40"/>
        <v>1548</v>
      </c>
      <c r="U193" s="61">
        <f t="shared" si="33"/>
        <v>1548</v>
      </c>
      <c r="V193" s="61">
        <f t="shared" si="34"/>
        <v>1548</v>
      </c>
      <c r="W193" s="60">
        <f t="shared" si="28"/>
        <v>1</v>
      </c>
      <c r="X193" s="104" t="s">
        <v>2173</v>
      </c>
      <c r="Z193" s="134"/>
      <c r="AA193" s="134"/>
      <c r="AB193" s="134"/>
      <c r="AC193" s="134"/>
      <c r="AD193" s="134"/>
      <c r="AE193" s="134"/>
    </row>
    <row r="194" spans="1:31" ht="15" customHeight="1" x14ac:dyDescent="0.25">
      <c r="A194" s="40" t="s">
        <v>32</v>
      </c>
      <c r="B194" s="40" t="s">
        <v>169</v>
      </c>
      <c r="C194" t="s">
        <v>364</v>
      </c>
      <c r="D194" s="40" t="s">
        <v>365</v>
      </c>
      <c r="E194" t="s">
        <v>568</v>
      </c>
      <c r="F194" s="40" t="s">
        <v>569</v>
      </c>
      <c r="G194" t="s">
        <v>2594</v>
      </c>
      <c r="H194" t="s">
        <v>2595</v>
      </c>
      <c r="I194" s="44"/>
      <c r="J194" s="44"/>
      <c r="K194" s="44"/>
      <c r="L194" s="44"/>
      <c r="M194" s="44">
        <v>90</v>
      </c>
      <c r="N194" s="44"/>
      <c r="O194" s="44">
        <f t="shared" si="29"/>
        <v>1</v>
      </c>
      <c r="P194" s="60">
        <f t="shared" si="30"/>
        <v>1</v>
      </c>
      <c r="Q194" s="62">
        <f t="shared" si="31"/>
        <v>0</v>
      </c>
      <c r="R194" s="62">
        <f t="shared" si="32"/>
        <v>1</v>
      </c>
      <c r="S194" s="60" t="str">
        <f t="shared" si="27"/>
        <v>0-15% range</v>
      </c>
      <c r="T194" s="61">
        <f t="shared" si="40"/>
        <v>90</v>
      </c>
      <c r="U194" s="61">
        <f t="shared" si="33"/>
        <v>90</v>
      </c>
      <c r="V194" s="61">
        <f t="shared" si="34"/>
        <v>90</v>
      </c>
      <c r="W194" s="60">
        <f t="shared" si="28"/>
        <v>1</v>
      </c>
      <c r="X194" s="104" t="s">
        <v>2173</v>
      </c>
      <c r="Z194" s="134"/>
      <c r="AA194" s="134"/>
      <c r="AB194" s="134"/>
      <c r="AC194" s="134"/>
      <c r="AD194" s="134"/>
      <c r="AE194" s="134"/>
    </row>
    <row r="195" spans="1:31" ht="15" customHeight="1" x14ac:dyDescent="0.25">
      <c r="A195" s="40" t="s">
        <v>32</v>
      </c>
      <c r="B195" s="40" t="s">
        <v>169</v>
      </c>
      <c r="C195" t="s">
        <v>364</v>
      </c>
      <c r="D195" s="40" t="s">
        <v>365</v>
      </c>
      <c r="E195" t="s">
        <v>366</v>
      </c>
      <c r="F195" s="40" t="s">
        <v>718</v>
      </c>
      <c r="G195" t="s">
        <v>366</v>
      </c>
      <c r="H195" t="s">
        <v>409</v>
      </c>
      <c r="I195" s="44"/>
      <c r="J195" s="44"/>
      <c r="K195" s="44">
        <v>525</v>
      </c>
      <c r="L195" s="44"/>
      <c r="M195" s="44"/>
      <c r="N195" s="44"/>
      <c r="O195" s="44">
        <f t="shared" si="29"/>
        <v>1</v>
      </c>
      <c r="P195" s="60">
        <f t="shared" si="30"/>
        <v>1</v>
      </c>
      <c r="Q195" s="62">
        <f t="shared" si="31"/>
        <v>0</v>
      </c>
      <c r="R195" s="62">
        <f t="shared" si="32"/>
        <v>1</v>
      </c>
      <c r="S195" s="60" t="str">
        <f t="shared" ref="S195:S258" si="41">IFERROR(IF(Q195&lt;=0.15,"0-15% range",IF(AND(Q195&gt;0.15,Q195&lt;=0.5),"16 - 50% range",IF(Q195&gt;0.5,"50-100% range", "NA"))),"")</f>
        <v>0-15% range</v>
      </c>
      <c r="T195" s="61">
        <f t="shared" si="40"/>
        <v>525</v>
      </c>
      <c r="U195" s="61">
        <f t="shared" si="33"/>
        <v>525</v>
      </c>
      <c r="V195" s="61">
        <f t="shared" si="34"/>
        <v>525</v>
      </c>
      <c r="W195" s="60">
        <f t="shared" ref="W195:W258" si="42">COUNTIF(H:H,H195)</f>
        <v>1</v>
      </c>
      <c r="X195" s="104" t="s">
        <v>2173</v>
      </c>
      <c r="Z195" s="134"/>
      <c r="AA195" s="134"/>
      <c r="AB195" s="134">
        <v>43277</v>
      </c>
      <c r="AC195" s="134"/>
      <c r="AD195" s="134"/>
      <c r="AE195" s="134"/>
    </row>
    <row r="196" spans="1:31" ht="15" customHeight="1" x14ac:dyDescent="0.25">
      <c r="A196" s="40" t="s">
        <v>32</v>
      </c>
      <c r="B196" s="40" t="s">
        <v>169</v>
      </c>
      <c r="C196" t="s">
        <v>364</v>
      </c>
      <c r="D196" s="40" t="s">
        <v>365</v>
      </c>
      <c r="E196" t="s">
        <v>366</v>
      </c>
      <c r="F196" s="40" t="s">
        <v>718</v>
      </c>
      <c r="G196" t="s">
        <v>2617</v>
      </c>
      <c r="H196" t="s">
        <v>1472</v>
      </c>
      <c r="I196" s="44"/>
      <c r="J196" s="44"/>
      <c r="K196" s="44"/>
      <c r="L196" s="44"/>
      <c r="M196" s="44">
        <v>148</v>
      </c>
      <c r="N196" s="44"/>
      <c r="O196" s="44">
        <f t="shared" ref="O196:O259" si="43">COUNTIF(I196:N196,"&gt;=0")</f>
        <v>1</v>
      </c>
      <c r="P196" s="60">
        <f t="shared" ref="P196:P259" si="44">COUNTIF(I196:N196,"&gt;=0")</f>
        <v>1</v>
      </c>
      <c r="Q196" s="62">
        <f t="shared" ref="Q196:Q259" si="45">IFERROR(1-(MIN(I196:N196)/MAX(I196:N196)),"")</f>
        <v>0</v>
      </c>
      <c r="R196" s="62">
        <f t="shared" ref="R196:R259" si="46">IF(MIN(I196:N196)&lt;&gt;0,MAX(I196:N196)/MIN(I196:N196),0)</f>
        <v>1</v>
      </c>
      <c r="S196" s="60" t="str">
        <f t="shared" si="41"/>
        <v>0-15% range</v>
      </c>
      <c r="T196" s="61">
        <f t="shared" si="40"/>
        <v>148</v>
      </c>
      <c r="U196" s="61">
        <f t="shared" ref="U196:U259" si="47">MAX(I196:N196)</f>
        <v>148</v>
      </c>
      <c r="V196" s="61">
        <f t="shared" ref="V196:V259" si="48">MIN(I196:N196)</f>
        <v>148</v>
      </c>
      <c r="W196" s="60">
        <f t="shared" si="42"/>
        <v>1</v>
      </c>
      <c r="X196" s="104" t="s">
        <v>2173</v>
      </c>
      <c r="Z196" s="134"/>
      <c r="AA196" s="134"/>
      <c r="AB196" s="134"/>
      <c r="AC196" s="134"/>
      <c r="AD196" s="134"/>
      <c r="AE196" s="134"/>
    </row>
    <row r="197" spans="1:31" ht="15" customHeight="1" x14ac:dyDescent="0.25">
      <c r="A197" s="40" t="s">
        <v>32</v>
      </c>
      <c r="B197" s="40" t="s">
        <v>169</v>
      </c>
      <c r="C197" t="s">
        <v>364</v>
      </c>
      <c r="D197" s="40" t="s">
        <v>365</v>
      </c>
      <c r="E197" t="s">
        <v>364</v>
      </c>
      <c r="F197" s="40" t="s">
        <v>379</v>
      </c>
      <c r="G197" t="s">
        <v>730</v>
      </c>
      <c r="H197" t="s">
        <v>729</v>
      </c>
      <c r="I197" s="44"/>
      <c r="J197" s="44"/>
      <c r="K197" s="44"/>
      <c r="L197" s="44"/>
      <c r="M197" s="44">
        <v>200</v>
      </c>
      <c r="N197" s="44"/>
      <c r="O197" s="44">
        <f t="shared" si="43"/>
        <v>1</v>
      </c>
      <c r="P197" s="60">
        <f t="shared" si="44"/>
        <v>1</v>
      </c>
      <c r="Q197" s="62">
        <f t="shared" si="45"/>
        <v>0</v>
      </c>
      <c r="R197" s="62">
        <f t="shared" si="46"/>
        <v>1</v>
      </c>
      <c r="S197" s="60" t="str">
        <f t="shared" si="41"/>
        <v>0-15% range</v>
      </c>
      <c r="T197" s="61">
        <f t="shared" si="40"/>
        <v>200</v>
      </c>
      <c r="U197" s="61">
        <f t="shared" si="47"/>
        <v>200</v>
      </c>
      <c r="V197" s="61">
        <f t="shared" si="48"/>
        <v>200</v>
      </c>
      <c r="W197" s="60">
        <f t="shared" si="42"/>
        <v>1</v>
      </c>
      <c r="X197" s="104" t="s">
        <v>2173</v>
      </c>
      <c r="Z197" s="134"/>
      <c r="AA197" s="134"/>
      <c r="AB197" s="134"/>
      <c r="AC197" s="134"/>
      <c r="AD197" s="134"/>
      <c r="AE197" s="134"/>
    </row>
    <row r="198" spans="1:31" ht="15" customHeight="1" x14ac:dyDescent="0.25">
      <c r="A198" s="40" t="s">
        <v>32</v>
      </c>
      <c r="B198" s="40" t="s">
        <v>169</v>
      </c>
      <c r="C198" t="s">
        <v>364</v>
      </c>
      <c r="D198" s="40" t="s">
        <v>365</v>
      </c>
      <c r="E198" t="s">
        <v>364</v>
      </c>
      <c r="F198" s="40" t="s">
        <v>379</v>
      </c>
      <c r="G198" t="s">
        <v>380</v>
      </c>
      <c r="H198" t="s">
        <v>381</v>
      </c>
      <c r="I198" s="44"/>
      <c r="J198" s="44"/>
      <c r="K198" s="44"/>
      <c r="L198" s="44"/>
      <c r="M198" s="44">
        <v>400</v>
      </c>
      <c r="N198" s="44"/>
      <c r="O198" s="44">
        <f t="shared" si="43"/>
        <v>1</v>
      </c>
      <c r="P198" s="60">
        <f t="shared" si="44"/>
        <v>1</v>
      </c>
      <c r="Q198" s="62">
        <f t="shared" si="45"/>
        <v>0</v>
      </c>
      <c r="R198" s="62">
        <f t="shared" si="46"/>
        <v>1</v>
      </c>
      <c r="S198" s="60" t="str">
        <f t="shared" si="41"/>
        <v>0-15% range</v>
      </c>
      <c r="T198" s="61">
        <f t="shared" si="40"/>
        <v>400</v>
      </c>
      <c r="U198" s="61">
        <f t="shared" si="47"/>
        <v>400</v>
      </c>
      <c r="V198" s="61">
        <f t="shared" si="48"/>
        <v>400</v>
      </c>
      <c r="W198" s="60">
        <f t="shared" si="42"/>
        <v>1</v>
      </c>
      <c r="X198" s="104" t="s">
        <v>2173</v>
      </c>
      <c r="Z198" s="134"/>
      <c r="AA198" s="134"/>
      <c r="AB198" s="134"/>
      <c r="AC198" s="134"/>
      <c r="AD198" s="134"/>
      <c r="AE198" s="134"/>
    </row>
    <row r="199" spans="1:31" ht="15" customHeight="1" x14ac:dyDescent="0.25">
      <c r="A199" s="41" t="s">
        <v>32</v>
      </c>
      <c r="B199" s="40" t="s">
        <v>169</v>
      </c>
      <c r="C199" t="s">
        <v>364</v>
      </c>
      <c r="D199" s="40" t="s">
        <v>365</v>
      </c>
      <c r="E199" t="s">
        <v>364</v>
      </c>
      <c r="F199" s="40" t="s">
        <v>379</v>
      </c>
      <c r="G199" t="s">
        <v>2621</v>
      </c>
      <c r="H199" t="s">
        <v>2620</v>
      </c>
      <c r="I199" s="44"/>
      <c r="J199" s="44"/>
      <c r="K199" s="44"/>
      <c r="L199" s="44"/>
      <c r="M199" s="44">
        <v>3</v>
      </c>
      <c r="N199" s="44"/>
      <c r="O199" s="44">
        <f t="shared" si="43"/>
        <v>1</v>
      </c>
      <c r="P199" s="60">
        <f t="shared" si="44"/>
        <v>1</v>
      </c>
      <c r="Q199" s="62">
        <f t="shared" si="45"/>
        <v>0</v>
      </c>
      <c r="R199" s="62">
        <f t="shared" si="46"/>
        <v>1</v>
      </c>
      <c r="S199" s="60" t="str">
        <f t="shared" si="41"/>
        <v>0-15% range</v>
      </c>
      <c r="T199" s="61">
        <f t="shared" si="40"/>
        <v>3</v>
      </c>
      <c r="U199" s="61">
        <f t="shared" si="47"/>
        <v>3</v>
      </c>
      <c r="V199" s="61">
        <f t="shared" si="48"/>
        <v>3</v>
      </c>
      <c r="W199" s="60">
        <f t="shared" si="42"/>
        <v>1</v>
      </c>
      <c r="X199" s="104" t="s">
        <v>2173</v>
      </c>
      <c r="Z199" s="134"/>
      <c r="AA199" s="134"/>
      <c r="AB199" s="134"/>
      <c r="AC199" s="134"/>
      <c r="AD199" s="134"/>
      <c r="AE199" s="134"/>
    </row>
    <row r="200" spans="1:31" ht="15" customHeight="1" x14ac:dyDescent="0.25">
      <c r="A200" s="40" t="s">
        <v>31</v>
      </c>
      <c r="B200" s="40" t="s">
        <v>232</v>
      </c>
      <c r="C200" t="s">
        <v>247</v>
      </c>
      <c r="D200" s="40" t="s">
        <v>248</v>
      </c>
      <c r="E200" t="s">
        <v>266</v>
      </c>
      <c r="F200" s="40" t="s">
        <v>267</v>
      </c>
      <c r="G200" t="s">
        <v>266</v>
      </c>
      <c r="H200" t="s">
        <v>402</v>
      </c>
      <c r="I200" s="44">
        <v>114</v>
      </c>
      <c r="J200" s="44"/>
      <c r="K200" s="44"/>
      <c r="L200" s="44"/>
      <c r="M200" s="44"/>
      <c r="N200" s="44">
        <v>200</v>
      </c>
      <c r="O200" s="44">
        <f t="shared" si="43"/>
        <v>2</v>
      </c>
      <c r="P200" s="60">
        <f t="shared" si="44"/>
        <v>2</v>
      </c>
      <c r="Q200" s="62">
        <f t="shared" si="45"/>
        <v>0.43000000000000005</v>
      </c>
      <c r="R200" s="62">
        <f t="shared" si="46"/>
        <v>1.7543859649122806</v>
      </c>
      <c r="S200" s="60" t="str">
        <f t="shared" si="41"/>
        <v>16 - 50% range</v>
      </c>
      <c r="T200" s="61">
        <f t="shared" si="40"/>
        <v>157</v>
      </c>
      <c r="U200" s="61">
        <f t="shared" si="47"/>
        <v>200</v>
      </c>
      <c r="V200" s="61">
        <f t="shared" si="48"/>
        <v>114</v>
      </c>
      <c r="W200" s="60">
        <f t="shared" si="42"/>
        <v>1</v>
      </c>
      <c r="X200" s="105" t="s">
        <v>2154</v>
      </c>
      <c r="Z200" s="134"/>
      <c r="AA200" s="134"/>
      <c r="AB200" s="134"/>
      <c r="AC200" s="134"/>
      <c r="AD200" s="134"/>
      <c r="AE200" s="134"/>
    </row>
    <row r="201" spans="1:31" ht="15" customHeight="1" x14ac:dyDescent="0.25">
      <c r="A201" s="40" t="s">
        <v>31</v>
      </c>
      <c r="B201" s="40" t="s">
        <v>232</v>
      </c>
      <c r="C201" t="s">
        <v>247</v>
      </c>
      <c r="D201" s="40" t="s">
        <v>248</v>
      </c>
      <c r="E201" t="s">
        <v>266</v>
      </c>
      <c r="F201" s="40" t="s">
        <v>267</v>
      </c>
      <c r="G201" t="s">
        <v>336</v>
      </c>
      <c r="H201" t="s">
        <v>337</v>
      </c>
      <c r="I201" s="44">
        <v>57</v>
      </c>
      <c r="J201" s="44"/>
      <c r="K201" s="44"/>
      <c r="L201" s="44"/>
      <c r="M201" s="44"/>
      <c r="N201" s="44">
        <v>235</v>
      </c>
      <c r="O201" s="44">
        <f t="shared" si="43"/>
        <v>2</v>
      </c>
      <c r="P201" s="60">
        <f t="shared" si="44"/>
        <v>2</v>
      </c>
      <c r="Q201" s="62">
        <f t="shared" si="45"/>
        <v>0.75744680851063828</v>
      </c>
      <c r="R201" s="62">
        <f t="shared" si="46"/>
        <v>4.1228070175438596</v>
      </c>
      <c r="S201" s="60" t="str">
        <f t="shared" si="41"/>
        <v>50-100% range</v>
      </c>
      <c r="T201" s="61">
        <f>$I201</f>
        <v>57</v>
      </c>
      <c r="U201" s="61">
        <f t="shared" si="47"/>
        <v>235</v>
      </c>
      <c r="V201" s="61">
        <f t="shared" si="48"/>
        <v>57</v>
      </c>
      <c r="W201" s="107">
        <f t="shared" si="42"/>
        <v>1</v>
      </c>
      <c r="X201" s="111" t="s">
        <v>2606</v>
      </c>
      <c r="Z201" s="134"/>
      <c r="AA201" s="134"/>
      <c r="AB201" s="134"/>
      <c r="AC201" s="134"/>
      <c r="AD201" s="134"/>
      <c r="AE201" s="134"/>
    </row>
    <row r="202" spans="1:31" ht="15" customHeight="1" x14ac:dyDescent="0.25">
      <c r="A202" s="40" t="s">
        <v>31</v>
      </c>
      <c r="B202" s="40" t="s">
        <v>232</v>
      </c>
      <c r="C202" t="s">
        <v>247</v>
      </c>
      <c r="D202" s="40" t="s">
        <v>248</v>
      </c>
      <c r="E202" t="s">
        <v>266</v>
      </c>
      <c r="F202" s="40" t="s">
        <v>267</v>
      </c>
      <c r="G202" t="s">
        <v>1976</v>
      </c>
      <c r="H202" t="s">
        <v>1977</v>
      </c>
      <c r="I202" s="44"/>
      <c r="J202" s="44"/>
      <c r="K202" s="44"/>
      <c r="L202" s="44"/>
      <c r="M202" s="44"/>
      <c r="N202" s="44">
        <v>5</v>
      </c>
      <c r="O202" s="44">
        <f t="shared" si="43"/>
        <v>1</v>
      </c>
      <c r="P202" s="60">
        <f t="shared" si="44"/>
        <v>1</v>
      </c>
      <c r="Q202" s="62">
        <f t="shared" si="45"/>
        <v>0</v>
      </c>
      <c r="R202" s="62">
        <f t="shared" si="46"/>
        <v>1</v>
      </c>
      <c r="S202" s="60" t="str">
        <f t="shared" si="41"/>
        <v>0-15% range</v>
      </c>
      <c r="T202" s="61">
        <f t="shared" ref="T202:T219" si="49">AVERAGE(I202:N202)</f>
        <v>5</v>
      </c>
      <c r="U202" s="61">
        <f t="shared" si="47"/>
        <v>5</v>
      </c>
      <c r="V202" s="61">
        <f t="shared" si="48"/>
        <v>5</v>
      </c>
      <c r="W202" s="60">
        <f t="shared" si="42"/>
        <v>1</v>
      </c>
      <c r="X202" s="104" t="s">
        <v>2173</v>
      </c>
      <c r="Z202" s="134"/>
      <c r="AA202" s="134"/>
      <c r="AB202" s="134"/>
      <c r="AC202" s="134"/>
      <c r="AD202" s="134"/>
      <c r="AE202" s="134"/>
    </row>
    <row r="203" spans="1:31" ht="15" customHeight="1" x14ac:dyDescent="0.25">
      <c r="A203" s="40" t="s">
        <v>31</v>
      </c>
      <c r="B203" s="40" t="s">
        <v>232</v>
      </c>
      <c r="C203" t="s">
        <v>247</v>
      </c>
      <c r="D203" s="40" t="s">
        <v>248</v>
      </c>
      <c r="E203" t="s">
        <v>266</v>
      </c>
      <c r="F203" s="40" t="s">
        <v>267</v>
      </c>
      <c r="G203" t="s">
        <v>2030</v>
      </c>
      <c r="H203" t="s">
        <v>873</v>
      </c>
      <c r="I203" s="44"/>
      <c r="J203" s="44"/>
      <c r="K203" s="44"/>
      <c r="L203" s="44"/>
      <c r="M203" s="44"/>
      <c r="N203" s="44">
        <v>5</v>
      </c>
      <c r="O203" s="44">
        <f t="shared" si="43"/>
        <v>1</v>
      </c>
      <c r="P203" s="60">
        <f t="shared" si="44"/>
        <v>1</v>
      </c>
      <c r="Q203" s="62">
        <f t="shared" si="45"/>
        <v>0</v>
      </c>
      <c r="R203" s="62">
        <f t="shared" si="46"/>
        <v>1</v>
      </c>
      <c r="S203" s="60" t="str">
        <f t="shared" si="41"/>
        <v>0-15% range</v>
      </c>
      <c r="T203" s="61">
        <f t="shared" si="49"/>
        <v>5</v>
      </c>
      <c r="U203" s="61">
        <f t="shared" si="47"/>
        <v>5</v>
      </c>
      <c r="V203" s="61">
        <f t="shared" si="48"/>
        <v>5</v>
      </c>
      <c r="W203" s="60">
        <f t="shared" si="42"/>
        <v>1</v>
      </c>
      <c r="X203" s="104" t="s">
        <v>2173</v>
      </c>
      <c r="Z203" s="134"/>
      <c r="AA203" s="134"/>
      <c r="AB203" s="134"/>
      <c r="AC203" s="134"/>
      <c r="AD203" s="134"/>
      <c r="AE203" s="134"/>
    </row>
    <row r="204" spans="1:31" ht="15" customHeight="1" x14ac:dyDescent="0.25">
      <c r="A204" s="40" t="s">
        <v>31</v>
      </c>
      <c r="B204" s="40" t="s">
        <v>232</v>
      </c>
      <c r="C204" t="s">
        <v>247</v>
      </c>
      <c r="D204" s="40" t="s">
        <v>248</v>
      </c>
      <c r="E204" t="s">
        <v>266</v>
      </c>
      <c r="F204" s="40" t="s">
        <v>267</v>
      </c>
      <c r="G204" t="s">
        <v>2046</v>
      </c>
      <c r="H204" t="s">
        <v>2047</v>
      </c>
      <c r="I204" s="44">
        <v>109</v>
      </c>
      <c r="J204" s="44"/>
      <c r="K204" s="44"/>
      <c r="L204" s="44"/>
      <c r="M204" s="44"/>
      <c r="N204" s="44">
        <v>100</v>
      </c>
      <c r="O204" s="44">
        <f t="shared" si="43"/>
        <v>2</v>
      </c>
      <c r="P204" s="60">
        <f t="shared" si="44"/>
        <v>2</v>
      </c>
      <c r="Q204" s="62">
        <f t="shared" si="45"/>
        <v>8.256880733944949E-2</v>
      </c>
      <c r="R204" s="62">
        <f t="shared" si="46"/>
        <v>1.0900000000000001</v>
      </c>
      <c r="S204" s="60" t="str">
        <f t="shared" si="41"/>
        <v>0-15% range</v>
      </c>
      <c r="T204" s="61">
        <f t="shared" si="49"/>
        <v>104.5</v>
      </c>
      <c r="U204" s="61">
        <f t="shared" si="47"/>
        <v>109</v>
      </c>
      <c r="V204" s="61">
        <f t="shared" si="48"/>
        <v>100</v>
      </c>
      <c r="W204" s="60">
        <f t="shared" si="42"/>
        <v>1</v>
      </c>
      <c r="X204" s="105" t="s">
        <v>2154</v>
      </c>
      <c r="Z204" s="134"/>
      <c r="AA204" s="134"/>
      <c r="AB204" s="134"/>
      <c r="AC204" s="134"/>
      <c r="AD204" s="134"/>
      <c r="AE204" s="134"/>
    </row>
    <row r="205" spans="1:31" ht="15" customHeight="1" x14ac:dyDescent="0.25">
      <c r="A205" s="40" t="s">
        <v>31</v>
      </c>
      <c r="B205" s="40" t="s">
        <v>232</v>
      </c>
      <c r="C205" t="s">
        <v>247</v>
      </c>
      <c r="D205" s="40" t="s">
        <v>248</v>
      </c>
      <c r="E205" t="s">
        <v>266</v>
      </c>
      <c r="F205" s="40" t="s">
        <v>267</v>
      </c>
      <c r="G205" t="s">
        <v>2572</v>
      </c>
      <c r="H205" t="s">
        <v>2538</v>
      </c>
      <c r="I205" s="44">
        <v>301</v>
      </c>
      <c r="J205" s="44"/>
      <c r="K205" s="44"/>
      <c r="L205" s="44"/>
      <c r="M205" s="44"/>
      <c r="N205" s="44"/>
      <c r="O205" s="44">
        <f t="shared" si="43"/>
        <v>1</v>
      </c>
      <c r="P205" s="60">
        <f t="shared" si="44"/>
        <v>1</v>
      </c>
      <c r="Q205" s="62">
        <f t="shared" si="45"/>
        <v>0</v>
      </c>
      <c r="R205" s="62">
        <f t="shared" si="46"/>
        <v>1</v>
      </c>
      <c r="S205" s="60" t="str">
        <f t="shared" si="41"/>
        <v>0-15% range</v>
      </c>
      <c r="T205" s="61">
        <f t="shared" si="49"/>
        <v>301</v>
      </c>
      <c r="U205" s="61">
        <f t="shared" si="47"/>
        <v>301</v>
      </c>
      <c r="V205" s="61">
        <f t="shared" si="48"/>
        <v>301</v>
      </c>
      <c r="W205" s="60">
        <f t="shared" si="42"/>
        <v>1</v>
      </c>
      <c r="X205" s="104" t="s">
        <v>2173</v>
      </c>
      <c r="Z205" s="134"/>
      <c r="AA205" s="134"/>
      <c r="AB205" s="134"/>
      <c r="AC205" s="134"/>
      <c r="AD205" s="134"/>
      <c r="AE205" s="134"/>
    </row>
    <row r="206" spans="1:31" ht="15" customHeight="1" x14ac:dyDescent="0.25">
      <c r="A206" s="40" t="s">
        <v>31</v>
      </c>
      <c r="B206" s="40" t="s">
        <v>232</v>
      </c>
      <c r="C206" t="s">
        <v>247</v>
      </c>
      <c r="D206" s="40" t="s">
        <v>248</v>
      </c>
      <c r="E206" t="s">
        <v>834</v>
      </c>
      <c r="F206" s="40" t="s">
        <v>835</v>
      </c>
      <c r="G206" t="s">
        <v>736</v>
      </c>
      <c r="H206" t="s">
        <v>2537</v>
      </c>
      <c r="I206" s="44">
        <v>240</v>
      </c>
      <c r="J206" s="44"/>
      <c r="K206" s="44"/>
      <c r="L206" s="44"/>
      <c r="M206" s="44"/>
      <c r="N206" s="44"/>
      <c r="O206" s="44">
        <f t="shared" si="43"/>
        <v>1</v>
      </c>
      <c r="P206" s="60">
        <f t="shared" si="44"/>
        <v>1</v>
      </c>
      <c r="Q206" s="62">
        <f t="shared" si="45"/>
        <v>0</v>
      </c>
      <c r="R206" s="62">
        <f t="shared" si="46"/>
        <v>1</v>
      </c>
      <c r="S206" s="60" t="str">
        <f t="shared" si="41"/>
        <v>0-15% range</v>
      </c>
      <c r="T206" s="61">
        <f t="shared" si="49"/>
        <v>240</v>
      </c>
      <c r="U206" s="61">
        <f t="shared" si="47"/>
        <v>240</v>
      </c>
      <c r="V206" s="61">
        <f t="shared" si="48"/>
        <v>240</v>
      </c>
      <c r="W206" s="60">
        <f t="shared" si="42"/>
        <v>1</v>
      </c>
      <c r="X206" s="104" t="s">
        <v>2173</v>
      </c>
      <c r="Z206" s="134"/>
      <c r="AA206" s="134"/>
      <c r="AB206" s="134"/>
      <c r="AC206" s="134"/>
      <c r="AD206" s="134"/>
      <c r="AE206" s="134"/>
    </row>
    <row r="207" spans="1:31" ht="15" customHeight="1" x14ac:dyDescent="0.25">
      <c r="A207" s="40" t="s">
        <v>31</v>
      </c>
      <c r="B207" s="40" t="s">
        <v>232</v>
      </c>
      <c r="C207" t="s">
        <v>31</v>
      </c>
      <c r="D207" s="40" t="s">
        <v>249</v>
      </c>
      <c r="E207" t="s">
        <v>1702</v>
      </c>
      <c r="F207" s="40" t="s">
        <v>1703</v>
      </c>
      <c r="G207" t="s">
        <v>2352</v>
      </c>
      <c r="H207" t="s">
        <v>2351</v>
      </c>
      <c r="I207" s="44"/>
      <c r="J207" s="44"/>
      <c r="K207" s="44"/>
      <c r="L207" s="44"/>
      <c r="M207" s="44"/>
      <c r="N207" s="44">
        <v>15</v>
      </c>
      <c r="O207" s="44">
        <f t="shared" si="43"/>
        <v>1</v>
      </c>
      <c r="P207" s="60">
        <f t="shared" si="44"/>
        <v>1</v>
      </c>
      <c r="Q207" s="62">
        <f t="shared" si="45"/>
        <v>0</v>
      </c>
      <c r="R207" s="62">
        <f t="shared" si="46"/>
        <v>1</v>
      </c>
      <c r="S207" s="60" t="str">
        <f t="shared" si="41"/>
        <v>0-15% range</v>
      </c>
      <c r="T207" s="61">
        <f t="shared" si="49"/>
        <v>15</v>
      </c>
      <c r="U207" s="61">
        <f t="shared" si="47"/>
        <v>15</v>
      </c>
      <c r="V207" s="61">
        <f t="shared" si="48"/>
        <v>15</v>
      </c>
      <c r="W207" s="60">
        <f t="shared" si="42"/>
        <v>1</v>
      </c>
      <c r="X207" s="104" t="s">
        <v>2173</v>
      </c>
      <c r="Z207" s="134"/>
      <c r="AA207" s="134"/>
      <c r="AB207" s="134"/>
      <c r="AC207" s="134"/>
      <c r="AD207" s="134"/>
      <c r="AE207" s="134"/>
    </row>
    <row r="208" spans="1:31" ht="15" customHeight="1" x14ac:dyDescent="0.25">
      <c r="A208" s="40" t="s">
        <v>31</v>
      </c>
      <c r="B208" s="40" t="s">
        <v>232</v>
      </c>
      <c r="C208" t="s">
        <v>31</v>
      </c>
      <c r="D208" s="40" t="s">
        <v>249</v>
      </c>
      <c r="E208" t="s">
        <v>1702</v>
      </c>
      <c r="F208" s="40" t="s">
        <v>1703</v>
      </c>
      <c r="G208" t="s">
        <v>2358</v>
      </c>
      <c r="H208" t="s">
        <v>2357</v>
      </c>
      <c r="I208" s="44"/>
      <c r="J208" s="44"/>
      <c r="K208" s="44"/>
      <c r="L208" s="44"/>
      <c r="M208" s="44"/>
      <c r="N208" s="44">
        <v>12</v>
      </c>
      <c r="O208" s="44">
        <f t="shared" si="43"/>
        <v>1</v>
      </c>
      <c r="P208" s="60">
        <f t="shared" si="44"/>
        <v>1</v>
      </c>
      <c r="Q208" s="62">
        <f t="shared" si="45"/>
        <v>0</v>
      </c>
      <c r="R208" s="62">
        <f t="shared" si="46"/>
        <v>1</v>
      </c>
      <c r="S208" s="60" t="str">
        <f t="shared" si="41"/>
        <v>0-15% range</v>
      </c>
      <c r="T208" s="61">
        <f t="shared" si="49"/>
        <v>12</v>
      </c>
      <c r="U208" s="61">
        <f t="shared" si="47"/>
        <v>12</v>
      </c>
      <c r="V208" s="61">
        <f t="shared" si="48"/>
        <v>12</v>
      </c>
      <c r="W208" s="60">
        <f t="shared" si="42"/>
        <v>1</v>
      </c>
      <c r="X208" s="104" t="s">
        <v>2173</v>
      </c>
      <c r="Z208" s="134"/>
      <c r="AA208" s="134"/>
      <c r="AB208" s="134"/>
      <c r="AC208" s="134"/>
      <c r="AD208" s="134"/>
      <c r="AE208" s="134"/>
    </row>
    <row r="209" spans="1:31" ht="15" customHeight="1" x14ac:dyDescent="0.25">
      <c r="A209" s="40" t="s">
        <v>31</v>
      </c>
      <c r="B209" s="40" t="s">
        <v>232</v>
      </c>
      <c r="C209" t="s">
        <v>31</v>
      </c>
      <c r="D209" s="40" t="s">
        <v>249</v>
      </c>
      <c r="E209" t="s">
        <v>1702</v>
      </c>
      <c r="F209" s="40" t="s">
        <v>1703</v>
      </c>
      <c r="G209" t="s">
        <v>2356</v>
      </c>
      <c r="H209" t="s">
        <v>2355</v>
      </c>
      <c r="I209" s="44"/>
      <c r="J209" s="44"/>
      <c r="K209" s="44"/>
      <c r="L209" s="44"/>
      <c r="M209" s="44"/>
      <c r="N209" s="44">
        <v>24</v>
      </c>
      <c r="O209" s="44">
        <f t="shared" si="43"/>
        <v>1</v>
      </c>
      <c r="P209" s="60">
        <f t="shared" si="44"/>
        <v>1</v>
      </c>
      <c r="Q209" s="62">
        <f t="shared" si="45"/>
        <v>0</v>
      </c>
      <c r="R209" s="62">
        <f t="shared" si="46"/>
        <v>1</v>
      </c>
      <c r="S209" s="60" t="str">
        <f t="shared" si="41"/>
        <v>0-15% range</v>
      </c>
      <c r="T209" s="61">
        <f t="shared" si="49"/>
        <v>24</v>
      </c>
      <c r="U209" s="61">
        <f t="shared" si="47"/>
        <v>24</v>
      </c>
      <c r="V209" s="61">
        <f t="shared" si="48"/>
        <v>24</v>
      </c>
      <c r="W209" s="60">
        <f t="shared" si="42"/>
        <v>1</v>
      </c>
      <c r="X209" s="104" t="s">
        <v>2173</v>
      </c>
      <c r="Z209" s="134"/>
      <c r="AA209" s="134"/>
      <c r="AB209" s="134"/>
      <c r="AC209" s="134"/>
      <c r="AD209" s="134"/>
      <c r="AE209" s="134"/>
    </row>
    <row r="210" spans="1:31" ht="15" customHeight="1" x14ac:dyDescent="0.25">
      <c r="A210" s="40" t="s">
        <v>31</v>
      </c>
      <c r="B210" s="40" t="s">
        <v>232</v>
      </c>
      <c r="C210" t="s">
        <v>31</v>
      </c>
      <c r="D210" s="40" t="s">
        <v>249</v>
      </c>
      <c r="E210" t="s">
        <v>1702</v>
      </c>
      <c r="F210" s="40" t="s">
        <v>1703</v>
      </c>
      <c r="G210" t="s">
        <v>2420</v>
      </c>
      <c r="H210" t="s">
        <v>2419</v>
      </c>
      <c r="I210" s="44"/>
      <c r="J210" s="44"/>
      <c r="K210" s="44"/>
      <c r="L210" s="44"/>
      <c r="M210" s="44"/>
      <c r="N210" s="44">
        <v>12</v>
      </c>
      <c r="O210" s="44">
        <f t="shared" si="43"/>
        <v>1</v>
      </c>
      <c r="P210" s="60">
        <f t="shared" si="44"/>
        <v>1</v>
      </c>
      <c r="Q210" s="62">
        <f t="shared" si="45"/>
        <v>0</v>
      </c>
      <c r="R210" s="62">
        <f t="shared" si="46"/>
        <v>1</v>
      </c>
      <c r="S210" s="60" t="str">
        <f t="shared" si="41"/>
        <v>0-15% range</v>
      </c>
      <c r="T210" s="61">
        <f t="shared" si="49"/>
        <v>12</v>
      </c>
      <c r="U210" s="61">
        <f t="shared" si="47"/>
        <v>12</v>
      </c>
      <c r="V210" s="61">
        <f t="shared" si="48"/>
        <v>12</v>
      </c>
      <c r="W210" s="60">
        <f t="shared" si="42"/>
        <v>1</v>
      </c>
      <c r="X210" s="104" t="s">
        <v>2173</v>
      </c>
      <c r="Z210" s="134"/>
      <c r="AA210" s="134"/>
      <c r="AB210" s="134"/>
      <c r="AC210" s="134"/>
      <c r="AD210" s="134"/>
      <c r="AE210" s="134"/>
    </row>
    <row r="211" spans="1:31" ht="15" customHeight="1" x14ac:dyDescent="0.25">
      <c r="A211" s="40" t="s">
        <v>31</v>
      </c>
      <c r="B211" s="40" t="s">
        <v>232</v>
      </c>
      <c r="C211" t="s">
        <v>31</v>
      </c>
      <c r="D211" s="40" t="s">
        <v>249</v>
      </c>
      <c r="E211" t="s">
        <v>2131</v>
      </c>
      <c r="F211" s="40" t="s">
        <v>880</v>
      </c>
      <c r="G211" t="s">
        <v>2134</v>
      </c>
      <c r="H211" t="s">
        <v>882</v>
      </c>
      <c r="I211" s="44"/>
      <c r="J211" s="44"/>
      <c r="K211" s="44"/>
      <c r="L211" s="44"/>
      <c r="M211" s="44"/>
      <c r="N211" s="44">
        <v>6</v>
      </c>
      <c r="O211" s="44">
        <f t="shared" si="43"/>
        <v>1</v>
      </c>
      <c r="P211" s="60">
        <f t="shared" si="44"/>
        <v>1</v>
      </c>
      <c r="Q211" s="62">
        <f t="shared" si="45"/>
        <v>0</v>
      </c>
      <c r="R211" s="62">
        <f t="shared" si="46"/>
        <v>1</v>
      </c>
      <c r="S211" s="60" t="str">
        <f t="shared" si="41"/>
        <v>0-15% range</v>
      </c>
      <c r="T211" s="61">
        <f t="shared" si="49"/>
        <v>6</v>
      </c>
      <c r="U211" s="61">
        <f t="shared" si="47"/>
        <v>6</v>
      </c>
      <c r="V211" s="61">
        <f t="shared" si="48"/>
        <v>6</v>
      </c>
      <c r="W211" s="60">
        <f t="shared" si="42"/>
        <v>1</v>
      </c>
      <c r="X211" s="104" t="s">
        <v>2173</v>
      </c>
      <c r="Z211" s="134"/>
      <c r="AA211" s="134"/>
      <c r="AB211" s="134"/>
      <c r="AC211" s="134"/>
      <c r="AD211" s="134"/>
      <c r="AE211" s="134"/>
    </row>
    <row r="212" spans="1:31" ht="15" customHeight="1" x14ac:dyDescent="0.25">
      <c r="A212" s="41" t="s">
        <v>31</v>
      </c>
      <c r="B212" s="40" t="s">
        <v>232</v>
      </c>
      <c r="C212" t="s">
        <v>1660</v>
      </c>
      <c r="D212" s="40" t="s">
        <v>871</v>
      </c>
      <c r="E212" t="s">
        <v>2375</v>
      </c>
      <c r="F212" s="40" t="s">
        <v>2374</v>
      </c>
      <c r="G212" t="s">
        <v>2377</v>
      </c>
      <c r="H212" t="s">
        <v>2376</v>
      </c>
      <c r="I212" s="44"/>
      <c r="J212" s="44"/>
      <c r="K212" s="44"/>
      <c r="L212" s="44"/>
      <c r="M212" s="44"/>
      <c r="N212" s="44">
        <v>18</v>
      </c>
      <c r="O212" s="44">
        <f t="shared" si="43"/>
        <v>1</v>
      </c>
      <c r="P212" s="60">
        <f t="shared" si="44"/>
        <v>1</v>
      </c>
      <c r="Q212" s="62">
        <f t="shared" si="45"/>
        <v>0</v>
      </c>
      <c r="R212" s="62">
        <f t="shared" si="46"/>
        <v>1</v>
      </c>
      <c r="S212" s="60" t="str">
        <f t="shared" si="41"/>
        <v>0-15% range</v>
      </c>
      <c r="T212" s="61">
        <f t="shared" si="49"/>
        <v>18</v>
      </c>
      <c r="U212" s="61">
        <f t="shared" si="47"/>
        <v>18</v>
      </c>
      <c r="V212" s="61">
        <f t="shared" si="48"/>
        <v>18</v>
      </c>
      <c r="W212" s="60">
        <f t="shared" si="42"/>
        <v>1</v>
      </c>
      <c r="X212" s="104" t="s">
        <v>2173</v>
      </c>
      <c r="Z212" s="134"/>
      <c r="AA212" s="134"/>
      <c r="AB212" s="134"/>
      <c r="AC212" s="134"/>
      <c r="AD212" s="134"/>
      <c r="AE212" s="134"/>
    </row>
    <row r="213" spans="1:31" ht="15" customHeight="1" x14ac:dyDescent="0.25">
      <c r="A213" s="40" t="s">
        <v>15</v>
      </c>
      <c r="B213" s="40" t="s">
        <v>99</v>
      </c>
      <c r="C213" t="s">
        <v>151</v>
      </c>
      <c r="D213" s="40" t="s">
        <v>152</v>
      </c>
      <c r="E213" t="s">
        <v>151</v>
      </c>
      <c r="F213" s="40" t="s">
        <v>153</v>
      </c>
      <c r="G213" t="s">
        <v>280</v>
      </c>
      <c r="H213" t="s">
        <v>281</v>
      </c>
      <c r="I213" s="44"/>
      <c r="J213" s="44"/>
      <c r="K213" s="44"/>
      <c r="L213" s="44"/>
      <c r="M213" s="44"/>
      <c r="N213" s="44">
        <v>90</v>
      </c>
      <c r="O213" s="44">
        <f t="shared" si="43"/>
        <v>1</v>
      </c>
      <c r="P213" s="60">
        <f t="shared" si="44"/>
        <v>1</v>
      </c>
      <c r="Q213" s="62">
        <f t="shared" si="45"/>
        <v>0</v>
      </c>
      <c r="R213" s="62">
        <f t="shared" si="46"/>
        <v>1</v>
      </c>
      <c r="S213" s="60" t="str">
        <f t="shared" si="41"/>
        <v>0-15% range</v>
      </c>
      <c r="T213" s="61">
        <f t="shared" si="49"/>
        <v>90</v>
      </c>
      <c r="U213" s="61">
        <f t="shared" si="47"/>
        <v>90</v>
      </c>
      <c r="V213" s="61">
        <f t="shared" si="48"/>
        <v>90</v>
      </c>
      <c r="W213" s="60">
        <f t="shared" si="42"/>
        <v>1</v>
      </c>
      <c r="X213" s="104" t="s">
        <v>2173</v>
      </c>
      <c r="Z213" s="134"/>
      <c r="AA213" s="134"/>
      <c r="AB213" s="134"/>
      <c r="AC213" s="134"/>
      <c r="AD213" s="134"/>
      <c r="AE213" s="134"/>
    </row>
    <row r="214" spans="1:31" ht="15" customHeight="1" x14ac:dyDescent="0.25">
      <c r="A214" s="40" t="s">
        <v>15</v>
      </c>
      <c r="B214" s="40" t="s">
        <v>99</v>
      </c>
      <c r="C214" t="s">
        <v>151</v>
      </c>
      <c r="D214" s="40" t="s">
        <v>152</v>
      </c>
      <c r="E214" t="s">
        <v>151</v>
      </c>
      <c r="F214" s="40" t="s">
        <v>153</v>
      </c>
      <c r="G214" t="s">
        <v>316</v>
      </c>
      <c r="H214" t="s">
        <v>317</v>
      </c>
      <c r="I214" s="44"/>
      <c r="J214" s="44"/>
      <c r="K214" s="44"/>
      <c r="L214" s="44"/>
      <c r="M214" s="44"/>
      <c r="N214" s="44">
        <v>18</v>
      </c>
      <c r="O214" s="44">
        <f t="shared" si="43"/>
        <v>1</v>
      </c>
      <c r="P214" s="60">
        <f t="shared" si="44"/>
        <v>1</v>
      </c>
      <c r="Q214" s="62">
        <f t="shared" si="45"/>
        <v>0</v>
      </c>
      <c r="R214" s="62">
        <f t="shared" si="46"/>
        <v>1</v>
      </c>
      <c r="S214" s="60" t="str">
        <f t="shared" si="41"/>
        <v>0-15% range</v>
      </c>
      <c r="T214" s="61">
        <f t="shared" si="49"/>
        <v>18</v>
      </c>
      <c r="U214" s="61">
        <f t="shared" si="47"/>
        <v>18</v>
      </c>
      <c r="V214" s="61">
        <f t="shared" si="48"/>
        <v>18</v>
      </c>
      <c r="W214" s="60">
        <f t="shared" si="42"/>
        <v>1</v>
      </c>
      <c r="X214" s="104" t="s">
        <v>2173</v>
      </c>
      <c r="Z214" s="134"/>
      <c r="AA214" s="134"/>
      <c r="AB214" s="134"/>
      <c r="AC214" s="134"/>
      <c r="AD214" s="134"/>
      <c r="AE214" s="134"/>
    </row>
    <row r="215" spans="1:31" ht="15" customHeight="1" x14ac:dyDescent="0.25">
      <c r="A215" s="40" t="s">
        <v>15</v>
      </c>
      <c r="B215" s="40" t="s">
        <v>99</v>
      </c>
      <c r="C215" t="s">
        <v>151</v>
      </c>
      <c r="D215" s="40" t="s">
        <v>152</v>
      </c>
      <c r="E215" t="s">
        <v>151</v>
      </c>
      <c r="F215" s="40" t="s">
        <v>153</v>
      </c>
      <c r="G215" t="s">
        <v>182</v>
      </c>
      <c r="H215" t="s">
        <v>183</v>
      </c>
      <c r="I215" s="44"/>
      <c r="J215" s="44"/>
      <c r="K215" s="44"/>
      <c r="L215" s="44"/>
      <c r="M215" s="44"/>
      <c r="N215" s="44">
        <v>35</v>
      </c>
      <c r="O215" s="44">
        <f t="shared" si="43"/>
        <v>1</v>
      </c>
      <c r="P215" s="60">
        <f t="shared" si="44"/>
        <v>1</v>
      </c>
      <c r="Q215" s="62">
        <f t="shared" si="45"/>
        <v>0</v>
      </c>
      <c r="R215" s="62">
        <f t="shared" si="46"/>
        <v>1</v>
      </c>
      <c r="S215" s="60" t="str">
        <f t="shared" si="41"/>
        <v>0-15% range</v>
      </c>
      <c r="T215" s="61">
        <f t="shared" si="49"/>
        <v>35</v>
      </c>
      <c r="U215" s="61">
        <f t="shared" si="47"/>
        <v>35</v>
      </c>
      <c r="V215" s="61">
        <f t="shared" si="48"/>
        <v>35</v>
      </c>
      <c r="W215" s="60">
        <f t="shared" si="42"/>
        <v>1</v>
      </c>
      <c r="X215" s="104" t="s">
        <v>2173</v>
      </c>
      <c r="Z215" s="134"/>
      <c r="AA215" s="134"/>
      <c r="AB215" s="134"/>
      <c r="AC215" s="134"/>
      <c r="AD215" s="134"/>
      <c r="AE215" s="134"/>
    </row>
    <row r="216" spans="1:31" ht="15" customHeight="1" x14ac:dyDescent="0.25">
      <c r="A216" s="40" t="s">
        <v>15</v>
      </c>
      <c r="B216" s="40" t="s">
        <v>99</v>
      </c>
      <c r="C216" t="s">
        <v>151</v>
      </c>
      <c r="D216" s="40" t="s">
        <v>152</v>
      </c>
      <c r="E216" t="s">
        <v>151</v>
      </c>
      <c r="F216" s="40" t="s">
        <v>153</v>
      </c>
      <c r="G216" t="s">
        <v>776</v>
      </c>
      <c r="H216" t="s">
        <v>777</v>
      </c>
      <c r="I216" s="44"/>
      <c r="J216" s="44"/>
      <c r="K216" s="44"/>
      <c r="L216" s="44"/>
      <c r="M216" s="44"/>
      <c r="N216" s="44">
        <v>25</v>
      </c>
      <c r="O216" s="44">
        <f t="shared" si="43"/>
        <v>1</v>
      </c>
      <c r="P216" s="60">
        <f t="shared" si="44"/>
        <v>1</v>
      </c>
      <c r="Q216" s="62">
        <f t="shared" si="45"/>
        <v>0</v>
      </c>
      <c r="R216" s="62">
        <f t="shared" si="46"/>
        <v>1</v>
      </c>
      <c r="S216" s="60" t="str">
        <f t="shared" si="41"/>
        <v>0-15% range</v>
      </c>
      <c r="T216" s="61">
        <f t="shared" si="49"/>
        <v>25</v>
      </c>
      <c r="U216" s="61">
        <f t="shared" si="47"/>
        <v>25</v>
      </c>
      <c r="V216" s="61">
        <f t="shared" si="48"/>
        <v>25</v>
      </c>
      <c r="W216" s="60">
        <f t="shared" si="42"/>
        <v>1</v>
      </c>
      <c r="X216" s="104" t="s">
        <v>2173</v>
      </c>
      <c r="Z216" s="134"/>
      <c r="AA216" s="134"/>
      <c r="AB216" s="134"/>
      <c r="AC216" s="134"/>
      <c r="AD216" s="134"/>
      <c r="AE216" s="134"/>
    </row>
    <row r="217" spans="1:31" ht="15" customHeight="1" x14ac:dyDescent="0.25">
      <c r="A217" s="40" t="s">
        <v>15</v>
      </c>
      <c r="B217" s="40" t="s">
        <v>99</v>
      </c>
      <c r="C217" t="s">
        <v>151</v>
      </c>
      <c r="D217" s="40" t="s">
        <v>152</v>
      </c>
      <c r="E217" t="s">
        <v>151</v>
      </c>
      <c r="F217" s="40" t="s">
        <v>153</v>
      </c>
      <c r="G217" t="s">
        <v>782</v>
      </c>
      <c r="H217" t="s">
        <v>783</v>
      </c>
      <c r="I217" s="44"/>
      <c r="J217" s="44"/>
      <c r="K217" s="44"/>
      <c r="L217" s="44"/>
      <c r="M217" s="44"/>
      <c r="N217" s="44">
        <v>75</v>
      </c>
      <c r="O217" s="44">
        <f t="shared" si="43"/>
        <v>1</v>
      </c>
      <c r="P217" s="60">
        <f t="shared" si="44"/>
        <v>1</v>
      </c>
      <c r="Q217" s="62">
        <f t="shared" si="45"/>
        <v>0</v>
      </c>
      <c r="R217" s="62">
        <f t="shared" si="46"/>
        <v>1</v>
      </c>
      <c r="S217" s="60" t="str">
        <f t="shared" si="41"/>
        <v>0-15% range</v>
      </c>
      <c r="T217" s="61">
        <f t="shared" si="49"/>
        <v>75</v>
      </c>
      <c r="U217" s="61">
        <f t="shared" si="47"/>
        <v>75</v>
      </c>
      <c r="V217" s="61">
        <f t="shared" si="48"/>
        <v>75</v>
      </c>
      <c r="W217" s="60">
        <f t="shared" si="42"/>
        <v>1</v>
      </c>
      <c r="X217" s="104" t="s">
        <v>2173</v>
      </c>
      <c r="Z217" s="134"/>
      <c r="AA217" s="134"/>
      <c r="AB217" s="134"/>
      <c r="AC217" s="134"/>
      <c r="AD217" s="134"/>
      <c r="AE217" s="134"/>
    </row>
    <row r="218" spans="1:31" ht="15" customHeight="1" x14ac:dyDescent="0.25">
      <c r="A218" s="40" t="s">
        <v>15</v>
      </c>
      <c r="B218" s="40" t="s">
        <v>99</v>
      </c>
      <c r="C218" t="s">
        <v>151</v>
      </c>
      <c r="D218" s="40" t="s">
        <v>152</v>
      </c>
      <c r="E218" t="s">
        <v>151</v>
      </c>
      <c r="F218" s="40" t="s">
        <v>153</v>
      </c>
      <c r="G218" t="s">
        <v>282</v>
      </c>
      <c r="H218" t="s">
        <v>283</v>
      </c>
      <c r="I218" s="44"/>
      <c r="J218" s="44"/>
      <c r="K218" s="44"/>
      <c r="L218" s="44"/>
      <c r="M218" s="44"/>
      <c r="N218" s="44">
        <v>12</v>
      </c>
      <c r="O218" s="44">
        <f t="shared" si="43"/>
        <v>1</v>
      </c>
      <c r="P218" s="60">
        <f t="shared" si="44"/>
        <v>1</v>
      </c>
      <c r="Q218" s="62">
        <f t="shared" si="45"/>
        <v>0</v>
      </c>
      <c r="R218" s="62">
        <f t="shared" si="46"/>
        <v>1</v>
      </c>
      <c r="S218" s="60" t="str">
        <f t="shared" si="41"/>
        <v>0-15% range</v>
      </c>
      <c r="T218" s="61">
        <f t="shared" si="49"/>
        <v>12</v>
      </c>
      <c r="U218" s="61">
        <f t="shared" si="47"/>
        <v>12</v>
      </c>
      <c r="V218" s="61">
        <f t="shared" si="48"/>
        <v>12</v>
      </c>
      <c r="W218" s="60">
        <f t="shared" si="42"/>
        <v>1</v>
      </c>
      <c r="X218" s="104" t="s">
        <v>2173</v>
      </c>
      <c r="Z218" s="134"/>
      <c r="AA218" s="134"/>
      <c r="AB218" s="134"/>
      <c r="AC218" s="134"/>
      <c r="AD218" s="134"/>
      <c r="AE218" s="134"/>
    </row>
    <row r="219" spans="1:31" ht="15" customHeight="1" x14ac:dyDescent="0.25">
      <c r="A219" s="40" t="s">
        <v>15</v>
      </c>
      <c r="B219" s="40" t="s">
        <v>99</v>
      </c>
      <c r="C219" t="s">
        <v>151</v>
      </c>
      <c r="D219" s="40" t="s">
        <v>152</v>
      </c>
      <c r="E219" t="s">
        <v>151</v>
      </c>
      <c r="F219" s="40" t="s">
        <v>153</v>
      </c>
      <c r="G219" t="s">
        <v>784</v>
      </c>
      <c r="H219" t="s">
        <v>785</v>
      </c>
      <c r="I219" s="44">
        <v>34</v>
      </c>
      <c r="J219" s="44"/>
      <c r="K219" s="44"/>
      <c r="L219" s="44"/>
      <c r="M219" s="44"/>
      <c r="N219" s="44">
        <v>18</v>
      </c>
      <c r="O219" s="44">
        <f t="shared" si="43"/>
        <v>2</v>
      </c>
      <c r="P219" s="60">
        <f t="shared" si="44"/>
        <v>2</v>
      </c>
      <c r="Q219" s="62">
        <f t="shared" si="45"/>
        <v>0.47058823529411764</v>
      </c>
      <c r="R219" s="62">
        <f t="shared" si="46"/>
        <v>1.8888888888888888</v>
      </c>
      <c r="S219" s="60" t="str">
        <f t="shared" si="41"/>
        <v>16 - 50% range</v>
      </c>
      <c r="T219" s="61">
        <f t="shared" si="49"/>
        <v>26</v>
      </c>
      <c r="U219" s="61">
        <f t="shared" si="47"/>
        <v>34</v>
      </c>
      <c r="V219" s="61">
        <f t="shared" si="48"/>
        <v>18</v>
      </c>
      <c r="W219" s="60">
        <f t="shared" si="42"/>
        <v>1</v>
      </c>
      <c r="X219" s="105" t="s">
        <v>2154</v>
      </c>
      <c r="Z219" s="134"/>
      <c r="AA219" s="134"/>
      <c r="AB219" s="134"/>
      <c r="AC219" s="134"/>
      <c r="AD219" s="134"/>
      <c r="AE219" s="134"/>
    </row>
    <row r="220" spans="1:31" ht="15" customHeight="1" x14ac:dyDescent="0.25">
      <c r="A220" s="40" t="s">
        <v>15</v>
      </c>
      <c r="B220" s="40" t="s">
        <v>99</v>
      </c>
      <c r="C220" t="s">
        <v>151</v>
      </c>
      <c r="D220" s="40" t="s">
        <v>152</v>
      </c>
      <c r="E220" t="s">
        <v>151</v>
      </c>
      <c r="F220" s="40" t="s">
        <v>153</v>
      </c>
      <c r="G220" t="s">
        <v>151</v>
      </c>
      <c r="H220" t="s">
        <v>181</v>
      </c>
      <c r="I220" s="44">
        <v>320</v>
      </c>
      <c r="J220" s="44"/>
      <c r="K220" s="44"/>
      <c r="L220" s="44"/>
      <c r="M220" s="44"/>
      <c r="N220" s="44">
        <v>35</v>
      </c>
      <c r="O220" s="44">
        <f t="shared" si="43"/>
        <v>2</v>
      </c>
      <c r="P220" s="60">
        <f t="shared" si="44"/>
        <v>2</v>
      </c>
      <c r="Q220" s="62">
        <f t="shared" si="45"/>
        <v>0.890625</v>
      </c>
      <c r="R220" s="62">
        <f t="shared" si="46"/>
        <v>9.1428571428571423</v>
      </c>
      <c r="S220" s="60" t="str">
        <f t="shared" si="41"/>
        <v>50-100% range</v>
      </c>
      <c r="T220" s="61">
        <f>$I220</f>
        <v>320</v>
      </c>
      <c r="U220" s="61">
        <f t="shared" si="47"/>
        <v>320</v>
      </c>
      <c r="V220" s="61">
        <f t="shared" si="48"/>
        <v>35</v>
      </c>
      <c r="W220" s="107">
        <f t="shared" si="42"/>
        <v>1</v>
      </c>
      <c r="X220" s="111" t="s">
        <v>2606</v>
      </c>
      <c r="Z220" s="134"/>
      <c r="AA220" s="134"/>
      <c r="AB220" s="134"/>
      <c r="AC220" s="134"/>
      <c r="AD220" s="134"/>
      <c r="AE220" s="134"/>
    </row>
    <row r="221" spans="1:31" ht="15" customHeight="1" x14ac:dyDescent="0.25">
      <c r="A221" s="40" t="s">
        <v>15</v>
      </c>
      <c r="B221" s="40" t="s">
        <v>99</v>
      </c>
      <c r="C221" t="s">
        <v>151</v>
      </c>
      <c r="D221" s="40" t="s">
        <v>152</v>
      </c>
      <c r="E221" t="s">
        <v>151</v>
      </c>
      <c r="F221" s="40" t="s">
        <v>153</v>
      </c>
      <c r="G221" t="s">
        <v>2116</v>
      </c>
      <c r="H221" t="s">
        <v>907</v>
      </c>
      <c r="I221" s="44"/>
      <c r="J221" s="44"/>
      <c r="K221" s="44"/>
      <c r="L221" s="44"/>
      <c r="M221" s="44"/>
      <c r="N221" s="44">
        <v>55</v>
      </c>
      <c r="O221" s="44">
        <f t="shared" si="43"/>
        <v>1</v>
      </c>
      <c r="P221" s="60">
        <f t="shared" si="44"/>
        <v>1</v>
      </c>
      <c r="Q221" s="62">
        <f t="shared" si="45"/>
        <v>0</v>
      </c>
      <c r="R221" s="62">
        <f t="shared" si="46"/>
        <v>1</v>
      </c>
      <c r="S221" s="60" t="str">
        <f t="shared" si="41"/>
        <v>0-15% range</v>
      </c>
      <c r="T221" s="61">
        <f t="shared" ref="T221:T250" si="50">AVERAGE(I221:N221)</f>
        <v>55</v>
      </c>
      <c r="U221" s="61">
        <f t="shared" si="47"/>
        <v>55</v>
      </c>
      <c r="V221" s="61">
        <f t="shared" si="48"/>
        <v>55</v>
      </c>
      <c r="W221" s="60">
        <f t="shared" si="42"/>
        <v>1</v>
      </c>
      <c r="X221" s="104" t="s">
        <v>2173</v>
      </c>
      <c r="Z221" s="134"/>
      <c r="AA221" s="134"/>
      <c r="AB221" s="134"/>
      <c r="AC221" s="134"/>
      <c r="AD221" s="134"/>
      <c r="AE221" s="134"/>
    </row>
    <row r="222" spans="1:31" ht="15" customHeight="1" x14ac:dyDescent="0.25">
      <c r="A222" s="40" t="s">
        <v>15</v>
      </c>
      <c r="B222" s="40" t="s">
        <v>99</v>
      </c>
      <c r="C222" t="s">
        <v>151</v>
      </c>
      <c r="D222" s="40" t="s">
        <v>152</v>
      </c>
      <c r="E222" t="s">
        <v>151</v>
      </c>
      <c r="F222" s="40" t="s">
        <v>153</v>
      </c>
      <c r="G222" t="s">
        <v>2568</v>
      </c>
      <c r="H222" t="s">
        <v>2533</v>
      </c>
      <c r="I222" s="44">
        <v>29</v>
      </c>
      <c r="J222" s="44"/>
      <c r="K222" s="44"/>
      <c r="L222" s="44"/>
      <c r="M222" s="44"/>
      <c r="N222" s="44"/>
      <c r="O222" s="44">
        <f t="shared" si="43"/>
        <v>1</v>
      </c>
      <c r="P222" s="60">
        <f t="shared" si="44"/>
        <v>1</v>
      </c>
      <c r="Q222" s="62">
        <f t="shared" si="45"/>
        <v>0</v>
      </c>
      <c r="R222" s="62">
        <f t="shared" si="46"/>
        <v>1</v>
      </c>
      <c r="S222" s="60" t="str">
        <f t="shared" si="41"/>
        <v>0-15% range</v>
      </c>
      <c r="T222" s="61">
        <f t="shared" si="50"/>
        <v>29</v>
      </c>
      <c r="U222" s="61">
        <f t="shared" si="47"/>
        <v>29</v>
      </c>
      <c r="V222" s="61">
        <f t="shared" si="48"/>
        <v>29</v>
      </c>
      <c r="W222" s="60">
        <f t="shared" si="42"/>
        <v>1</v>
      </c>
      <c r="X222" s="104" t="s">
        <v>2173</v>
      </c>
      <c r="Z222" s="134"/>
      <c r="AA222" s="134"/>
      <c r="AB222" s="134"/>
      <c r="AC222" s="134"/>
      <c r="AD222" s="134"/>
      <c r="AE222" s="134"/>
    </row>
    <row r="223" spans="1:31" ht="15" customHeight="1" x14ac:dyDescent="0.25">
      <c r="A223" s="40" t="s">
        <v>15</v>
      </c>
      <c r="B223" s="40" t="s">
        <v>99</v>
      </c>
      <c r="C223" t="s">
        <v>151</v>
      </c>
      <c r="D223" s="40" t="s">
        <v>152</v>
      </c>
      <c r="E223" t="s">
        <v>151</v>
      </c>
      <c r="F223" s="40" t="s">
        <v>153</v>
      </c>
      <c r="G223" t="s">
        <v>2411</v>
      </c>
      <c r="H223" t="s">
        <v>2410</v>
      </c>
      <c r="I223" s="44"/>
      <c r="J223" s="44"/>
      <c r="K223" s="44"/>
      <c r="L223" s="44"/>
      <c r="M223" s="44"/>
      <c r="N223" s="44">
        <v>42</v>
      </c>
      <c r="O223" s="44">
        <f t="shared" si="43"/>
        <v>1</v>
      </c>
      <c r="P223" s="60">
        <f t="shared" si="44"/>
        <v>1</v>
      </c>
      <c r="Q223" s="62">
        <f t="shared" si="45"/>
        <v>0</v>
      </c>
      <c r="R223" s="62">
        <f t="shared" si="46"/>
        <v>1</v>
      </c>
      <c r="S223" s="60" t="str">
        <f t="shared" si="41"/>
        <v>0-15% range</v>
      </c>
      <c r="T223" s="61">
        <f t="shared" si="50"/>
        <v>42</v>
      </c>
      <c r="U223" s="61">
        <f t="shared" si="47"/>
        <v>42</v>
      </c>
      <c r="V223" s="61">
        <f t="shared" si="48"/>
        <v>42</v>
      </c>
      <c r="W223" s="60">
        <f t="shared" si="42"/>
        <v>1</v>
      </c>
      <c r="X223" s="104" t="s">
        <v>2173</v>
      </c>
      <c r="Z223" s="134"/>
      <c r="AA223" s="134"/>
      <c r="AB223" s="134"/>
      <c r="AC223" s="134"/>
      <c r="AD223" s="134"/>
      <c r="AE223" s="134"/>
    </row>
    <row r="224" spans="1:31" ht="15" customHeight="1" x14ac:dyDescent="0.25">
      <c r="A224" s="40" t="s">
        <v>15</v>
      </c>
      <c r="B224" s="40" t="s">
        <v>99</v>
      </c>
      <c r="C224" t="s">
        <v>151</v>
      </c>
      <c r="D224" s="40" t="s">
        <v>152</v>
      </c>
      <c r="E224" t="s">
        <v>151</v>
      </c>
      <c r="F224" s="40" t="s">
        <v>153</v>
      </c>
      <c r="G224" t="s">
        <v>2415</v>
      </c>
      <c r="H224" t="s">
        <v>2414</v>
      </c>
      <c r="I224" s="44"/>
      <c r="J224" s="44"/>
      <c r="K224" s="44"/>
      <c r="L224" s="44"/>
      <c r="M224" s="44"/>
      <c r="N224" s="44">
        <v>6</v>
      </c>
      <c r="O224" s="44">
        <f t="shared" si="43"/>
        <v>1</v>
      </c>
      <c r="P224" s="60">
        <f t="shared" si="44"/>
        <v>1</v>
      </c>
      <c r="Q224" s="62">
        <f t="shared" si="45"/>
        <v>0</v>
      </c>
      <c r="R224" s="62">
        <f t="shared" si="46"/>
        <v>1</v>
      </c>
      <c r="S224" s="60" t="str">
        <f t="shared" si="41"/>
        <v>0-15% range</v>
      </c>
      <c r="T224" s="61">
        <f t="shared" si="50"/>
        <v>6</v>
      </c>
      <c r="U224" s="61">
        <f t="shared" si="47"/>
        <v>6</v>
      </c>
      <c r="V224" s="61">
        <f t="shared" si="48"/>
        <v>6</v>
      </c>
      <c r="W224" s="60">
        <f t="shared" si="42"/>
        <v>1</v>
      </c>
      <c r="X224" s="104" t="s">
        <v>2173</v>
      </c>
      <c r="Z224" s="134"/>
      <c r="AA224" s="134"/>
      <c r="AB224" s="134"/>
      <c r="AC224" s="134"/>
      <c r="AD224" s="134"/>
      <c r="AE224" s="134"/>
    </row>
    <row r="225" spans="1:31" ht="15" customHeight="1" x14ac:dyDescent="0.25">
      <c r="A225" s="40" t="s">
        <v>15</v>
      </c>
      <c r="B225" s="40" t="s">
        <v>99</v>
      </c>
      <c r="C225" t="s">
        <v>151</v>
      </c>
      <c r="D225" s="40" t="s">
        <v>152</v>
      </c>
      <c r="E225" t="s">
        <v>151</v>
      </c>
      <c r="F225" s="40" t="s">
        <v>153</v>
      </c>
      <c r="G225" t="s">
        <v>2413</v>
      </c>
      <c r="H225" t="s">
        <v>2412</v>
      </c>
      <c r="I225" s="44"/>
      <c r="J225" s="44"/>
      <c r="K225" s="44"/>
      <c r="L225" s="44"/>
      <c r="M225" s="44"/>
      <c r="N225" s="44">
        <v>23</v>
      </c>
      <c r="O225" s="44">
        <f t="shared" si="43"/>
        <v>1</v>
      </c>
      <c r="P225" s="60">
        <f t="shared" si="44"/>
        <v>1</v>
      </c>
      <c r="Q225" s="62">
        <f t="shared" si="45"/>
        <v>0</v>
      </c>
      <c r="R225" s="62">
        <f t="shared" si="46"/>
        <v>1</v>
      </c>
      <c r="S225" s="60" t="str">
        <f t="shared" si="41"/>
        <v>0-15% range</v>
      </c>
      <c r="T225" s="61">
        <f t="shared" si="50"/>
        <v>23</v>
      </c>
      <c r="U225" s="61">
        <f t="shared" si="47"/>
        <v>23</v>
      </c>
      <c r="V225" s="61">
        <f t="shared" si="48"/>
        <v>23</v>
      </c>
      <c r="W225" s="60">
        <f t="shared" si="42"/>
        <v>1</v>
      </c>
      <c r="X225" s="104" t="s">
        <v>2173</v>
      </c>
      <c r="Z225" s="134"/>
      <c r="AA225" s="134"/>
      <c r="AB225" s="134"/>
      <c r="AC225" s="134"/>
      <c r="AD225" s="134"/>
      <c r="AE225" s="134"/>
    </row>
    <row r="226" spans="1:31" ht="15" customHeight="1" x14ac:dyDescent="0.25">
      <c r="A226" s="40" t="s">
        <v>15</v>
      </c>
      <c r="B226" s="40" t="s">
        <v>99</v>
      </c>
      <c r="C226" t="s">
        <v>151</v>
      </c>
      <c r="D226" s="40" t="s">
        <v>152</v>
      </c>
      <c r="E226" t="s">
        <v>165</v>
      </c>
      <c r="F226" s="40" t="s">
        <v>166</v>
      </c>
      <c r="G226" t="s">
        <v>186</v>
      </c>
      <c r="H226" t="s">
        <v>187</v>
      </c>
      <c r="I226" s="44"/>
      <c r="J226" s="44"/>
      <c r="K226" s="44"/>
      <c r="L226" s="44"/>
      <c r="M226" s="44"/>
      <c r="N226" s="44">
        <v>15</v>
      </c>
      <c r="O226" s="44">
        <f t="shared" si="43"/>
        <v>1</v>
      </c>
      <c r="P226" s="60">
        <f t="shared" si="44"/>
        <v>1</v>
      </c>
      <c r="Q226" s="62">
        <f t="shared" si="45"/>
        <v>0</v>
      </c>
      <c r="R226" s="62">
        <f t="shared" si="46"/>
        <v>1</v>
      </c>
      <c r="S226" s="60" t="str">
        <f t="shared" si="41"/>
        <v>0-15% range</v>
      </c>
      <c r="T226" s="61">
        <f t="shared" si="50"/>
        <v>15</v>
      </c>
      <c r="U226" s="61">
        <f t="shared" si="47"/>
        <v>15</v>
      </c>
      <c r="V226" s="61">
        <f t="shared" si="48"/>
        <v>15</v>
      </c>
      <c r="W226" s="60">
        <f t="shared" si="42"/>
        <v>1</v>
      </c>
      <c r="X226" s="104" t="s">
        <v>2173</v>
      </c>
      <c r="Z226" s="134"/>
      <c r="AA226" s="134"/>
      <c r="AB226" s="134"/>
      <c r="AC226" s="134"/>
      <c r="AD226" s="134"/>
      <c r="AE226" s="134"/>
    </row>
    <row r="227" spans="1:31" ht="15" customHeight="1" x14ac:dyDescent="0.25">
      <c r="A227" s="40" t="s">
        <v>15</v>
      </c>
      <c r="B227" s="40" t="s">
        <v>99</v>
      </c>
      <c r="C227" t="s">
        <v>151</v>
      </c>
      <c r="D227" s="40" t="s">
        <v>152</v>
      </c>
      <c r="E227" t="s">
        <v>165</v>
      </c>
      <c r="F227" s="40" t="s">
        <v>166</v>
      </c>
      <c r="G227" t="s">
        <v>522</v>
      </c>
      <c r="H227" t="s">
        <v>523</v>
      </c>
      <c r="I227" s="44">
        <v>86</v>
      </c>
      <c r="J227" s="44"/>
      <c r="K227" s="44"/>
      <c r="L227" s="44"/>
      <c r="M227" s="44"/>
      <c r="N227" s="44"/>
      <c r="O227" s="44">
        <f t="shared" si="43"/>
        <v>1</v>
      </c>
      <c r="P227" s="60">
        <f t="shared" si="44"/>
        <v>1</v>
      </c>
      <c r="Q227" s="62">
        <f t="shared" si="45"/>
        <v>0</v>
      </c>
      <c r="R227" s="62">
        <f t="shared" si="46"/>
        <v>1</v>
      </c>
      <c r="S227" s="60" t="str">
        <f t="shared" si="41"/>
        <v>0-15% range</v>
      </c>
      <c r="T227" s="61">
        <f t="shared" si="50"/>
        <v>86</v>
      </c>
      <c r="U227" s="61">
        <f t="shared" si="47"/>
        <v>86</v>
      </c>
      <c r="V227" s="61">
        <f t="shared" si="48"/>
        <v>86</v>
      </c>
      <c r="W227" s="60">
        <f t="shared" si="42"/>
        <v>1</v>
      </c>
      <c r="X227" s="104" t="s">
        <v>2173</v>
      </c>
      <c r="Z227" s="134"/>
      <c r="AA227" s="134"/>
      <c r="AB227" s="134"/>
      <c r="AC227" s="134"/>
      <c r="AD227" s="134"/>
      <c r="AE227" s="134"/>
    </row>
    <row r="228" spans="1:31" ht="15" customHeight="1" x14ac:dyDescent="0.25">
      <c r="A228" s="40" t="s">
        <v>15</v>
      </c>
      <c r="B228" s="40" t="s">
        <v>99</v>
      </c>
      <c r="C228" t="s">
        <v>151</v>
      </c>
      <c r="D228" s="40" t="s">
        <v>152</v>
      </c>
      <c r="E228" t="s">
        <v>165</v>
      </c>
      <c r="F228" s="40" t="s">
        <v>166</v>
      </c>
      <c r="G228" t="s">
        <v>278</v>
      </c>
      <c r="H228" t="s">
        <v>279</v>
      </c>
      <c r="I228" s="44">
        <v>114</v>
      </c>
      <c r="J228" s="44"/>
      <c r="K228" s="44"/>
      <c r="L228" s="44"/>
      <c r="M228" s="44"/>
      <c r="N228" s="44"/>
      <c r="O228" s="44">
        <f t="shared" si="43"/>
        <v>1</v>
      </c>
      <c r="P228" s="60">
        <f t="shared" si="44"/>
        <v>1</v>
      </c>
      <c r="Q228" s="62">
        <f t="shared" si="45"/>
        <v>0</v>
      </c>
      <c r="R228" s="62">
        <f t="shared" si="46"/>
        <v>1</v>
      </c>
      <c r="S228" s="60" t="str">
        <f t="shared" si="41"/>
        <v>0-15% range</v>
      </c>
      <c r="T228" s="61">
        <f t="shared" si="50"/>
        <v>114</v>
      </c>
      <c r="U228" s="61">
        <f t="shared" si="47"/>
        <v>114</v>
      </c>
      <c r="V228" s="61">
        <f t="shared" si="48"/>
        <v>114</v>
      </c>
      <c r="W228" s="60">
        <f t="shared" si="42"/>
        <v>1</v>
      </c>
      <c r="X228" s="104" t="s">
        <v>2173</v>
      </c>
      <c r="Z228" s="134"/>
      <c r="AA228" s="134"/>
      <c r="AB228" s="134"/>
      <c r="AC228" s="134"/>
      <c r="AD228" s="134"/>
      <c r="AE228" s="134"/>
    </row>
    <row r="229" spans="1:31" ht="15" customHeight="1" x14ac:dyDescent="0.25">
      <c r="A229" s="40" t="s">
        <v>15</v>
      </c>
      <c r="B229" s="40" t="s">
        <v>99</v>
      </c>
      <c r="C229" t="s">
        <v>151</v>
      </c>
      <c r="D229" s="40" t="s">
        <v>152</v>
      </c>
      <c r="E229" t="s">
        <v>165</v>
      </c>
      <c r="F229" s="40" t="s">
        <v>166</v>
      </c>
      <c r="G229" t="s">
        <v>165</v>
      </c>
      <c r="H229" t="s">
        <v>188</v>
      </c>
      <c r="I229" s="44">
        <v>57</v>
      </c>
      <c r="J229" s="44"/>
      <c r="K229" s="44"/>
      <c r="L229" s="44"/>
      <c r="M229" s="44"/>
      <c r="N229" s="44"/>
      <c r="O229" s="44">
        <f t="shared" si="43"/>
        <v>1</v>
      </c>
      <c r="P229" s="60">
        <f t="shared" si="44"/>
        <v>1</v>
      </c>
      <c r="Q229" s="62">
        <f t="shared" si="45"/>
        <v>0</v>
      </c>
      <c r="R229" s="62">
        <f t="shared" si="46"/>
        <v>1</v>
      </c>
      <c r="S229" s="60" t="str">
        <f t="shared" si="41"/>
        <v>0-15% range</v>
      </c>
      <c r="T229" s="61">
        <f t="shared" si="50"/>
        <v>57</v>
      </c>
      <c r="U229" s="61">
        <f t="shared" si="47"/>
        <v>57</v>
      </c>
      <c r="V229" s="61">
        <f t="shared" si="48"/>
        <v>57</v>
      </c>
      <c r="W229" s="60">
        <f t="shared" si="42"/>
        <v>1</v>
      </c>
      <c r="X229" s="104" t="s">
        <v>2173</v>
      </c>
      <c r="Z229" s="134"/>
      <c r="AA229" s="134"/>
      <c r="AB229" s="134"/>
      <c r="AC229" s="134"/>
      <c r="AD229" s="134"/>
      <c r="AE229" s="134"/>
    </row>
    <row r="230" spans="1:31" ht="15" customHeight="1" x14ac:dyDescent="0.25">
      <c r="A230" s="40" t="s">
        <v>15</v>
      </c>
      <c r="B230" s="40" t="s">
        <v>99</v>
      </c>
      <c r="C230" t="s">
        <v>151</v>
      </c>
      <c r="D230" s="40" t="s">
        <v>152</v>
      </c>
      <c r="E230" t="s">
        <v>165</v>
      </c>
      <c r="F230" s="40" t="s">
        <v>166</v>
      </c>
      <c r="G230" t="s">
        <v>767</v>
      </c>
      <c r="H230" t="s">
        <v>768</v>
      </c>
      <c r="I230" s="44">
        <v>57</v>
      </c>
      <c r="J230" s="44"/>
      <c r="K230" s="44"/>
      <c r="L230" s="44"/>
      <c r="M230" s="44"/>
      <c r="N230" s="44"/>
      <c r="O230" s="44">
        <f t="shared" si="43"/>
        <v>1</v>
      </c>
      <c r="P230" s="60">
        <f t="shared" si="44"/>
        <v>1</v>
      </c>
      <c r="Q230" s="62">
        <f t="shared" si="45"/>
        <v>0</v>
      </c>
      <c r="R230" s="62">
        <f t="shared" si="46"/>
        <v>1</v>
      </c>
      <c r="S230" s="60" t="str">
        <f t="shared" si="41"/>
        <v>0-15% range</v>
      </c>
      <c r="T230" s="61">
        <f t="shared" si="50"/>
        <v>57</v>
      </c>
      <c r="U230" s="61">
        <f t="shared" si="47"/>
        <v>57</v>
      </c>
      <c r="V230" s="61">
        <f t="shared" si="48"/>
        <v>57</v>
      </c>
      <c r="W230" s="60">
        <f t="shared" si="42"/>
        <v>1</v>
      </c>
      <c r="X230" s="104" t="s">
        <v>2173</v>
      </c>
      <c r="Z230" s="134"/>
      <c r="AA230" s="134"/>
      <c r="AB230" s="134"/>
      <c r="AC230" s="134"/>
      <c r="AD230" s="134"/>
      <c r="AE230" s="134"/>
    </row>
    <row r="231" spans="1:31" ht="15" customHeight="1" x14ac:dyDescent="0.25">
      <c r="A231" s="40" t="s">
        <v>15</v>
      </c>
      <c r="B231" s="40" t="s">
        <v>99</v>
      </c>
      <c r="C231" t="s">
        <v>151</v>
      </c>
      <c r="D231" s="40" t="s">
        <v>152</v>
      </c>
      <c r="E231" t="s">
        <v>165</v>
      </c>
      <c r="F231" s="40" t="s">
        <v>166</v>
      </c>
      <c r="G231" t="s">
        <v>806</v>
      </c>
      <c r="H231" t="s">
        <v>807</v>
      </c>
      <c r="I231" s="44"/>
      <c r="J231" s="44"/>
      <c r="K231" s="44"/>
      <c r="L231" s="44"/>
      <c r="M231" s="44"/>
      <c r="N231" s="44">
        <v>5</v>
      </c>
      <c r="O231" s="44">
        <f t="shared" si="43"/>
        <v>1</v>
      </c>
      <c r="P231" s="60">
        <f t="shared" si="44"/>
        <v>1</v>
      </c>
      <c r="Q231" s="62">
        <f t="shared" si="45"/>
        <v>0</v>
      </c>
      <c r="R231" s="62">
        <f t="shared" si="46"/>
        <v>1</v>
      </c>
      <c r="S231" s="60" t="str">
        <f t="shared" si="41"/>
        <v>0-15% range</v>
      </c>
      <c r="T231" s="61">
        <f t="shared" si="50"/>
        <v>5</v>
      </c>
      <c r="U231" s="61">
        <f t="shared" si="47"/>
        <v>5</v>
      </c>
      <c r="V231" s="61">
        <f t="shared" si="48"/>
        <v>5</v>
      </c>
      <c r="W231" s="60">
        <f t="shared" si="42"/>
        <v>1</v>
      </c>
      <c r="X231" s="104" t="s">
        <v>2173</v>
      </c>
      <c r="Z231" s="134"/>
      <c r="AA231" s="134"/>
      <c r="AB231" s="134"/>
      <c r="AC231" s="134"/>
      <c r="AD231" s="134"/>
      <c r="AE231" s="134"/>
    </row>
    <row r="232" spans="1:31" ht="15" customHeight="1" x14ac:dyDescent="0.25">
      <c r="A232" s="40" t="s">
        <v>15</v>
      </c>
      <c r="B232" s="40" t="s">
        <v>99</v>
      </c>
      <c r="C232" t="s">
        <v>151</v>
      </c>
      <c r="D232" s="40" t="s">
        <v>152</v>
      </c>
      <c r="E232" t="s">
        <v>165</v>
      </c>
      <c r="F232" s="40" t="s">
        <v>166</v>
      </c>
      <c r="G232" t="s">
        <v>304</v>
      </c>
      <c r="H232" t="s">
        <v>2273</v>
      </c>
      <c r="I232" s="44"/>
      <c r="J232" s="44"/>
      <c r="K232" s="44"/>
      <c r="L232" s="44"/>
      <c r="M232" s="44"/>
      <c r="N232" s="44">
        <v>15</v>
      </c>
      <c r="O232" s="44">
        <f t="shared" si="43"/>
        <v>1</v>
      </c>
      <c r="P232" s="60">
        <f t="shared" si="44"/>
        <v>1</v>
      </c>
      <c r="Q232" s="62">
        <f t="shared" si="45"/>
        <v>0</v>
      </c>
      <c r="R232" s="62">
        <f t="shared" si="46"/>
        <v>1</v>
      </c>
      <c r="S232" s="60" t="str">
        <f t="shared" si="41"/>
        <v>0-15% range</v>
      </c>
      <c r="T232" s="61">
        <f t="shared" si="50"/>
        <v>15</v>
      </c>
      <c r="U232" s="61">
        <f t="shared" si="47"/>
        <v>15</v>
      </c>
      <c r="V232" s="61">
        <f t="shared" si="48"/>
        <v>15</v>
      </c>
      <c r="W232" s="60">
        <f t="shared" si="42"/>
        <v>1</v>
      </c>
      <c r="X232" s="104" t="s">
        <v>2173</v>
      </c>
      <c r="Z232" s="134"/>
      <c r="AA232" s="134"/>
      <c r="AB232" s="134"/>
      <c r="AC232" s="134"/>
      <c r="AD232" s="134"/>
      <c r="AE232" s="134"/>
    </row>
    <row r="233" spans="1:31" ht="15" customHeight="1" x14ac:dyDescent="0.25">
      <c r="A233" s="40" t="s">
        <v>15</v>
      </c>
      <c r="B233" s="40" t="s">
        <v>99</v>
      </c>
      <c r="C233" t="s">
        <v>151</v>
      </c>
      <c r="D233" s="40" t="s">
        <v>152</v>
      </c>
      <c r="E233" t="s">
        <v>165</v>
      </c>
      <c r="F233" s="40" t="s">
        <v>166</v>
      </c>
      <c r="G233" t="s">
        <v>2275</v>
      </c>
      <c r="H233" t="s">
        <v>2274</v>
      </c>
      <c r="I233" s="44"/>
      <c r="J233" s="44"/>
      <c r="K233" s="44"/>
      <c r="L233" s="44"/>
      <c r="M233" s="44"/>
      <c r="N233" s="44">
        <v>15</v>
      </c>
      <c r="O233" s="44">
        <f t="shared" si="43"/>
        <v>1</v>
      </c>
      <c r="P233" s="60">
        <f t="shared" si="44"/>
        <v>1</v>
      </c>
      <c r="Q233" s="62">
        <f t="shared" si="45"/>
        <v>0</v>
      </c>
      <c r="R233" s="62">
        <f t="shared" si="46"/>
        <v>1</v>
      </c>
      <c r="S233" s="60" t="str">
        <f t="shared" si="41"/>
        <v>0-15% range</v>
      </c>
      <c r="T233" s="61">
        <f t="shared" si="50"/>
        <v>15</v>
      </c>
      <c r="U233" s="61">
        <f t="shared" si="47"/>
        <v>15</v>
      </c>
      <c r="V233" s="61">
        <f t="shared" si="48"/>
        <v>15</v>
      </c>
      <c r="W233" s="60">
        <f t="shared" si="42"/>
        <v>1</v>
      </c>
      <c r="X233" s="104" t="s">
        <v>2173</v>
      </c>
      <c r="Z233" s="134"/>
      <c r="AA233" s="134"/>
      <c r="AB233" s="134"/>
      <c r="AC233" s="134"/>
      <c r="AD233" s="134"/>
      <c r="AE233" s="134"/>
    </row>
    <row r="234" spans="1:31" ht="15" customHeight="1" x14ac:dyDescent="0.25">
      <c r="A234" s="40" t="s">
        <v>15</v>
      </c>
      <c r="B234" s="40" t="s">
        <v>99</v>
      </c>
      <c r="C234" t="s">
        <v>151</v>
      </c>
      <c r="D234" s="40" t="s">
        <v>152</v>
      </c>
      <c r="E234" t="s">
        <v>165</v>
      </c>
      <c r="F234" s="40" t="s">
        <v>166</v>
      </c>
      <c r="G234" t="s">
        <v>305</v>
      </c>
      <c r="H234" t="s">
        <v>306</v>
      </c>
      <c r="I234" s="44"/>
      <c r="J234" s="44"/>
      <c r="K234" s="44"/>
      <c r="L234" s="44"/>
      <c r="M234" s="44"/>
      <c r="N234" s="44">
        <v>10</v>
      </c>
      <c r="O234" s="44">
        <f t="shared" si="43"/>
        <v>1</v>
      </c>
      <c r="P234" s="60">
        <f t="shared" si="44"/>
        <v>1</v>
      </c>
      <c r="Q234" s="62">
        <f t="shared" si="45"/>
        <v>0</v>
      </c>
      <c r="R234" s="62">
        <f t="shared" si="46"/>
        <v>1</v>
      </c>
      <c r="S234" s="60" t="str">
        <f t="shared" si="41"/>
        <v>0-15% range</v>
      </c>
      <c r="T234" s="61">
        <f t="shared" si="50"/>
        <v>10</v>
      </c>
      <c r="U234" s="61">
        <f t="shared" si="47"/>
        <v>10</v>
      </c>
      <c r="V234" s="61">
        <f t="shared" si="48"/>
        <v>10</v>
      </c>
      <c r="W234" s="60">
        <f t="shared" si="42"/>
        <v>1</v>
      </c>
      <c r="X234" s="104" t="s">
        <v>2173</v>
      </c>
      <c r="Z234" s="134"/>
      <c r="AA234" s="134"/>
      <c r="AB234" s="134"/>
      <c r="AC234" s="134"/>
      <c r="AD234" s="134"/>
      <c r="AE234" s="134"/>
    </row>
    <row r="235" spans="1:31" ht="15" customHeight="1" x14ac:dyDescent="0.25">
      <c r="A235" s="40" t="s">
        <v>15</v>
      </c>
      <c r="B235" s="40" t="s">
        <v>99</v>
      </c>
      <c r="C235" t="s">
        <v>151</v>
      </c>
      <c r="D235" s="40" t="s">
        <v>152</v>
      </c>
      <c r="E235" t="s">
        <v>189</v>
      </c>
      <c r="F235" s="40" t="s">
        <v>190</v>
      </c>
      <c r="G235" t="s">
        <v>551</v>
      </c>
      <c r="H235" t="s">
        <v>552</v>
      </c>
      <c r="I235" s="44"/>
      <c r="J235" s="44"/>
      <c r="K235" s="44"/>
      <c r="L235" s="44"/>
      <c r="M235" s="44"/>
      <c r="N235" s="44">
        <v>35</v>
      </c>
      <c r="O235" s="44">
        <f t="shared" si="43"/>
        <v>1</v>
      </c>
      <c r="P235" s="60">
        <f t="shared" si="44"/>
        <v>1</v>
      </c>
      <c r="Q235" s="62">
        <f t="shared" si="45"/>
        <v>0</v>
      </c>
      <c r="R235" s="62">
        <f t="shared" si="46"/>
        <v>1</v>
      </c>
      <c r="S235" s="60" t="str">
        <f t="shared" si="41"/>
        <v>0-15% range</v>
      </c>
      <c r="T235" s="61">
        <f t="shared" si="50"/>
        <v>35</v>
      </c>
      <c r="U235" s="61">
        <f t="shared" si="47"/>
        <v>35</v>
      </c>
      <c r="V235" s="61">
        <f t="shared" si="48"/>
        <v>35</v>
      </c>
      <c r="W235" s="60">
        <f t="shared" si="42"/>
        <v>1</v>
      </c>
      <c r="X235" s="104" t="s">
        <v>2173</v>
      </c>
      <c r="Z235" s="134"/>
      <c r="AA235" s="134"/>
      <c r="AB235" s="134"/>
      <c r="AC235" s="134"/>
      <c r="AD235" s="134"/>
      <c r="AE235" s="134"/>
    </row>
    <row r="236" spans="1:31" ht="15" customHeight="1" x14ac:dyDescent="0.25">
      <c r="A236" s="40" t="s">
        <v>15</v>
      </c>
      <c r="B236" s="40" t="s">
        <v>99</v>
      </c>
      <c r="C236" t="s">
        <v>151</v>
      </c>
      <c r="D236" s="40" t="s">
        <v>152</v>
      </c>
      <c r="E236" t="s">
        <v>189</v>
      </c>
      <c r="F236" s="40" t="s">
        <v>190</v>
      </c>
      <c r="G236" t="s">
        <v>189</v>
      </c>
      <c r="H236" t="s">
        <v>191</v>
      </c>
      <c r="I236" s="44"/>
      <c r="J236" s="44"/>
      <c r="K236" s="44"/>
      <c r="L236" s="44"/>
      <c r="M236" s="44"/>
      <c r="N236" s="44">
        <v>36</v>
      </c>
      <c r="O236" s="44">
        <f t="shared" si="43"/>
        <v>1</v>
      </c>
      <c r="P236" s="60">
        <f t="shared" si="44"/>
        <v>1</v>
      </c>
      <c r="Q236" s="62">
        <f t="shared" si="45"/>
        <v>0</v>
      </c>
      <c r="R236" s="62">
        <f t="shared" si="46"/>
        <v>1</v>
      </c>
      <c r="S236" s="60" t="str">
        <f t="shared" si="41"/>
        <v>0-15% range</v>
      </c>
      <c r="T236" s="61">
        <f t="shared" si="50"/>
        <v>36</v>
      </c>
      <c r="U236" s="61">
        <f t="shared" si="47"/>
        <v>36</v>
      </c>
      <c r="V236" s="61">
        <f t="shared" si="48"/>
        <v>36</v>
      </c>
      <c r="W236" s="60">
        <f t="shared" si="42"/>
        <v>1</v>
      </c>
      <c r="X236" s="104" t="s">
        <v>2173</v>
      </c>
      <c r="Z236" s="134"/>
      <c r="AA236" s="134"/>
      <c r="AB236" s="134"/>
      <c r="AC236" s="134"/>
      <c r="AD236" s="134"/>
      <c r="AE236" s="134"/>
    </row>
    <row r="237" spans="1:31" ht="15" customHeight="1" x14ac:dyDescent="0.25">
      <c r="A237" s="40" t="s">
        <v>15</v>
      </c>
      <c r="B237" s="40" t="s">
        <v>99</v>
      </c>
      <c r="C237" t="s">
        <v>151</v>
      </c>
      <c r="D237" s="40" t="s">
        <v>152</v>
      </c>
      <c r="E237" t="s">
        <v>189</v>
      </c>
      <c r="F237" s="40" t="s">
        <v>190</v>
      </c>
      <c r="G237" t="s">
        <v>330</v>
      </c>
      <c r="H237" t="s">
        <v>331</v>
      </c>
      <c r="I237" s="44"/>
      <c r="J237" s="44"/>
      <c r="K237" s="44"/>
      <c r="L237" s="44"/>
      <c r="M237" s="44"/>
      <c r="N237" s="44">
        <v>127</v>
      </c>
      <c r="O237" s="44">
        <f t="shared" si="43"/>
        <v>1</v>
      </c>
      <c r="P237" s="60">
        <f t="shared" si="44"/>
        <v>1</v>
      </c>
      <c r="Q237" s="62">
        <f t="shared" si="45"/>
        <v>0</v>
      </c>
      <c r="R237" s="62">
        <f t="shared" si="46"/>
        <v>1</v>
      </c>
      <c r="S237" s="60" t="str">
        <f t="shared" si="41"/>
        <v>0-15% range</v>
      </c>
      <c r="T237" s="61">
        <f t="shared" si="50"/>
        <v>127</v>
      </c>
      <c r="U237" s="61">
        <f t="shared" si="47"/>
        <v>127</v>
      </c>
      <c r="V237" s="61">
        <f t="shared" si="48"/>
        <v>127</v>
      </c>
      <c r="W237" s="60">
        <f t="shared" si="42"/>
        <v>1</v>
      </c>
      <c r="X237" s="104" t="s">
        <v>2173</v>
      </c>
      <c r="Z237" s="134"/>
      <c r="AA237" s="134"/>
      <c r="AB237" s="134"/>
      <c r="AC237" s="134"/>
      <c r="AD237" s="134"/>
      <c r="AE237" s="134"/>
    </row>
    <row r="238" spans="1:31" ht="15" customHeight="1" x14ac:dyDescent="0.25">
      <c r="A238" s="40" t="s">
        <v>15</v>
      </c>
      <c r="B238" s="40" t="s">
        <v>99</v>
      </c>
      <c r="C238" t="s">
        <v>151</v>
      </c>
      <c r="D238" s="40" t="s">
        <v>152</v>
      </c>
      <c r="E238" t="s">
        <v>189</v>
      </c>
      <c r="F238" s="40" t="s">
        <v>190</v>
      </c>
      <c r="G238" t="s">
        <v>771</v>
      </c>
      <c r="H238" t="s">
        <v>772</v>
      </c>
      <c r="I238" s="44"/>
      <c r="J238" s="44"/>
      <c r="K238" s="44"/>
      <c r="L238" s="44"/>
      <c r="M238" s="44"/>
      <c r="N238" s="44">
        <v>24</v>
      </c>
      <c r="O238" s="44">
        <f t="shared" si="43"/>
        <v>1</v>
      </c>
      <c r="P238" s="60">
        <f t="shared" si="44"/>
        <v>1</v>
      </c>
      <c r="Q238" s="62">
        <f t="shared" si="45"/>
        <v>0</v>
      </c>
      <c r="R238" s="62">
        <f t="shared" si="46"/>
        <v>1</v>
      </c>
      <c r="S238" s="60" t="str">
        <f t="shared" si="41"/>
        <v>0-15% range</v>
      </c>
      <c r="T238" s="61">
        <f t="shared" si="50"/>
        <v>24</v>
      </c>
      <c r="U238" s="61">
        <f t="shared" si="47"/>
        <v>24</v>
      </c>
      <c r="V238" s="61">
        <f t="shared" si="48"/>
        <v>24</v>
      </c>
      <c r="W238" s="60">
        <f t="shared" si="42"/>
        <v>1</v>
      </c>
      <c r="X238" s="104" t="s">
        <v>2173</v>
      </c>
      <c r="Z238" s="134"/>
      <c r="AA238" s="134"/>
      <c r="AB238" s="134"/>
      <c r="AC238" s="134"/>
      <c r="AD238" s="134"/>
      <c r="AE238" s="134"/>
    </row>
    <row r="239" spans="1:31" ht="15" customHeight="1" x14ac:dyDescent="0.25">
      <c r="A239" s="40" t="s">
        <v>15</v>
      </c>
      <c r="B239" s="40" t="s">
        <v>99</v>
      </c>
      <c r="C239" t="s">
        <v>151</v>
      </c>
      <c r="D239" s="40" t="s">
        <v>152</v>
      </c>
      <c r="E239" t="s">
        <v>189</v>
      </c>
      <c r="F239" s="40" t="s">
        <v>190</v>
      </c>
      <c r="G239" t="s">
        <v>798</v>
      </c>
      <c r="H239" t="s">
        <v>799</v>
      </c>
      <c r="I239" s="44"/>
      <c r="J239" s="44"/>
      <c r="K239" s="44"/>
      <c r="L239" s="44"/>
      <c r="M239" s="44"/>
      <c r="N239" s="44">
        <v>36</v>
      </c>
      <c r="O239" s="44">
        <f t="shared" si="43"/>
        <v>1</v>
      </c>
      <c r="P239" s="60">
        <f t="shared" si="44"/>
        <v>1</v>
      </c>
      <c r="Q239" s="62">
        <f t="shared" si="45"/>
        <v>0</v>
      </c>
      <c r="R239" s="62">
        <f t="shared" si="46"/>
        <v>1</v>
      </c>
      <c r="S239" s="60" t="str">
        <f t="shared" si="41"/>
        <v>0-15% range</v>
      </c>
      <c r="T239" s="61">
        <f t="shared" si="50"/>
        <v>36</v>
      </c>
      <c r="U239" s="61">
        <f t="shared" si="47"/>
        <v>36</v>
      </c>
      <c r="V239" s="61">
        <f t="shared" si="48"/>
        <v>36</v>
      </c>
      <c r="W239" s="60">
        <f t="shared" si="42"/>
        <v>1</v>
      </c>
      <c r="X239" s="104" t="s">
        <v>2173</v>
      </c>
      <c r="Z239" s="134"/>
      <c r="AA239" s="134"/>
      <c r="AB239" s="134"/>
      <c r="AC239" s="134"/>
      <c r="AD239" s="134"/>
      <c r="AE239" s="134"/>
    </row>
    <row r="240" spans="1:31" ht="15" customHeight="1" x14ac:dyDescent="0.25">
      <c r="A240" s="40" t="s">
        <v>15</v>
      </c>
      <c r="B240" s="40" t="s">
        <v>99</v>
      </c>
      <c r="C240" t="s">
        <v>151</v>
      </c>
      <c r="D240" s="40" t="s">
        <v>152</v>
      </c>
      <c r="E240" t="s">
        <v>189</v>
      </c>
      <c r="F240" s="40" t="s">
        <v>190</v>
      </c>
      <c r="G240" t="s">
        <v>1471</v>
      </c>
      <c r="H240" t="s">
        <v>2416</v>
      </c>
      <c r="I240" s="44"/>
      <c r="J240" s="44"/>
      <c r="K240" s="44"/>
      <c r="L240" s="44"/>
      <c r="M240" s="44"/>
      <c r="N240" s="44">
        <v>13</v>
      </c>
      <c r="O240" s="44">
        <f t="shared" si="43"/>
        <v>1</v>
      </c>
      <c r="P240" s="60">
        <f t="shared" si="44"/>
        <v>1</v>
      </c>
      <c r="Q240" s="62">
        <f t="shared" si="45"/>
        <v>0</v>
      </c>
      <c r="R240" s="62">
        <f t="shared" si="46"/>
        <v>1</v>
      </c>
      <c r="S240" s="60" t="str">
        <f t="shared" si="41"/>
        <v>0-15% range</v>
      </c>
      <c r="T240" s="61">
        <f t="shared" si="50"/>
        <v>13</v>
      </c>
      <c r="U240" s="61">
        <f t="shared" si="47"/>
        <v>13</v>
      </c>
      <c r="V240" s="61">
        <f t="shared" si="48"/>
        <v>13</v>
      </c>
      <c r="W240" s="60">
        <f t="shared" si="42"/>
        <v>1</v>
      </c>
      <c r="X240" s="104" t="s">
        <v>2173</v>
      </c>
      <c r="Z240" s="134"/>
      <c r="AA240" s="134"/>
      <c r="AB240" s="134"/>
      <c r="AC240" s="134"/>
      <c r="AD240" s="134"/>
      <c r="AE240" s="134"/>
    </row>
    <row r="241" spans="1:31" ht="15" customHeight="1" x14ac:dyDescent="0.25">
      <c r="A241" s="40" t="s">
        <v>15</v>
      </c>
      <c r="B241" s="40" t="s">
        <v>99</v>
      </c>
      <c r="C241" t="s">
        <v>151</v>
      </c>
      <c r="D241" s="40" t="s">
        <v>152</v>
      </c>
      <c r="E241" t="s">
        <v>189</v>
      </c>
      <c r="F241" s="40" t="s">
        <v>190</v>
      </c>
      <c r="G241" t="s">
        <v>1785</v>
      </c>
      <c r="H241" t="s">
        <v>1786</v>
      </c>
      <c r="I241" s="44"/>
      <c r="J241" s="44"/>
      <c r="K241" s="44"/>
      <c r="L241" s="44"/>
      <c r="M241" s="44"/>
      <c r="N241" s="44">
        <v>9</v>
      </c>
      <c r="O241" s="44">
        <f t="shared" si="43"/>
        <v>1</v>
      </c>
      <c r="P241" s="60">
        <f t="shared" si="44"/>
        <v>1</v>
      </c>
      <c r="Q241" s="62">
        <f t="shared" si="45"/>
        <v>0</v>
      </c>
      <c r="R241" s="62">
        <f t="shared" si="46"/>
        <v>1</v>
      </c>
      <c r="S241" s="60" t="str">
        <f t="shared" si="41"/>
        <v>0-15% range</v>
      </c>
      <c r="T241" s="61">
        <f t="shared" si="50"/>
        <v>9</v>
      </c>
      <c r="U241" s="61">
        <f t="shared" si="47"/>
        <v>9</v>
      </c>
      <c r="V241" s="61">
        <f t="shared" si="48"/>
        <v>9</v>
      </c>
      <c r="W241" s="60">
        <f t="shared" si="42"/>
        <v>1</v>
      </c>
      <c r="X241" s="104" t="s">
        <v>2173</v>
      </c>
      <c r="Z241" s="134"/>
      <c r="AA241" s="134"/>
      <c r="AB241" s="134"/>
      <c r="AC241" s="134"/>
      <c r="AD241" s="134"/>
      <c r="AE241" s="134"/>
    </row>
    <row r="242" spans="1:31" ht="15" customHeight="1" x14ac:dyDescent="0.25">
      <c r="A242" s="40" t="s">
        <v>15</v>
      </c>
      <c r="B242" s="40" t="s">
        <v>99</v>
      </c>
      <c r="C242" t="s">
        <v>151</v>
      </c>
      <c r="D242" s="40" t="s">
        <v>152</v>
      </c>
      <c r="E242" t="s">
        <v>189</v>
      </c>
      <c r="F242" s="40" t="s">
        <v>190</v>
      </c>
      <c r="G242" t="s">
        <v>1989</v>
      </c>
      <c r="H242" t="s">
        <v>1990</v>
      </c>
      <c r="I242" s="44"/>
      <c r="J242" s="44"/>
      <c r="K242" s="44"/>
      <c r="L242" s="44"/>
      <c r="M242" s="44"/>
      <c r="N242" s="44">
        <v>52</v>
      </c>
      <c r="O242" s="44">
        <f t="shared" si="43"/>
        <v>1</v>
      </c>
      <c r="P242" s="60">
        <f t="shared" si="44"/>
        <v>1</v>
      </c>
      <c r="Q242" s="62">
        <f t="shared" si="45"/>
        <v>0</v>
      </c>
      <c r="R242" s="62">
        <f t="shared" si="46"/>
        <v>1</v>
      </c>
      <c r="S242" s="60" t="str">
        <f t="shared" si="41"/>
        <v>0-15% range</v>
      </c>
      <c r="T242" s="61">
        <f t="shared" si="50"/>
        <v>52</v>
      </c>
      <c r="U242" s="61">
        <f t="shared" si="47"/>
        <v>52</v>
      </c>
      <c r="V242" s="61">
        <f t="shared" si="48"/>
        <v>52</v>
      </c>
      <c r="W242" s="60">
        <f t="shared" si="42"/>
        <v>1</v>
      </c>
      <c r="X242" s="104" t="s">
        <v>2173</v>
      </c>
      <c r="Z242" s="134"/>
      <c r="AA242" s="134"/>
      <c r="AB242" s="134"/>
      <c r="AC242" s="134"/>
      <c r="AD242" s="134"/>
      <c r="AE242" s="134"/>
    </row>
    <row r="243" spans="1:31" ht="15" customHeight="1" x14ac:dyDescent="0.25">
      <c r="A243" s="40" t="s">
        <v>15</v>
      </c>
      <c r="B243" s="40" t="s">
        <v>99</v>
      </c>
      <c r="C243" t="s">
        <v>132</v>
      </c>
      <c r="D243" s="40" t="s">
        <v>133</v>
      </c>
      <c r="E243" t="s">
        <v>167</v>
      </c>
      <c r="F243" s="40" t="s">
        <v>168</v>
      </c>
      <c r="G243" t="s">
        <v>686</v>
      </c>
      <c r="H243" t="s">
        <v>609</v>
      </c>
      <c r="I243" s="44">
        <v>91</v>
      </c>
      <c r="J243" s="44"/>
      <c r="K243" s="44"/>
      <c r="L243" s="44"/>
      <c r="M243" s="44"/>
      <c r="N243" s="44"/>
      <c r="O243" s="44">
        <f t="shared" si="43"/>
        <v>1</v>
      </c>
      <c r="P243" s="60">
        <f t="shared" si="44"/>
        <v>1</v>
      </c>
      <c r="Q243" s="62">
        <f t="shared" si="45"/>
        <v>0</v>
      </c>
      <c r="R243" s="62">
        <f t="shared" si="46"/>
        <v>1</v>
      </c>
      <c r="S243" s="60" t="str">
        <f t="shared" si="41"/>
        <v>0-15% range</v>
      </c>
      <c r="T243" s="61">
        <f t="shared" si="50"/>
        <v>91</v>
      </c>
      <c r="U243" s="61">
        <f t="shared" si="47"/>
        <v>91</v>
      </c>
      <c r="V243" s="61">
        <f t="shared" si="48"/>
        <v>91</v>
      </c>
      <c r="W243" s="60">
        <f t="shared" si="42"/>
        <v>1</v>
      </c>
      <c r="X243" s="104" t="s">
        <v>2173</v>
      </c>
      <c r="Z243" s="134"/>
      <c r="AA243" s="134"/>
      <c r="AB243" s="134"/>
      <c r="AC243" s="134"/>
      <c r="AD243" s="134"/>
      <c r="AE243" s="134"/>
    </row>
    <row r="244" spans="1:31" ht="15" customHeight="1" x14ac:dyDescent="0.25">
      <c r="A244" s="40" t="s">
        <v>15</v>
      </c>
      <c r="B244" s="40" t="s">
        <v>99</v>
      </c>
      <c r="C244" t="s">
        <v>132</v>
      </c>
      <c r="D244" s="40" t="s">
        <v>133</v>
      </c>
      <c r="E244" t="s">
        <v>167</v>
      </c>
      <c r="F244" s="40" t="s">
        <v>168</v>
      </c>
      <c r="G244" t="s">
        <v>167</v>
      </c>
      <c r="H244" t="s">
        <v>192</v>
      </c>
      <c r="I244" s="44"/>
      <c r="J244" s="44"/>
      <c r="K244" s="44"/>
      <c r="L244" s="44"/>
      <c r="M244" s="44"/>
      <c r="N244" s="44">
        <v>45</v>
      </c>
      <c r="O244" s="44">
        <f t="shared" si="43"/>
        <v>1</v>
      </c>
      <c r="P244" s="60">
        <f t="shared" si="44"/>
        <v>1</v>
      </c>
      <c r="Q244" s="62">
        <f t="shared" si="45"/>
        <v>0</v>
      </c>
      <c r="R244" s="62">
        <f t="shared" si="46"/>
        <v>1</v>
      </c>
      <c r="S244" s="60" t="str">
        <f t="shared" si="41"/>
        <v>0-15% range</v>
      </c>
      <c r="T244" s="61">
        <f t="shared" si="50"/>
        <v>45</v>
      </c>
      <c r="U244" s="61">
        <f t="shared" si="47"/>
        <v>45</v>
      </c>
      <c r="V244" s="61">
        <f t="shared" si="48"/>
        <v>45</v>
      </c>
      <c r="W244" s="60">
        <f t="shared" si="42"/>
        <v>1</v>
      </c>
      <c r="X244" s="104" t="s">
        <v>2173</v>
      </c>
      <c r="Z244" s="134"/>
      <c r="AA244" s="134"/>
      <c r="AB244" s="134"/>
      <c r="AC244" s="134"/>
      <c r="AD244" s="134"/>
      <c r="AE244" s="134"/>
    </row>
    <row r="245" spans="1:31" ht="15" customHeight="1" x14ac:dyDescent="0.25">
      <c r="A245" s="40" t="s">
        <v>15</v>
      </c>
      <c r="B245" s="40" t="s">
        <v>99</v>
      </c>
      <c r="C245" t="s">
        <v>132</v>
      </c>
      <c r="D245" s="40" t="s">
        <v>133</v>
      </c>
      <c r="E245" t="s">
        <v>167</v>
      </c>
      <c r="F245" s="40" t="s">
        <v>168</v>
      </c>
      <c r="G245" t="s">
        <v>352</v>
      </c>
      <c r="H245" t="s">
        <v>353</v>
      </c>
      <c r="I245" s="44">
        <v>126</v>
      </c>
      <c r="J245" s="44"/>
      <c r="K245" s="44"/>
      <c r="L245" s="44"/>
      <c r="M245" s="44"/>
      <c r="N245" s="44"/>
      <c r="O245" s="44">
        <f t="shared" si="43"/>
        <v>1</v>
      </c>
      <c r="P245" s="60">
        <f t="shared" si="44"/>
        <v>1</v>
      </c>
      <c r="Q245" s="62">
        <f t="shared" si="45"/>
        <v>0</v>
      </c>
      <c r="R245" s="62">
        <f t="shared" si="46"/>
        <v>1</v>
      </c>
      <c r="S245" s="60" t="str">
        <f t="shared" si="41"/>
        <v>0-15% range</v>
      </c>
      <c r="T245" s="61">
        <f t="shared" si="50"/>
        <v>126</v>
      </c>
      <c r="U245" s="61">
        <f t="shared" si="47"/>
        <v>126</v>
      </c>
      <c r="V245" s="61">
        <f t="shared" si="48"/>
        <v>126</v>
      </c>
      <c r="W245" s="60">
        <f t="shared" si="42"/>
        <v>1</v>
      </c>
      <c r="X245" s="104" t="s">
        <v>2173</v>
      </c>
      <c r="Z245" s="134"/>
      <c r="AA245" s="134"/>
      <c r="AB245" s="134"/>
      <c r="AC245" s="134"/>
      <c r="AD245" s="134"/>
      <c r="AE245" s="134"/>
    </row>
    <row r="246" spans="1:31" ht="15" customHeight="1" x14ac:dyDescent="0.25">
      <c r="A246" s="40" t="s">
        <v>15</v>
      </c>
      <c r="B246" s="40" t="s">
        <v>99</v>
      </c>
      <c r="C246" t="s">
        <v>132</v>
      </c>
      <c r="D246" s="40" t="s">
        <v>133</v>
      </c>
      <c r="E246" t="s">
        <v>167</v>
      </c>
      <c r="F246" s="40" t="s">
        <v>168</v>
      </c>
      <c r="G246" t="s">
        <v>307</v>
      </c>
      <c r="H246" t="s">
        <v>308</v>
      </c>
      <c r="I246" s="44">
        <v>148</v>
      </c>
      <c r="J246" s="44"/>
      <c r="K246" s="44"/>
      <c r="L246" s="44"/>
      <c r="M246" s="44"/>
      <c r="N246" s="44"/>
      <c r="O246" s="44">
        <f t="shared" si="43"/>
        <v>1</v>
      </c>
      <c r="P246" s="60">
        <f t="shared" si="44"/>
        <v>1</v>
      </c>
      <c r="Q246" s="62">
        <f t="shared" si="45"/>
        <v>0</v>
      </c>
      <c r="R246" s="62">
        <f t="shared" si="46"/>
        <v>1</v>
      </c>
      <c r="S246" s="60" t="str">
        <f t="shared" si="41"/>
        <v>0-15% range</v>
      </c>
      <c r="T246" s="61">
        <f t="shared" si="50"/>
        <v>148</v>
      </c>
      <c r="U246" s="61">
        <f t="shared" si="47"/>
        <v>148</v>
      </c>
      <c r="V246" s="61">
        <f t="shared" si="48"/>
        <v>148</v>
      </c>
      <c r="W246" s="60">
        <f t="shared" si="42"/>
        <v>1</v>
      </c>
      <c r="X246" s="104" t="s">
        <v>2173</v>
      </c>
      <c r="Z246" s="134"/>
      <c r="AA246" s="134"/>
      <c r="AB246" s="134"/>
      <c r="AC246" s="134"/>
      <c r="AD246" s="134"/>
      <c r="AE246" s="134"/>
    </row>
    <row r="247" spans="1:31" ht="15" customHeight="1" x14ac:dyDescent="0.25">
      <c r="A247" s="40" t="s">
        <v>15</v>
      </c>
      <c r="B247" s="40" t="s">
        <v>99</v>
      </c>
      <c r="C247" t="s">
        <v>132</v>
      </c>
      <c r="D247" s="40" t="s">
        <v>133</v>
      </c>
      <c r="E247" t="s">
        <v>167</v>
      </c>
      <c r="F247" s="40" t="s">
        <v>168</v>
      </c>
      <c r="G247" t="s">
        <v>27</v>
      </c>
      <c r="H247" t="s">
        <v>531</v>
      </c>
      <c r="I247" s="44">
        <v>155</v>
      </c>
      <c r="J247" s="44"/>
      <c r="K247" s="44"/>
      <c r="L247" s="44"/>
      <c r="M247" s="44"/>
      <c r="N247" s="44"/>
      <c r="O247" s="44">
        <f t="shared" si="43"/>
        <v>1</v>
      </c>
      <c r="P247" s="60">
        <f t="shared" si="44"/>
        <v>1</v>
      </c>
      <c r="Q247" s="62">
        <f t="shared" si="45"/>
        <v>0</v>
      </c>
      <c r="R247" s="62">
        <f t="shared" si="46"/>
        <v>1</v>
      </c>
      <c r="S247" s="60" t="str">
        <f t="shared" si="41"/>
        <v>0-15% range</v>
      </c>
      <c r="T247" s="61">
        <f t="shared" si="50"/>
        <v>155</v>
      </c>
      <c r="U247" s="61">
        <f t="shared" si="47"/>
        <v>155</v>
      </c>
      <c r="V247" s="61">
        <f t="shared" si="48"/>
        <v>155</v>
      </c>
      <c r="W247" s="60">
        <f t="shared" si="42"/>
        <v>1</v>
      </c>
      <c r="X247" s="104" t="s">
        <v>2173</v>
      </c>
      <c r="Z247" s="134"/>
      <c r="AA247" s="134"/>
      <c r="AB247" s="134"/>
      <c r="AC247" s="134"/>
      <c r="AD247" s="134"/>
      <c r="AE247" s="134"/>
    </row>
    <row r="248" spans="1:31" ht="15" customHeight="1" x14ac:dyDescent="0.25">
      <c r="A248" s="40" t="s">
        <v>15</v>
      </c>
      <c r="B248" s="40" t="s">
        <v>99</v>
      </c>
      <c r="C248" t="s">
        <v>132</v>
      </c>
      <c r="D248" s="40" t="s">
        <v>133</v>
      </c>
      <c r="E248" t="s">
        <v>167</v>
      </c>
      <c r="F248" s="40" t="s">
        <v>168</v>
      </c>
      <c r="G248" t="s">
        <v>2114</v>
      </c>
      <c r="H248" t="s">
        <v>917</v>
      </c>
      <c r="I248" s="44">
        <v>160</v>
      </c>
      <c r="J248" s="44"/>
      <c r="K248" s="44"/>
      <c r="L248" s="44"/>
      <c r="M248" s="44"/>
      <c r="N248" s="44"/>
      <c r="O248" s="44">
        <f t="shared" si="43"/>
        <v>1</v>
      </c>
      <c r="P248" s="60">
        <f t="shared" si="44"/>
        <v>1</v>
      </c>
      <c r="Q248" s="62">
        <f t="shared" si="45"/>
        <v>0</v>
      </c>
      <c r="R248" s="62">
        <f t="shared" si="46"/>
        <v>1</v>
      </c>
      <c r="S248" s="60" t="str">
        <f t="shared" si="41"/>
        <v>0-15% range</v>
      </c>
      <c r="T248" s="61">
        <f t="shared" si="50"/>
        <v>160</v>
      </c>
      <c r="U248" s="61">
        <f t="shared" si="47"/>
        <v>160</v>
      </c>
      <c r="V248" s="61">
        <f t="shared" si="48"/>
        <v>160</v>
      </c>
      <c r="W248" s="60">
        <f t="shared" si="42"/>
        <v>1</v>
      </c>
      <c r="X248" s="104" t="s">
        <v>2173</v>
      </c>
      <c r="Z248" s="134"/>
      <c r="AA248" s="134"/>
      <c r="AB248" s="134"/>
      <c r="AC248" s="134"/>
      <c r="AD248" s="134"/>
      <c r="AE248" s="134"/>
    </row>
    <row r="249" spans="1:31" ht="15" customHeight="1" x14ac:dyDescent="0.25">
      <c r="A249" s="40" t="s">
        <v>15</v>
      </c>
      <c r="B249" s="40" t="s">
        <v>99</v>
      </c>
      <c r="C249" t="s">
        <v>132</v>
      </c>
      <c r="D249" s="40" t="s">
        <v>133</v>
      </c>
      <c r="E249" t="s">
        <v>167</v>
      </c>
      <c r="F249" s="40" t="s">
        <v>168</v>
      </c>
      <c r="G249" t="s">
        <v>2557</v>
      </c>
      <c r="H249" t="s">
        <v>2522</v>
      </c>
      <c r="I249" s="44">
        <v>34</v>
      </c>
      <c r="J249" s="44"/>
      <c r="K249" s="44"/>
      <c r="L249" s="44"/>
      <c r="M249" s="44"/>
      <c r="N249" s="44"/>
      <c r="O249" s="44">
        <f t="shared" si="43"/>
        <v>1</v>
      </c>
      <c r="P249" s="60">
        <f t="shared" si="44"/>
        <v>1</v>
      </c>
      <c r="Q249" s="62">
        <f t="shared" si="45"/>
        <v>0</v>
      </c>
      <c r="R249" s="62">
        <f t="shared" si="46"/>
        <v>1</v>
      </c>
      <c r="S249" s="60" t="str">
        <f t="shared" si="41"/>
        <v>0-15% range</v>
      </c>
      <c r="T249" s="61">
        <f t="shared" si="50"/>
        <v>34</v>
      </c>
      <c r="U249" s="61">
        <f t="shared" si="47"/>
        <v>34</v>
      </c>
      <c r="V249" s="61">
        <f t="shared" si="48"/>
        <v>34</v>
      </c>
      <c r="W249" s="60">
        <f t="shared" si="42"/>
        <v>1</v>
      </c>
      <c r="X249" s="104" t="s">
        <v>2173</v>
      </c>
      <c r="Z249" s="134"/>
      <c r="AA249" s="134"/>
      <c r="AB249" s="134"/>
      <c r="AC249" s="134"/>
      <c r="AD249" s="134"/>
      <c r="AE249" s="134"/>
    </row>
    <row r="250" spans="1:31" ht="15" customHeight="1" x14ac:dyDescent="0.25">
      <c r="A250" s="40" t="s">
        <v>15</v>
      </c>
      <c r="B250" s="40" t="s">
        <v>99</v>
      </c>
      <c r="C250" t="s">
        <v>132</v>
      </c>
      <c r="D250" s="40" t="s">
        <v>133</v>
      </c>
      <c r="E250" t="s">
        <v>134</v>
      </c>
      <c r="F250" s="40" t="s">
        <v>135</v>
      </c>
      <c r="G250" t="s">
        <v>136</v>
      </c>
      <c r="H250" t="s">
        <v>626</v>
      </c>
      <c r="I250" s="44"/>
      <c r="J250" s="44"/>
      <c r="K250" s="44"/>
      <c r="L250" s="44"/>
      <c r="M250" s="44"/>
      <c r="N250" s="44">
        <v>30</v>
      </c>
      <c r="O250" s="44">
        <f t="shared" si="43"/>
        <v>1</v>
      </c>
      <c r="P250" s="60">
        <f t="shared" si="44"/>
        <v>1</v>
      </c>
      <c r="Q250" s="62">
        <f t="shared" si="45"/>
        <v>0</v>
      </c>
      <c r="R250" s="62">
        <f t="shared" si="46"/>
        <v>1</v>
      </c>
      <c r="S250" s="60" t="str">
        <f t="shared" si="41"/>
        <v>0-15% range</v>
      </c>
      <c r="T250" s="61">
        <f t="shared" si="50"/>
        <v>30</v>
      </c>
      <c r="U250" s="61">
        <f t="shared" si="47"/>
        <v>30</v>
      </c>
      <c r="V250" s="61">
        <f t="shared" si="48"/>
        <v>30</v>
      </c>
      <c r="W250" s="60">
        <f t="shared" si="42"/>
        <v>1</v>
      </c>
      <c r="X250" s="104" t="s">
        <v>2173</v>
      </c>
      <c r="Z250" s="134"/>
      <c r="AA250" s="134"/>
      <c r="AB250" s="134"/>
      <c r="AC250" s="134"/>
      <c r="AD250" s="134"/>
      <c r="AE250" s="134"/>
    </row>
    <row r="251" spans="1:31" ht="15" customHeight="1" x14ac:dyDescent="0.25">
      <c r="A251" s="40" t="s">
        <v>15</v>
      </c>
      <c r="B251" s="40" t="s">
        <v>99</v>
      </c>
      <c r="C251" t="s">
        <v>132</v>
      </c>
      <c r="D251" s="40" t="s">
        <v>133</v>
      </c>
      <c r="E251" t="s">
        <v>134</v>
      </c>
      <c r="F251" s="40" t="s">
        <v>135</v>
      </c>
      <c r="G251" t="s">
        <v>193</v>
      </c>
      <c r="H251" t="s">
        <v>194</v>
      </c>
      <c r="I251" s="44">
        <v>516</v>
      </c>
      <c r="J251" s="44"/>
      <c r="K251" s="44"/>
      <c r="L251" s="44"/>
      <c r="M251" s="44"/>
      <c r="N251" s="44">
        <v>48</v>
      </c>
      <c r="O251" s="44">
        <f t="shared" si="43"/>
        <v>2</v>
      </c>
      <c r="P251" s="60">
        <f t="shared" si="44"/>
        <v>2</v>
      </c>
      <c r="Q251" s="62">
        <f t="shared" si="45"/>
        <v>0.90697674418604657</v>
      </c>
      <c r="R251" s="62">
        <f t="shared" si="46"/>
        <v>10.75</v>
      </c>
      <c r="S251" s="60" t="str">
        <f t="shared" si="41"/>
        <v>50-100% range</v>
      </c>
      <c r="T251" s="61">
        <f>$I251</f>
        <v>516</v>
      </c>
      <c r="U251" s="61">
        <f t="shared" si="47"/>
        <v>516</v>
      </c>
      <c r="V251" s="61">
        <f t="shared" si="48"/>
        <v>48</v>
      </c>
      <c r="W251" s="107">
        <f t="shared" si="42"/>
        <v>1</v>
      </c>
      <c r="X251" s="111" t="s">
        <v>2606</v>
      </c>
      <c r="Z251" s="134"/>
      <c r="AA251" s="134"/>
      <c r="AB251" s="134"/>
      <c r="AC251" s="134"/>
      <c r="AD251" s="134"/>
      <c r="AE251" s="134"/>
    </row>
    <row r="252" spans="1:31" ht="15" customHeight="1" x14ac:dyDescent="0.25">
      <c r="A252" s="40" t="s">
        <v>15</v>
      </c>
      <c r="B252" s="40" t="s">
        <v>99</v>
      </c>
      <c r="C252" t="s">
        <v>132</v>
      </c>
      <c r="D252" s="40" t="s">
        <v>133</v>
      </c>
      <c r="E252" t="s">
        <v>134</v>
      </c>
      <c r="F252" s="40" t="s">
        <v>135</v>
      </c>
      <c r="G252" t="s">
        <v>260</v>
      </c>
      <c r="H252" t="s">
        <v>261</v>
      </c>
      <c r="I252" s="44">
        <v>502</v>
      </c>
      <c r="J252" s="44"/>
      <c r="K252" s="44"/>
      <c r="L252" s="44"/>
      <c r="M252" s="44"/>
      <c r="N252" s="44"/>
      <c r="O252" s="44">
        <f t="shared" si="43"/>
        <v>1</v>
      </c>
      <c r="P252" s="60">
        <f t="shared" si="44"/>
        <v>1</v>
      </c>
      <c r="Q252" s="62">
        <f t="shared" si="45"/>
        <v>0</v>
      </c>
      <c r="R252" s="62">
        <f t="shared" si="46"/>
        <v>1</v>
      </c>
      <c r="S252" s="60" t="str">
        <f t="shared" si="41"/>
        <v>0-15% range</v>
      </c>
      <c r="T252" s="61">
        <f>AVERAGE(I252:N252)</f>
        <v>502</v>
      </c>
      <c r="U252" s="61">
        <f t="shared" si="47"/>
        <v>502</v>
      </c>
      <c r="V252" s="61">
        <f t="shared" si="48"/>
        <v>502</v>
      </c>
      <c r="W252" s="60">
        <f t="shared" si="42"/>
        <v>1</v>
      </c>
      <c r="X252" s="104" t="s">
        <v>2173</v>
      </c>
      <c r="Z252" s="134"/>
      <c r="AA252" s="134"/>
      <c r="AB252" s="134"/>
      <c r="AC252" s="134"/>
      <c r="AD252" s="134"/>
      <c r="AE252" s="134"/>
    </row>
    <row r="253" spans="1:31" ht="15" customHeight="1" x14ac:dyDescent="0.25">
      <c r="A253" s="40" t="s">
        <v>15</v>
      </c>
      <c r="B253" s="40" t="s">
        <v>99</v>
      </c>
      <c r="C253" t="s">
        <v>132</v>
      </c>
      <c r="D253" s="40" t="s">
        <v>133</v>
      </c>
      <c r="E253" t="s">
        <v>134</v>
      </c>
      <c r="F253" s="40" t="s">
        <v>135</v>
      </c>
      <c r="G253" t="s">
        <v>134</v>
      </c>
      <c r="H253" t="s">
        <v>177</v>
      </c>
      <c r="I253" s="44">
        <v>348</v>
      </c>
      <c r="J253" s="44"/>
      <c r="K253" s="44"/>
      <c r="L253" s="44"/>
      <c r="M253" s="44"/>
      <c r="N253" s="44">
        <v>270</v>
      </c>
      <c r="O253" s="44">
        <f t="shared" si="43"/>
        <v>2</v>
      </c>
      <c r="P253" s="60">
        <f t="shared" si="44"/>
        <v>2</v>
      </c>
      <c r="Q253" s="62">
        <f t="shared" si="45"/>
        <v>0.22413793103448276</v>
      </c>
      <c r="R253" s="62">
        <f t="shared" si="46"/>
        <v>1.288888888888889</v>
      </c>
      <c r="S253" s="60" t="str">
        <f t="shared" si="41"/>
        <v>16 - 50% range</v>
      </c>
      <c r="T253" s="61">
        <f t="shared" ref="T253:T254" si="51">AVERAGE(I253:N253)</f>
        <v>309</v>
      </c>
      <c r="U253" s="61">
        <f t="shared" si="47"/>
        <v>348</v>
      </c>
      <c r="V253" s="61">
        <f t="shared" si="48"/>
        <v>270</v>
      </c>
      <c r="W253" s="60">
        <f t="shared" si="42"/>
        <v>1</v>
      </c>
      <c r="X253" s="105" t="s">
        <v>2154</v>
      </c>
      <c r="Z253" s="134"/>
      <c r="AA253" s="134"/>
      <c r="AB253" s="134"/>
      <c r="AC253" s="134"/>
      <c r="AD253" s="134"/>
      <c r="AE253" s="134"/>
    </row>
    <row r="254" spans="1:31" ht="15" customHeight="1" x14ac:dyDescent="0.25">
      <c r="A254" s="40" t="s">
        <v>15</v>
      </c>
      <c r="B254" s="40" t="s">
        <v>99</v>
      </c>
      <c r="C254" t="s">
        <v>132</v>
      </c>
      <c r="D254" s="40" t="s">
        <v>133</v>
      </c>
      <c r="E254" t="s">
        <v>134</v>
      </c>
      <c r="F254" s="40" t="s">
        <v>135</v>
      </c>
      <c r="G254" t="s">
        <v>243</v>
      </c>
      <c r="H254" t="s">
        <v>244</v>
      </c>
      <c r="I254" s="44">
        <v>228</v>
      </c>
      <c r="J254" s="44"/>
      <c r="K254" s="44"/>
      <c r="L254" s="44"/>
      <c r="M254" s="44"/>
      <c r="N254" s="44">
        <v>168</v>
      </c>
      <c r="O254" s="44">
        <f t="shared" si="43"/>
        <v>2</v>
      </c>
      <c r="P254" s="60">
        <f t="shared" si="44"/>
        <v>2</v>
      </c>
      <c r="Q254" s="62">
        <f t="shared" si="45"/>
        <v>0.26315789473684215</v>
      </c>
      <c r="R254" s="62">
        <f t="shared" si="46"/>
        <v>1.3571428571428572</v>
      </c>
      <c r="S254" s="60" t="str">
        <f t="shared" si="41"/>
        <v>16 - 50% range</v>
      </c>
      <c r="T254" s="61">
        <f t="shared" si="51"/>
        <v>198</v>
      </c>
      <c r="U254" s="61">
        <f t="shared" si="47"/>
        <v>228</v>
      </c>
      <c r="V254" s="61">
        <f t="shared" si="48"/>
        <v>168</v>
      </c>
      <c r="W254" s="60">
        <f t="shared" si="42"/>
        <v>1</v>
      </c>
      <c r="X254" s="105" t="s">
        <v>2154</v>
      </c>
      <c r="Z254" s="134"/>
      <c r="AA254" s="134"/>
      <c r="AB254" s="134"/>
      <c r="AC254" s="134"/>
      <c r="AD254" s="134"/>
      <c r="AE254" s="134"/>
    </row>
    <row r="255" spans="1:31" ht="15" customHeight="1" x14ac:dyDescent="0.25">
      <c r="A255" s="40" t="s">
        <v>15</v>
      </c>
      <c r="B255" s="40" t="s">
        <v>99</v>
      </c>
      <c r="C255" t="s">
        <v>132</v>
      </c>
      <c r="D255" s="40" t="s">
        <v>133</v>
      </c>
      <c r="E255" t="s">
        <v>134</v>
      </c>
      <c r="F255" s="40" t="s">
        <v>135</v>
      </c>
      <c r="G255" t="s">
        <v>195</v>
      </c>
      <c r="H255" t="s">
        <v>196</v>
      </c>
      <c r="I255" s="44"/>
      <c r="J255" s="44"/>
      <c r="K255" s="44"/>
      <c r="L255" s="44"/>
      <c r="M255" s="44"/>
      <c r="N255" s="44">
        <v>250</v>
      </c>
      <c r="O255" s="44">
        <f t="shared" si="43"/>
        <v>1</v>
      </c>
      <c r="P255" s="60">
        <f t="shared" si="44"/>
        <v>1</v>
      </c>
      <c r="Q255" s="62">
        <f t="shared" si="45"/>
        <v>0</v>
      </c>
      <c r="R255" s="62">
        <f t="shared" si="46"/>
        <v>1</v>
      </c>
      <c r="S255" s="60" t="str">
        <f t="shared" si="41"/>
        <v>0-15% range</v>
      </c>
      <c r="T255" s="61">
        <f>AVERAGE(I255:N255)</f>
        <v>250</v>
      </c>
      <c r="U255" s="61">
        <f t="shared" si="47"/>
        <v>250</v>
      </c>
      <c r="V255" s="61">
        <f t="shared" si="48"/>
        <v>250</v>
      </c>
      <c r="W255" s="60">
        <f t="shared" si="42"/>
        <v>1</v>
      </c>
      <c r="X255" s="104" t="s">
        <v>2173</v>
      </c>
      <c r="Z255" s="134"/>
      <c r="AA255" s="134"/>
      <c r="AB255" s="134"/>
      <c r="AC255" s="134"/>
      <c r="AD255" s="134"/>
      <c r="AE255" s="134"/>
    </row>
    <row r="256" spans="1:31" ht="15" customHeight="1" x14ac:dyDescent="0.25">
      <c r="A256" s="40" t="s">
        <v>15</v>
      </c>
      <c r="B256" s="40" t="s">
        <v>99</v>
      </c>
      <c r="C256" t="s">
        <v>132</v>
      </c>
      <c r="D256" s="40" t="s">
        <v>133</v>
      </c>
      <c r="E256" t="s">
        <v>134</v>
      </c>
      <c r="F256" s="40" t="s">
        <v>135</v>
      </c>
      <c r="G256" t="s">
        <v>197</v>
      </c>
      <c r="H256" t="s">
        <v>198</v>
      </c>
      <c r="I256" s="44">
        <v>993</v>
      </c>
      <c r="J256" s="44"/>
      <c r="K256" s="44"/>
      <c r="L256" s="44"/>
      <c r="M256" s="44"/>
      <c r="N256" s="44">
        <v>210</v>
      </c>
      <c r="O256" s="44">
        <f t="shared" si="43"/>
        <v>2</v>
      </c>
      <c r="P256" s="60">
        <f t="shared" si="44"/>
        <v>2</v>
      </c>
      <c r="Q256" s="62">
        <f t="shared" si="45"/>
        <v>0.78851963746223563</v>
      </c>
      <c r="R256" s="62">
        <f t="shared" si="46"/>
        <v>4.7285714285714286</v>
      </c>
      <c r="S256" s="60" t="str">
        <f t="shared" si="41"/>
        <v>50-100% range</v>
      </c>
      <c r="T256" s="61">
        <f t="shared" ref="T256:T257" si="52">$I256</f>
        <v>993</v>
      </c>
      <c r="U256" s="61">
        <f t="shared" si="47"/>
        <v>993</v>
      </c>
      <c r="V256" s="61">
        <f t="shared" si="48"/>
        <v>210</v>
      </c>
      <c r="W256" s="107">
        <f t="shared" si="42"/>
        <v>1</v>
      </c>
      <c r="X256" s="111" t="s">
        <v>2606</v>
      </c>
      <c r="Z256" s="134"/>
      <c r="AA256" s="134"/>
      <c r="AB256" s="134"/>
      <c r="AC256" s="134"/>
      <c r="AD256" s="134"/>
      <c r="AE256" s="134"/>
    </row>
    <row r="257" spans="1:31" ht="15" customHeight="1" x14ac:dyDescent="0.25">
      <c r="A257" s="40" t="s">
        <v>15</v>
      </c>
      <c r="B257" s="40" t="s">
        <v>99</v>
      </c>
      <c r="C257" t="s">
        <v>132</v>
      </c>
      <c r="D257" s="40" t="s">
        <v>133</v>
      </c>
      <c r="E257" t="s">
        <v>134</v>
      </c>
      <c r="F257" s="40" t="s">
        <v>135</v>
      </c>
      <c r="G257" t="s">
        <v>199</v>
      </c>
      <c r="H257" t="s">
        <v>200</v>
      </c>
      <c r="I257" s="44">
        <v>571</v>
      </c>
      <c r="J257" s="44"/>
      <c r="K257" s="44"/>
      <c r="L257" s="44"/>
      <c r="M257" s="44"/>
      <c r="N257" s="44">
        <v>180</v>
      </c>
      <c r="O257" s="44">
        <f t="shared" si="43"/>
        <v>2</v>
      </c>
      <c r="P257" s="60">
        <f t="shared" si="44"/>
        <v>2</v>
      </c>
      <c r="Q257" s="62">
        <f t="shared" si="45"/>
        <v>0.6847635726795096</v>
      </c>
      <c r="R257" s="62">
        <f t="shared" si="46"/>
        <v>3.1722222222222221</v>
      </c>
      <c r="S257" s="60" t="str">
        <f t="shared" si="41"/>
        <v>50-100% range</v>
      </c>
      <c r="T257" s="61">
        <f t="shared" si="52"/>
        <v>571</v>
      </c>
      <c r="U257" s="61">
        <f t="shared" si="47"/>
        <v>571</v>
      </c>
      <c r="V257" s="61">
        <f t="shared" si="48"/>
        <v>180</v>
      </c>
      <c r="W257" s="107">
        <f t="shared" si="42"/>
        <v>1</v>
      </c>
      <c r="X257" s="111" t="s">
        <v>2606</v>
      </c>
      <c r="Z257" s="134"/>
      <c r="AA257" s="134"/>
      <c r="AB257" s="134"/>
      <c r="AC257" s="134"/>
      <c r="AD257" s="134"/>
      <c r="AE257" s="134"/>
    </row>
    <row r="258" spans="1:31" ht="15" customHeight="1" x14ac:dyDescent="0.25">
      <c r="A258" s="40" t="s">
        <v>15</v>
      </c>
      <c r="B258" s="40" t="s">
        <v>99</v>
      </c>
      <c r="C258" t="s">
        <v>132</v>
      </c>
      <c r="D258" s="40" t="s">
        <v>133</v>
      </c>
      <c r="E258" t="s">
        <v>134</v>
      </c>
      <c r="F258" s="40" t="s">
        <v>135</v>
      </c>
      <c r="G258" t="s">
        <v>201</v>
      </c>
      <c r="H258" t="s">
        <v>202</v>
      </c>
      <c r="I258" s="44">
        <v>57</v>
      </c>
      <c r="J258" s="44"/>
      <c r="K258" s="44"/>
      <c r="L258" s="44"/>
      <c r="M258" s="44"/>
      <c r="N258" s="44">
        <v>520</v>
      </c>
      <c r="O258" s="44">
        <f t="shared" si="43"/>
        <v>2</v>
      </c>
      <c r="P258" s="60">
        <f t="shared" si="44"/>
        <v>2</v>
      </c>
      <c r="Q258" s="62">
        <f t="shared" si="45"/>
        <v>0.89038461538461533</v>
      </c>
      <c r="R258" s="62">
        <f t="shared" si="46"/>
        <v>9.1228070175438596</v>
      </c>
      <c r="S258" s="60" t="str">
        <f t="shared" si="41"/>
        <v>50-100% range</v>
      </c>
      <c r="T258" s="61">
        <f t="shared" ref="T258:T288" si="53">AVERAGE(I258:N258)</f>
        <v>288.5</v>
      </c>
      <c r="U258" s="61">
        <f t="shared" si="47"/>
        <v>520</v>
      </c>
      <c r="V258" s="61">
        <f t="shared" si="48"/>
        <v>57</v>
      </c>
      <c r="W258" s="60">
        <f t="shared" si="42"/>
        <v>1</v>
      </c>
      <c r="X258" s="105" t="s">
        <v>2154</v>
      </c>
      <c r="Z258" s="134"/>
      <c r="AA258" s="134"/>
      <c r="AB258" s="134"/>
      <c r="AC258" s="134"/>
      <c r="AD258" s="134"/>
      <c r="AE258" s="134"/>
    </row>
    <row r="259" spans="1:31" ht="15" customHeight="1" x14ac:dyDescent="0.25">
      <c r="A259" s="40" t="s">
        <v>15</v>
      </c>
      <c r="B259" s="40" t="s">
        <v>99</v>
      </c>
      <c r="C259" t="s">
        <v>132</v>
      </c>
      <c r="D259" s="40" t="s">
        <v>133</v>
      </c>
      <c r="E259" t="s">
        <v>134</v>
      </c>
      <c r="F259" s="40" t="s">
        <v>135</v>
      </c>
      <c r="G259" t="s">
        <v>1083</v>
      </c>
      <c r="H259" t="s">
        <v>1084</v>
      </c>
      <c r="I259" s="44">
        <v>114</v>
      </c>
      <c r="J259" s="44"/>
      <c r="K259" s="44"/>
      <c r="L259" s="44"/>
      <c r="M259" s="44"/>
      <c r="N259" s="44">
        <v>18</v>
      </c>
      <c r="O259" s="44">
        <f t="shared" si="43"/>
        <v>2</v>
      </c>
      <c r="P259" s="60">
        <f t="shared" si="44"/>
        <v>2</v>
      </c>
      <c r="Q259" s="62">
        <f t="shared" si="45"/>
        <v>0.84210526315789469</v>
      </c>
      <c r="R259" s="62">
        <f t="shared" si="46"/>
        <v>6.333333333333333</v>
      </c>
      <c r="S259" s="60" t="str">
        <f t="shared" ref="S259:S322" si="54">IFERROR(IF(Q259&lt;=0.15,"0-15% range",IF(AND(Q259&gt;0.15,Q259&lt;=0.5),"16 - 50% range",IF(Q259&gt;0.5,"50-100% range", "NA"))),"")</f>
        <v>50-100% range</v>
      </c>
      <c r="T259" s="61">
        <f>$I259</f>
        <v>114</v>
      </c>
      <c r="U259" s="61">
        <f t="shared" si="47"/>
        <v>114</v>
      </c>
      <c r="V259" s="61">
        <f t="shared" si="48"/>
        <v>18</v>
      </c>
      <c r="W259" s="107">
        <f t="shared" ref="W259:W322" si="55">COUNTIF(H:H,H259)</f>
        <v>1</v>
      </c>
      <c r="X259" s="111" t="s">
        <v>2606</v>
      </c>
      <c r="Z259" s="134"/>
      <c r="AA259" s="134"/>
      <c r="AB259" s="134"/>
      <c r="AC259" s="134"/>
      <c r="AD259" s="134"/>
      <c r="AE259" s="134"/>
    </row>
    <row r="260" spans="1:31" ht="15" customHeight="1" x14ac:dyDescent="0.25">
      <c r="A260" s="40" t="s">
        <v>15</v>
      </c>
      <c r="B260" s="40" t="s">
        <v>99</v>
      </c>
      <c r="C260" t="s">
        <v>132</v>
      </c>
      <c r="D260" s="40" t="s">
        <v>133</v>
      </c>
      <c r="E260" t="s">
        <v>134</v>
      </c>
      <c r="F260" s="40" t="s">
        <v>135</v>
      </c>
      <c r="G260" t="s">
        <v>2202</v>
      </c>
      <c r="H260" t="s">
        <v>2201</v>
      </c>
      <c r="I260" s="44"/>
      <c r="J260" s="44"/>
      <c r="K260" s="44"/>
      <c r="L260" s="44"/>
      <c r="M260" s="44"/>
      <c r="N260" s="44">
        <v>300</v>
      </c>
      <c r="O260" s="44">
        <f t="shared" ref="O260:O323" si="56">COUNTIF(I260:N260,"&gt;=0")</f>
        <v>1</v>
      </c>
      <c r="P260" s="60">
        <f t="shared" ref="P260:P323" si="57">COUNTIF(I260:N260,"&gt;=0")</f>
        <v>1</v>
      </c>
      <c r="Q260" s="62">
        <f t="shared" ref="Q260:Q323" si="58">IFERROR(1-(MIN(I260:N260)/MAX(I260:N260)),"")</f>
        <v>0</v>
      </c>
      <c r="R260" s="62">
        <f t="shared" ref="R260:R323" si="59">IF(MIN(I260:N260)&lt;&gt;0,MAX(I260:N260)/MIN(I260:N260),0)</f>
        <v>1</v>
      </c>
      <c r="S260" s="60" t="str">
        <f t="shared" si="54"/>
        <v>0-15% range</v>
      </c>
      <c r="T260" s="61">
        <f t="shared" si="53"/>
        <v>300</v>
      </c>
      <c r="U260" s="61">
        <f t="shared" ref="U260:U323" si="60">MAX(I260:N260)</f>
        <v>300</v>
      </c>
      <c r="V260" s="61">
        <f t="shared" ref="V260:V323" si="61">MIN(I260:N260)</f>
        <v>300</v>
      </c>
      <c r="W260" s="60">
        <f t="shared" si="55"/>
        <v>1</v>
      </c>
      <c r="X260" s="104" t="s">
        <v>2173</v>
      </c>
      <c r="Z260" s="134"/>
      <c r="AA260" s="134"/>
      <c r="AB260" s="134"/>
      <c r="AC260" s="134"/>
      <c r="AD260" s="134"/>
      <c r="AE260" s="134"/>
    </row>
    <row r="261" spans="1:31" ht="15" customHeight="1" x14ac:dyDescent="0.25">
      <c r="A261" s="40" t="s">
        <v>15</v>
      </c>
      <c r="B261" s="40" t="s">
        <v>99</v>
      </c>
      <c r="C261" t="s">
        <v>132</v>
      </c>
      <c r="D261" s="40" t="s">
        <v>133</v>
      </c>
      <c r="E261" t="s">
        <v>134</v>
      </c>
      <c r="F261" s="40" t="s">
        <v>135</v>
      </c>
      <c r="G261" t="s">
        <v>2448</v>
      </c>
      <c r="H261" t="s">
        <v>2447</v>
      </c>
      <c r="I261" s="44"/>
      <c r="J261" s="44"/>
      <c r="K261" s="44"/>
      <c r="L261" s="44"/>
      <c r="M261" s="44"/>
      <c r="N261" s="44">
        <v>113</v>
      </c>
      <c r="O261" s="44">
        <f t="shared" si="56"/>
        <v>1</v>
      </c>
      <c r="P261" s="60">
        <f t="shared" si="57"/>
        <v>1</v>
      </c>
      <c r="Q261" s="62">
        <f t="shared" si="58"/>
        <v>0</v>
      </c>
      <c r="R261" s="62">
        <f t="shared" si="59"/>
        <v>1</v>
      </c>
      <c r="S261" s="60" t="str">
        <f t="shared" si="54"/>
        <v>0-15% range</v>
      </c>
      <c r="T261" s="61">
        <f t="shared" si="53"/>
        <v>113</v>
      </c>
      <c r="U261" s="61">
        <f t="shared" si="60"/>
        <v>113</v>
      </c>
      <c r="V261" s="61">
        <f t="shared" si="61"/>
        <v>113</v>
      </c>
      <c r="W261" s="107">
        <f t="shared" si="55"/>
        <v>1</v>
      </c>
      <c r="X261" s="112" t="s">
        <v>2173</v>
      </c>
      <c r="Z261" s="134"/>
      <c r="AA261" s="134"/>
      <c r="AB261" s="134"/>
      <c r="AC261" s="134"/>
      <c r="AD261" s="134"/>
      <c r="AE261" s="134"/>
    </row>
    <row r="262" spans="1:31" ht="15" customHeight="1" x14ac:dyDescent="0.25">
      <c r="A262" s="40" t="s">
        <v>15</v>
      </c>
      <c r="B262" s="40" t="s">
        <v>99</v>
      </c>
      <c r="C262" t="s">
        <v>132</v>
      </c>
      <c r="D262" s="40" t="s">
        <v>133</v>
      </c>
      <c r="E262" t="s">
        <v>134</v>
      </c>
      <c r="F262" s="40" t="s">
        <v>135</v>
      </c>
      <c r="G262" t="s">
        <v>2444</v>
      </c>
      <c r="H262" t="s">
        <v>2443</v>
      </c>
      <c r="I262" s="44"/>
      <c r="J262" s="44"/>
      <c r="K262" s="44"/>
      <c r="L262" s="44"/>
      <c r="M262" s="44"/>
      <c r="N262" s="44">
        <v>30</v>
      </c>
      <c r="O262" s="44">
        <f t="shared" si="56"/>
        <v>1</v>
      </c>
      <c r="P262" s="60">
        <f t="shared" si="57"/>
        <v>1</v>
      </c>
      <c r="Q262" s="62">
        <f t="shared" si="58"/>
        <v>0</v>
      </c>
      <c r="R262" s="62">
        <f t="shared" si="59"/>
        <v>1</v>
      </c>
      <c r="S262" s="60" t="str">
        <f t="shared" si="54"/>
        <v>0-15% range</v>
      </c>
      <c r="T262" s="61">
        <f t="shared" si="53"/>
        <v>30</v>
      </c>
      <c r="U262" s="61">
        <f t="shared" si="60"/>
        <v>30</v>
      </c>
      <c r="V262" s="61">
        <f t="shared" si="61"/>
        <v>30</v>
      </c>
      <c r="W262" s="60">
        <f t="shared" si="55"/>
        <v>1</v>
      </c>
      <c r="X262" s="104" t="s">
        <v>2173</v>
      </c>
      <c r="Z262" s="134"/>
      <c r="AA262" s="134"/>
      <c r="AB262" s="134"/>
      <c r="AC262" s="134"/>
      <c r="AD262" s="134"/>
      <c r="AE262" s="134"/>
    </row>
    <row r="263" spans="1:31" ht="15" customHeight="1" x14ac:dyDescent="0.25">
      <c r="A263" s="40" t="s">
        <v>15</v>
      </c>
      <c r="B263" s="40" t="s">
        <v>99</v>
      </c>
      <c r="C263" t="s">
        <v>132</v>
      </c>
      <c r="D263" s="40" t="s">
        <v>133</v>
      </c>
      <c r="E263" t="s">
        <v>134</v>
      </c>
      <c r="F263" s="40" t="s">
        <v>135</v>
      </c>
      <c r="G263" t="s">
        <v>2446</v>
      </c>
      <c r="H263" t="s">
        <v>2445</v>
      </c>
      <c r="I263" s="44"/>
      <c r="J263" s="44"/>
      <c r="K263" s="44"/>
      <c r="L263" s="44"/>
      <c r="M263" s="44"/>
      <c r="N263" s="44">
        <v>150</v>
      </c>
      <c r="O263" s="44">
        <f t="shared" si="56"/>
        <v>1</v>
      </c>
      <c r="P263" s="60">
        <f t="shared" si="57"/>
        <v>1</v>
      </c>
      <c r="Q263" s="62">
        <f t="shared" si="58"/>
        <v>0</v>
      </c>
      <c r="R263" s="62">
        <f t="shared" si="59"/>
        <v>1</v>
      </c>
      <c r="S263" s="60" t="str">
        <f t="shared" si="54"/>
        <v>0-15% range</v>
      </c>
      <c r="T263" s="61">
        <f t="shared" si="53"/>
        <v>150</v>
      </c>
      <c r="U263" s="61">
        <f t="shared" si="60"/>
        <v>150</v>
      </c>
      <c r="V263" s="61">
        <f t="shared" si="61"/>
        <v>150</v>
      </c>
      <c r="W263" s="60">
        <f t="shared" si="55"/>
        <v>1</v>
      </c>
      <c r="X263" s="104" t="s">
        <v>2173</v>
      </c>
      <c r="Z263" s="134"/>
      <c r="AA263" s="134"/>
      <c r="AB263" s="134"/>
      <c r="AC263" s="134"/>
      <c r="AD263" s="134"/>
      <c r="AE263" s="134"/>
    </row>
    <row r="264" spans="1:31" ht="15" customHeight="1" x14ac:dyDescent="0.25">
      <c r="A264" s="40" t="s">
        <v>15</v>
      </c>
      <c r="B264" s="40" t="s">
        <v>99</v>
      </c>
      <c r="C264" t="s">
        <v>132</v>
      </c>
      <c r="D264" s="40" t="s">
        <v>133</v>
      </c>
      <c r="E264" t="s">
        <v>132</v>
      </c>
      <c r="F264" s="40" t="s">
        <v>137</v>
      </c>
      <c r="G264" t="s">
        <v>132</v>
      </c>
      <c r="H264" t="s">
        <v>138</v>
      </c>
      <c r="I264" s="44">
        <v>69</v>
      </c>
      <c r="J264" s="44"/>
      <c r="K264" s="44"/>
      <c r="L264" s="44"/>
      <c r="M264" s="44"/>
      <c r="N264" s="44">
        <v>60</v>
      </c>
      <c r="O264" s="44">
        <f t="shared" si="56"/>
        <v>2</v>
      </c>
      <c r="P264" s="60">
        <f t="shared" si="57"/>
        <v>2</v>
      </c>
      <c r="Q264" s="62">
        <f t="shared" si="58"/>
        <v>0.13043478260869568</v>
      </c>
      <c r="R264" s="62">
        <f t="shared" si="59"/>
        <v>1.1499999999999999</v>
      </c>
      <c r="S264" s="60" t="str">
        <f t="shared" si="54"/>
        <v>0-15% range</v>
      </c>
      <c r="T264" s="61">
        <f t="shared" si="53"/>
        <v>64.5</v>
      </c>
      <c r="U264" s="61">
        <f t="shared" si="60"/>
        <v>69</v>
      </c>
      <c r="V264" s="61">
        <f t="shared" si="61"/>
        <v>60</v>
      </c>
      <c r="W264" s="60">
        <f t="shared" si="55"/>
        <v>1</v>
      </c>
      <c r="X264" s="105" t="s">
        <v>2154</v>
      </c>
      <c r="Z264" s="134"/>
      <c r="AA264" s="134"/>
      <c r="AB264" s="134"/>
      <c r="AC264" s="134"/>
      <c r="AD264" s="134"/>
      <c r="AE264" s="134"/>
    </row>
    <row r="265" spans="1:31" ht="15" customHeight="1" x14ac:dyDescent="0.25">
      <c r="A265" s="40" t="s">
        <v>15</v>
      </c>
      <c r="B265" s="40" t="s">
        <v>99</v>
      </c>
      <c r="C265" t="s">
        <v>132</v>
      </c>
      <c r="D265" s="40" t="s">
        <v>133</v>
      </c>
      <c r="E265" t="s">
        <v>132</v>
      </c>
      <c r="F265" s="40" t="s">
        <v>137</v>
      </c>
      <c r="G265" t="s">
        <v>139</v>
      </c>
      <c r="H265" t="s">
        <v>140</v>
      </c>
      <c r="I265" s="44">
        <v>40</v>
      </c>
      <c r="J265" s="44"/>
      <c r="K265" s="44"/>
      <c r="L265" s="44"/>
      <c r="M265" s="44"/>
      <c r="N265" s="44"/>
      <c r="O265" s="44">
        <f t="shared" si="56"/>
        <v>1</v>
      </c>
      <c r="P265" s="60">
        <f t="shared" si="57"/>
        <v>1</v>
      </c>
      <c r="Q265" s="62">
        <f t="shared" si="58"/>
        <v>0</v>
      </c>
      <c r="R265" s="62">
        <f t="shared" si="59"/>
        <v>1</v>
      </c>
      <c r="S265" s="60" t="str">
        <f t="shared" si="54"/>
        <v>0-15% range</v>
      </c>
      <c r="T265" s="61">
        <f t="shared" si="53"/>
        <v>40</v>
      </c>
      <c r="U265" s="61">
        <f t="shared" si="60"/>
        <v>40</v>
      </c>
      <c r="V265" s="61">
        <f t="shared" si="61"/>
        <v>40</v>
      </c>
      <c r="W265" s="60">
        <f t="shared" si="55"/>
        <v>1</v>
      </c>
      <c r="X265" s="104" t="s">
        <v>2173</v>
      </c>
      <c r="Z265" s="134"/>
      <c r="AA265" s="134"/>
      <c r="AB265" s="134"/>
      <c r="AC265" s="134"/>
      <c r="AD265" s="134"/>
      <c r="AE265" s="134"/>
    </row>
    <row r="266" spans="1:31" ht="15" customHeight="1" x14ac:dyDescent="0.25">
      <c r="A266" s="40" t="s">
        <v>15</v>
      </c>
      <c r="B266" s="40" t="s">
        <v>99</v>
      </c>
      <c r="C266" t="s">
        <v>132</v>
      </c>
      <c r="D266" s="40" t="s">
        <v>133</v>
      </c>
      <c r="E266" t="s">
        <v>132</v>
      </c>
      <c r="F266" s="40" t="s">
        <v>137</v>
      </c>
      <c r="G266" t="s">
        <v>2555</v>
      </c>
      <c r="H266" t="s">
        <v>2520</v>
      </c>
      <c r="I266" s="44">
        <v>28</v>
      </c>
      <c r="J266" s="44"/>
      <c r="K266" s="44"/>
      <c r="L266" s="44"/>
      <c r="M266" s="44"/>
      <c r="N266" s="44"/>
      <c r="O266" s="44">
        <f t="shared" si="56"/>
        <v>1</v>
      </c>
      <c r="P266" s="60">
        <f t="shared" si="57"/>
        <v>1</v>
      </c>
      <c r="Q266" s="62">
        <f t="shared" si="58"/>
        <v>0</v>
      </c>
      <c r="R266" s="62">
        <f t="shared" si="59"/>
        <v>1</v>
      </c>
      <c r="S266" s="60" t="str">
        <f t="shared" si="54"/>
        <v>0-15% range</v>
      </c>
      <c r="T266" s="61">
        <f t="shared" si="53"/>
        <v>28</v>
      </c>
      <c r="U266" s="61">
        <f t="shared" si="60"/>
        <v>28</v>
      </c>
      <c r="V266" s="61">
        <f t="shared" si="61"/>
        <v>28</v>
      </c>
      <c r="W266" s="60">
        <f t="shared" si="55"/>
        <v>1</v>
      </c>
      <c r="X266" s="104" t="s">
        <v>2173</v>
      </c>
      <c r="Z266" s="134"/>
      <c r="AA266" s="134"/>
      <c r="AB266" s="134"/>
      <c r="AC266" s="134"/>
      <c r="AD266" s="134"/>
      <c r="AE266" s="134"/>
    </row>
    <row r="267" spans="1:31" ht="15" customHeight="1" x14ac:dyDescent="0.25">
      <c r="A267" s="40" t="s">
        <v>15</v>
      </c>
      <c r="B267" s="40" t="s">
        <v>99</v>
      </c>
      <c r="C267" t="s">
        <v>132</v>
      </c>
      <c r="D267" s="40" t="s">
        <v>133</v>
      </c>
      <c r="E267" t="s">
        <v>203</v>
      </c>
      <c r="F267" s="40" t="s">
        <v>204</v>
      </c>
      <c r="G267" t="s">
        <v>203</v>
      </c>
      <c r="H267" t="s">
        <v>205</v>
      </c>
      <c r="I267" s="44"/>
      <c r="J267" s="44"/>
      <c r="K267" s="44"/>
      <c r="L267" s="44"/>
      <c r="M267" s="44"/>
      <c r="N267" s="44">
        <v>41</v>
      </c>
      <c r="O267" s="44">
        <f t="shared" si="56"/>
        <v>1</v>
      </c>
      <c r="P267" s="60">
        <f t="shared" si="57"/>
        <v>1</v>
      </c>
      <c r="Q267" s="62">
        <f t="shared" si="58"/>
        <v>0</v>
      </c>
      <c r="R267" s="62">
        <f t="shared" si="59"/>
        <v>1</v>
      </c>
      <c r="S267" s="60" t="str">
        <f t="shared" si="54"/>
        <v>0-15% range</v>
      </c>
      <c r="T267" s="61">
        <f t="shared" si="53"/>
        <v>41</v>
      </c>
      <c r="U267" s="61">
        <f t="shared" si="60"/>
        <v>41</v>
      </c>
      <c r="V267" s="61">
        <f t="shared" si="61"/>
        <v>41</v>
      </c>
      <c r="W267" s="60">
        <f t="shared" si="55"/>
        <v>1</v>
      </c>
      <c r="X267" s="104" t="s">
        <v>2173</v>
      </c>
      <c r="Z267" s="134"/>
      <c r="AA267" s="134"/>
      <c r="AB267" s="134"/>
      <c r="AC267" s="134"/>
      <c r="AD267" s="134"/>
      <c r="AE267" s="134"/>
    </row>
    <row r="268" spans="1:31" ht="15" customHeight="1" x14ac:dyDescent="0.25">
      <c r="A268" s="40" t="s">
        <v>15</v>
      </c>
      <c r="B268" s="40" t="s">
        <v>99</v>
      </c>
      <c r="C268" t="s">
        <v>132</v>
      </c>
      <c r="D268" s="40" t="s">
        <v>133</v>
      </c>
      <c r="E268" t="s">
        <v>141</v>
      </c>
      <c r="F268" s="40" t="s">
        <v>142</v>
      </c>
      <c r="G268" t="s">
        <v>685</v>
      </c>
      <c r="H268" t="s">
        <v>607</v>
      </c>
      <c r="I268" s="44">
        <v>51</v>
      </c>
      <c r="J268" s="44"/>
      <c r="K268" s="44"/>
      <c r="L268" s="44"/>
      <c r="M268" s="44"/>
      <c r="N268" s="44">
        <v>60</v>
      </c>
      <c r="O268" s="44">
        <f t="shared" si="56"/>
        <v>2</v>
      </c>
      <c r="P268" s="60">
        <f t="shared" si="57"/>
        <v>2</v>
      </c>
      <c r="Q268" s="62">
        <f t="shared" si="58"/>
        <v>0.15000000000000002</v>
      </c>
      <c r="R268" s="62">
        <f t="shared" si="59"/>
        <v>1.1764705882352942</v>
      </c>
      <c r="S268" s="60" t="str">
        <f t="shared" si="54"/>
        <v>0-15% range</v>
      </c>
      <c r="T268" s="61">
        <f t="shared" si="53"/>
        <v>55.5</v>
      </c>
      <c r="U268" s="61">
        <f t="shared" si="60"/>
        <v>60</v>
      </c>
      <c r="V268" s="61">
        <f t="shared" si="61"/>
        <v>51</v>
      </c>
      <c r="W268" s="60">
        <f t="shared" si="55"/>
        <v>1</v>
      </c>
      <c r="X268" s="105" t="s">
        <v>2154</v>
      </c>
      <c r="Z268" s="134"/>
      <c r="AA268" s="134"/>
      <c r="AB268" s="134"/>
      <c r="AC268" s="134"/>
      <c r="AD268" s="134"/>
      <c r="AE268" s="134"/>
    </row>
    <row r="269" spans="1:31" ht="15" customHeight="1" x14ac:dyDescent="0.25">
      <c r="A269" s="40" t="s">
        <v>15</v>
      </c>
      <c r="B269" s="40" t="s">
        <v>99</v>
      </c>
      <c r="C269" t="s">
        <v>132</v>
      </c>
      <c r="D269" s="40" t="s">
        <v>133</v>
      </c>
      <c r="E269" t="s">
        <v>141</v>
      </c>
      <c r="F269" s="40" t="s">
        <v>142</v>
      </c>
      <c r="G269" t="s">
        <v>464</v>
      </c>
      <c r="H269" t="s">
        <v>465</v>
      </c>
      <c r="I269" s="44">
        <v>46</v>
      </c>
      <c r="J269" s="44"/>
      <c r="K269" s="44"/>
      <c r="L269" s="44"/>
      <c r="M269" s="44"/>
      <c r="N269" s="44">
        <v>20</v>
      </c>
      <c r="O269" s="44">
        <f t="shared" si="56"/>
        <v>2</v>
      </c>
      <c r="P269" s="60">
        <f t="shared" si="57"/>
        <v>2</v>
      </c>
      <c r="Q269" s="62">
        <f t="shared" si="58"/>
        <v>0.56521739130434789</v>
      </c>
      <c r="R269" s="62">
        <f t="shared" si="59"/>
        <v>2.2999999999999998</v>
      </c>
      <c r="S269" s="60" t="str">
        <f t="shared" si="54"/>
        <v>50-100% range</v>
      </c>
      <c r="T269" s="61">
        <f>$I269</f>
        <v>46</v>
      </c>
      <c r="U269" s="61">
        <f t="shared" si="60"/>
        <v>46</v>
      </c>
      <c r="V269" s="61">
        <f t="shared" si="61"/>
        <v>20</v>
      </c>
      <c r="W269" s="107">
        <f t="shared" si="55"/>
        <v>1</v>
      </c>
      <c r="X269" s="111" t="s">
        <v>2606</v>
      </c>
      <c r="Z269" s="134"/>
      <c r="AA269" s="134"/>
      <c r="AB269" s="134"/>
      <c r="AC269" s="134"/>
      <c r="AD269" s="134"/>
      <c r="AE269" s="134"/>
    </row>
    <row r="270" spans="1:31" ht="15" customHeight="1" x14ac:dyDescent="0.25">
      <c r="A270" s="40" t="s">
        <v>15</v>
      </c>
      <c r="B270" s="40" t="s">
        <v>99</v>
      </c>
      <c r="C270" t="s">
        <v>132</v>
      </c>
      <c r="D270" s="40" t="s">
        <v>133</v>
      </c>
      <c r="E270" t="s">
        <v>141</v>
      </c>
      <c r="F270" s="40" t="s">
        <v>142</v>
      </c>
      <c r="G270" t="s">
        <v>696</v>
      </c>
      <c r="H270" t="s">
        <v>622</v>
      </c>
      <c r="I270" s="44"/>
      <c r="J270" s="44"/>
      <c r="K270" s="44"/>
      <c r="L270" s="44"/>
      <c r="M270" s="44"/>
      <c r="N270" s="44">
        <v>20</v>
      </c>
      <c r="O270" s="44">
        <f t="shared" si="56"/>
        <v>1</v>
      </c>
      <c r="P270" s="60">
        <f t="shared" si="57"/>
        <v>1</v>
      </c>
      <c r="Q270" s="62">
        <f t="shared" si="58"/>
        <v>0</v>
      </c>
      <c r="R270" s="62">
        <f t="shared" si="59"/>
        <v>1</v>
      </c>
      <c r="S270" s="60" t="str">
        <f t="shared" si="54"/>
        <v>0-15% range</v>
      </c>
      <c r="T270" s="61">
        <f t="shared" si="53"/>
        <v>20</v>
      </c>
      <c r="U270" s="61">
        <f t="shared" si="60"/>
        <v>20</v>
      </c>
      <c r="V270" s="61">
        <f t="shared" si="61"/>
        <v>20</v>
      </c>
      <c r="W270" s="60">
        <f t="shared" si="55"/>
        <v>1</v>
      </c>
      <c r="X270" s="104" t="s">
        <v>2173</v>
      </c>
      <c r="Z270" s="134"/>
      <c r="AA270" s="134"/>
      <c r="AB270" s="134"/>
      <c r="AC270" s="134"/>
      <c r="AD270" s="134"/>
      <c r="AE270" s="134"/>
    </row>
    <row r="271" spans="1:31" ht="15" customHeight="1" x14ac:dyDescent="0.25">
      <c r="A271" s="40" t="s">
        <v>15</v>
      </c>
      <c r="B271" s="40" t="s">
        <v>99</v>
      </c>
      <c r="C271" t="s">
        <v>132</v>
      </c>
      <c r="D271" s="40" t="s">
        <v>133</v>
      </c>
      <c r="E271" t="s">
        <v>141</v>
      </c>
      <c r="F271" s="40" t="s">
        <v>142</v>
      </c>
      <c r="G271" t="s">
        <v>141</v>
      </c>
      <c r="H271" t="s">
        <v>208</v>
      </c>
      <c r="I271" s="44">
        <v>97</v>
      </c>
      <c r="J271" s="44"/>
      <c r="K271" s="44"/>
      <c r="L271" s="44"/>
      <c r="M271" s="44"/>
      <c r="N271" s="44"/>
      <c r="O271" s="44">
        <f t="shared" si="56"/>
        <v>1</v>
      </c>
      <c r="P271" s="60">
        <f t="shared" si="57"/>
        <v>1</v>
      </c>
      <c r="Q271" s="62">
        <f t="shared" si="58"/>
        <v>0</v>
      </c>
      <c r="R271" s="62">
        <f t="shared" si="59"/>
        <v>1</v>
      </c>
      <c r="S271" s="60" t="str">
        <f t="shared" si="54"/>
        <v>0-15% range</v>
      </c>
      <c r="T271" s="61">
        <f t="shared" si="53"/>
        <v>97</v>
      </c>
      <c r="U271" s="61">
        <f t="shared" si="60"/>
        <v>97</v>
      </c>
      <c r="V271" s="61">
        <f t="shared" si="61"/>
        <v>97</v>
      </c>
      <c r="W271" s="60">
        <f t="shared" si="55"/>
        <v>1</v>
      </c>
      <c r="X271" s="104" t="s">
        <v>2173</v>
      </c>
      <c r="Z271" s="134"/>
      <c r="AA271" s="134"/>
      <c r="AB271" s="134"/>
      <c r="AC271" s="134"/>
      <c r="AD271" s="134"/>
      <c r="AE271" s="134"/>
    </row>
    <row r="272" spans="1:31" ht="15" customHeight="1" x14ac:dyDescent="0.25">
      <c r="A272" s="40" t="s">
        <v>15</v>
      </c>
      <c r="B272" s="40" t="s">
        <v>99</v>
      </c>
      <c r="C272" t="s">
        <v>132</v>
      </c>
      <c r="D272" s="40" t="s">
        <v>133</v>
      </c>
      <c r="E272" t="s">
        <v>141</v>
      </c>
      <c r="F272" s="40" t="s">
        <v>142</v>
      </c>
      <c r="G272" t="s">
        <v>209</v>
      </c>
      <c r="H272" t="s">
        <v>210</v>
      </c>
      <c r="I272" s="44">
        <v>17</v>
      </c>
      <c r="J272" s="44"/>
      <c r="K272" s="44"/>
      <c r="L272" s="44"/>
      <c r="M272" s="44"/>
      <c r="N272" s="44"/>
      <c r="O272" s="44">
        <f t="shared" si="56"/>
        <v>1</v>
      </c>
      <c r="P272" s="60">
        <f t="shared" si="57"/>
        <v>1</v>
      </c>
      <c r="Q272" s="62">
        <f t="shared" si="58"/>
        <v>0</v>
      </c>
      <c r="R272" s="62">
        <f t="shared" si="59"/>
        <v>1</v>
      </c>
      <c r="S272" s="60" t="str">
        <f t="shared" si="54"/>
        <v>0-15% range</v>
      </c>
      <c r="T272" s="61">
        <f t="shared" si="53"/>
        <v>17</v>
      </c>
      <c r="U272" s="61">
        <f t="shared" si="60"/>
        <v>17</v>
      </c>
      <c r="V272" s="61">
        <f t="shared" si="61"/>
        <v>17</v>
      </c>
      <c r="W272" s="60">
        <f t="shared" si="55"/>
        <v>1</v>
      </c>
      <c r="X272" s="104" t="s">
        <v>2173</v>
      </c>
      <c r="Z272" s="134"/>
      <c r="AA272" s="134"/>
      <c r="AB272" s="134"/>
      <c r="AC272" s="134"/>
      <c r="AD272" s="134"/>
      <c r="AE272" s="134"/>
    </row>
    <row r="273" spans="1:31" ht="15" customHeight="1" x14ac:dyDescent="0.25">
      <c r="A273" s="40" t="s">
        <v>15</v>
      </c>
      <c r="B273" s="40" t="s">
        <v>99</v>
      </c>
      <c r="C273" t="s">
        <v>132</v>
      </c>
      <c r="D273" s="40" t="s">
        <v>133</v>
      </c>
      <c r="E273" t="s">
        <v>141</v>
      </c>
      <c r="F273" s="40" t="s">
        <v>142</v>
      </c>
      <c r="G273" t="s">
        <v>1807</v>
      </c>
      <c r="H273" t="s">
        <v>1808</v>
      </c>
      <c r="I273" s="44"/>
      <c r="J273" s="44"/>
      <c r="K273" s="44"/>
      <c r="L273" s="44"/>
      <c r="M273" s="44"/>
      <c r="N273" s="44">
        <v>75</v>
      </c>
      <c r="O273" s="44">
        <f t="shared" si="56"/>
        <v>1</v>
      </c>
      <c r="P273" s="60">
        <f t="shared" si="57"/>
        <v>1</v>
      </c>
      <c r="Q273" s="62">
        <f t="shared" si="58"/>
        <v>0</v>
      </c>
      <c r="R273" s="62">
        <f t="shared" si="59"/>
        <v>1</v>
      </c>
      <c r="S273" s="60" t="str">
        <f t="shared" si="54"/>
        <v>0-15% range</v>
      </c>
      <c r="T273" s="61">
        <f t="shared" si="53"/>
        <v>75</v>
      </c>
      <c r="U273" s="61">
        <f t="shared" si="60"/>
        <v>75</v>
      </c>
      <c r="V273" s="61">
        <f t="shared" si="61"/>
        <v>75</v>
      </c>
      <c r="W273" s="60">
        <f t="shared" si="55"/>
        <v>1</v>
      </c>
      <c r="X273" s="104" t="s">
        <v>2173</v>
      </c>
      <c r="Z273" s="134"/>
      <c r="AA273" s="134"/>
      <c r="AB273" s="134"/>
      <c r="AC273" s="134"/>
      <c r="AD273" s="134"/>
      <c r="AE273" s="134"/>
    </row>
    <row r="274" spans="1:31" ht="15" customHeight="1" x14ac:dyDescent="0.25">
      <c r="A274" s="40" t="s">
        <v>15</v>
      </c>
      <c r="B274" s="40" t="s">
        <v>99</v>
      </c>
      <c r="C274" t="s">
        <v>132</v>
      </c>
      <c r="D274" s="40" t="s">
        <v>133</v>
      </c>
      <c r="E274" t="s">
        <v>141</v>
      </c>
      <c r="F274" s="40" t="s">
        <v>142</v>
      </c>
      <c r="G274" t="s">
        <v>2354</v>
      </c>
      <c r="H274" t="s">
        <v>2353</v>
      </c>
      <c r="I274" s="44">
        <v>29</v>
      </c>
      <c r="J274" s="44"/>
      <c r="K274" s="44"/>
      <c r="L274" s="44"/>
      <c r="M274" s="44"/>
      <c r="N274" s="44">
        <v>15</v>
      </c>
      <c r="O274" s="44">
        <f t="shared" si="56"/>
        <v>2</v>
      </c>
      <c r="P274" s="60">
        <f t="shared" si="57"/>
        <v>2</v>
      </c>
      <c r="Q274" s="62">
        <f t="shared" si="58"/>
        <v>0.48275862068965514</v>
      </c>
      <c r="R274" s="62">
        <f t="shared" si="59"/>
        <v>1.9333333333333333</v>
      </c>
      <c r="S274" s="60" t="str">
        <f t="shared" si="54"/>
        <v>16 - 50% range</v>
      </c>
      <c r="T274" s="61">
        <f t="shared" si="53"/>
        <v>22</v>
      </c>
      <c r="U274" s="61">
        <f t="shared" si="60"/>
        <v>29</v>
      </c>
      <c r="V274" s="61">
        <f t="shared" si="61"/>
        <v>15</v>
      </c>
      <c r="W274" s="60">
        <f t="shared" si="55"/>
        <v>1</v>
      </c>
      <c r="X274" s="105" t="s">
        <v>2154</v>
      </c>
      <c r="Z274" s="134"/>
      <c r="AA274" s="134"/>
      <c r="AB274" s="134"/>
      <c r="AC274" s="134"/>
      <c r="AD274" s="134"/>
      <c r="AE274" s="134"/>
    </row>
    <row r="275" spans="1:31" ht="15" customHeight="1" x14ac:dyDescent="0.25">
      <c r="A275" s="40" t="s">
        <v>15</v>
      </c>
      <c r="B275" s="40" t="s">
        <v>99</v>
      </c>
      <c r="C275" t="s">
        <v>132</v>
      </c>
      <c r="D275" s="40" t="s">
        <v>133</v>
      </c>
      <c r="E275" t="s">
        <v>141</v>
      </c>
      <c r="F275" s="40" t="s">
        <v>142</v>
      </c>
      <c r="G275" t="s">
        <v>2573</v>
      </c>
      <c r="H275" t="s">
        <v>2539</v>
      </c>
      <c r="I275" s="44">
        <v>17</v>
      </c>
      <c r="J275" s="44"/>
      <c r="K275" s="44"/>
      <c r="L275" s="44"/>
      <c r="M275" s="44"/>
      <c r="N275" s="44"/>
      <c r="O275" s="44">
        <f t="shared" si="56"/>
        <v>1</v>
      </c>
      <c r="P275" s="60">
        <f t="shared" si="57"/>
        <v>1</v>
      </c>
      <c r="Q275" s="62">
        <f t="shared" si="58"/>
        <v>0</v>
      </c>
      <c r="R275" s="62">
        <f t="shared" si="59"/>
        <v>1</v>
      </c>
      <c r="S275" s="60" t="str">
        <f t="shared" si="54"/>
        <v>0-15% range</v>
      </c>
      <c r="T275" s="61">
        <f t="shared" si="53"/>
        <v>17</v>
      </c>
      <c r="U275" s="61">
        <f t="shared" si="60"/>
        <v>17</v>
      </c>
      <c r="V275" s="61">
        <f t="shared" si="61"/>
        <v>17</v>
      </c>
      <c r="W275" s="60">
        <f t="shared" si="55"/>
        <v>1</v>
      </c>
      <c r="X275" s="104" t="s">
        <v>2173</v>
      </c>
      <c r="Z275" s="134"/>
      <c r="AA275" s="134"/>
      <c r="AB275" s="134"/>
      <c r="AC275" s="134"/>
      <c r="AD275" s="134"/>
      <c r="AE275" s="134"/>
    </row>
    <row r="276" spans="1:31" ht="15" customHeight="1" x14ac:dyDescent="0.25">
      <c r="A276" s="40" t="s">
        <v>15</v>
      </c>
      <c r="B276" s="40" t="s">
        <v>99</v>
      </c>
      <c r="C276" t="s">
        <v>132</v>
      </c>
      <c r="D276" s="40" t="s">
        <v>133</v>
      </c>
      <c r="E276" t="s">
        <v>141</v>
      </c>
      <c r="F276" s="40" t="s">
        <v>142</v>
      </c>
      <c r="G276" t="s">
        <v>2422</v>
      </c>
      <c r="H276" t="s">
        <v>2421</v>
      </c>
      <c r="I276" s="44"/>
      <c r="J276" s="44"/>
      <c r="K276" s="44"/>
      <c r="L276" s="44"/>
      <c r="M276" s="44"/>
      <c r="N276" s="44">
        <v>45</v>
      </c>
      <c r="O276" s="44">
        <f t="shared" si="56"/>
        <v>1</v>
      </c>
      <c r="P276" s="60">
        <f t="shared" si="57"/>
        <v>1</v>
      </c>
      <c r="Q276" s="62">
        <f t="shared" si="58"/>
        <v>0</v>
      </c>
      <c r="R276" s="62">
        <f t="shared" si="59"/>
        <v>1</v>
      </c>
      <c r="S276" s="60" t="str">
        <f t="shared" si="54"/>
        <v>0-15% range</v>
      </c>
      <c r="T276" s="61">
        <f t="shared" si="53"/>
        <v>45</v>
      </c>
      <c r="U276" s="61">
        <f t="shared" si="60"/>
        <v>45</v>
      </c>
      <c r="V276" s="61">
        <f t="shared" si="61"/>
        <v>45</v>
      </c>
      <c r="W276" s="60">
        <f t="shared" si="55"/>
        <v>1</v>
      </c>
      <c r="X276" s="104" t="s">
        <v>2173</v>
      </c>
      <c r="Z276" s="134"/>
      <c r="AA276" s="134"/>
      <c r="AB276" s="134"/>
      <c r="AC276" s="134"/>
      <c r="AD276" s="134"/>
      <c r="AE276" s="134"/>
    </row>
    <row r="277" spans="1:31" ht="15" customHeight="1" x14ac:dyDescent="0.25">
      <c r="A277" s="40" t="s">
        <v>15</v>
      </c>
      <c r="B277" s="40" t="s">
        <v>99</v>
      </c>
      <c r="C277" t="s">
        <v>132</v>
      </c>
      <c r="D277" s="40" t="s">
        <v>133</v>
      </c>
      <c r="E277" t="s">
        <v>156</v>
      </c>
      <c r="F277" s="40" t="s">
        <v>157</v>
      </c>
      <c r="G277" t="s">
        <v>178</v>
      </c>
      <c r="H277" t="s">
        <v>179</v>
      </c>
      <c r="I277" s="44">
        <v>194</v>
      </c>
      <c r="J277" s="44"/>
      <c r="K277" s="44"/>
      <c r="L277" s="44"/>
      <c r="M277" s="44"/>
      <c r="N277" s="44">
        <v>64</v>
      </c>
      <c r="O277" s="44">
        <f t="shared" si="56"/>
        <v>2</v>
      </c>
      <c r="P277" s="60">
        <f t="shared" si="57"/>
        <v>2</v>
      </c>
      <c r="Q277" s="62">
        <f t="shared" si="58"/>
        <v>0.67010309278350522</v>
      </c>
      <c r="R277" s="62">
        <f t="shared" si="59"/>
        <v>3.03125</v>
      </c>
      <c r="S277" s="60" t="str">
        <f t="shared" si="54"/>
        <v>50-100% range</v>
      </c>
      <c r="T277" s="61">
        <f>$I277</f>
        <v>194</v>
      </c>
      <c r="U277" s="61">
        <f t="shared" si="60"/>
        <v>194</v>
      </c>
      <c r="V277" s="61">
        <f t="shared" si="61"/>
        <v>64</v>
      </c>
      <c r="W277" s="107">
        <f t="shared" si="55"/>
        <v>1</v>
      </c>
      <c r="X277" s="111" t="s">
        <v>2606</v>
      </c>
      <c r="Z277" s="134"/>
      <c r="AA277" s="134"/>
      <c r="AB277" s="134"/>
      <c r="AC277" s="134"/>
      <c r="AD277" s="134"/>
      <c r="AE277" s="134"/>
    </row>
    <row r="278" spans="1:31" ht="15" customHeight="1" x14ac:dyDescent="0.25">
      <c r="A278" s="40" t="s">
        <v>15</v>
      </c>
      <c r="B278" s="40" t="s">
        <v>99</v>
      </c>
      <c r="C278" t="s">
        <v>132</v>
      </c>
      <c r="D278" s="40" t="s">
        <v>133</v>
      </c>
      <c r="E278" t="s">
        <v>156</v>
      </c>
      <c r="F278" s="40" t="s">
        <v>157</v>
      </c>
      <c r="G278" t="s">
        <v>211</v>
      </c>
      <c r="H278" t="s">
        <v>212</v>
      </c>
      <c r="I278" s="44">
        <v>6</v>
      </c>
      <c r="J278" s="44"/>
      <c r="K278" s="44"/>
      <c r="L278" s="44"/>
      <c r="M278" s="44"/>
      <c r="N278" s="44"/>
      <c r="O278" s="44">
        <f t="shared" si="56"/>
        <v>1</v>
      </c>
      <c r="P278" s="60">
        <f t="shared" si="57"/>
        <v>1</v>
      </c>
      <c r="Q278" s="62">
        <f t="shared" si="58"/>
        <v>0</v>
      </c>
      <c r="R278" s="62">
        <f t="shared" si="59"/>
        <v>1</v>
      </c>
      <c r="S278" s="60" t="str">
        <f t="shared" si="54"/>
        <v>0-15% range</v>
      </c>
      <c r="T278" s="61">
        <f t="shared" si="53"/>
        <v>6</v>
      </c>
      <c r="U278" s="61">
        <f t="shared" si="60"/>
        <v>6</v>
      </c>
      <c r="V278" s="61">
        <f t="shared" si="61"/>
        <v>6</v>
      </c>
      <c r="W278" s="60">
        <f t="shared" si="55"/>
        <v>1</v>
      </c>
      <c r="X278" s="104" t="s">
        <v>2173</v>
      </c>
      <c r="Z278" s="134"/>
      <c r="AA278" s="134"/>
      <c r="AB278" s="134"/>
      <c r="AC278" s="134"/>
      <c r="AD278" s="134"/>
      <c r="AE278" s="134"/>
    </row>
    <row r="279" spans="1:31" ht="15" customHeight="1" x14ac:dyDescent="0.25">
      <c r="A279" s="40" t="s">
        <v>15</v>
      </c>
      <c r="B279" s="40" t="s">
        <v>99</v>
      </c>
      <c r="C279" t="s">
        <v>132</v>
      </c>
      <c r="D279" s="40" t="s">
        <v>133</v>
      </c>
      <c r="E279" t="s">
        <v>156</v>
      </c>
      <c r="F279" s="40" t="s">
        <v>157</v>
      </c>
      <c r="G279" t="s">
        <v>320</v>
      </c>
      <c r="H279" t="s">
        <v>321</v>
      </c>
      <c r="I279" s="44">
        <v>29</v>
      </c>
      <c r="J279" s="44"/>
      <c r="K279" s="44"/>
      <c r="L279" s="44"/>
      <c r="M279" s="44"/>
      <c r="N279" s="44"/>
      <c r="O279" s="44">
        <f t="shared" si="56"/>
        <v>1</v>
      </c>
      <c r="P279" s="60">
        <f t="shared" si="57"/>
        <v>1</v>
      </c>
      <c r="Q279" s="62">
        <f t="shared" si="58"/>
        <v>0</v>
      </c>
      <c r="R279" s="62">
        <f t="shared" si="59"/>
        <v>1</v>
      </c>
      <c r="S279" s="60" t="str">
        <f t="shared" si="54"/>
        <v>0-15% range</v>
      </c>
      <c r="T279" s="61">
        <f t="shared" si="53"/>
        <v>29</v>
      </c>
      <c r="U279" s="61">
        <f t="shared" si="60"/>
        <v>29</v>
      </c>
      <c r="V279" s="61">
        <f t="shared" si="61"/>
        <v>29</v>
      </c>
      <c r="W279" s="60">
        <f t="shared" si="55"/>
        <v>1</v>
      </c>
      <c r="X279" s="104" t="s">
        <v>2173</v>
      </c>
      <c r="Z279" s="134"/>
      <c r="AA279" s="134"/>
      <c r="AB279" s="134"/>
      <c r="AC279" s="134"/>
      <c r="AD279" s="134"/>
      <c r="AE279" s="134"/>
    </row>
    <row r="280" spans="1:31" ht="15" customHeight="1" x14ac:dyDescent="0.25">
      <c r="A280" s="40" t="s">
        <v>15</v>
      </c>
      <c r="B280" s="40" t="s">
        <v>99</v>
      </c>
      <c r="C280" t="s">
        <v>132</v>
      </c>
      <c r="D280" s="40" t="s">
        <v>133</v>
      </c>
      <c r="E280" t="s">
        <v>156</v>
      </c>
      <c r="F280" s="40" t="s">
        <v>157</v>
      </c>
      <c r="G280" t="s">
        <v>175</v>
      </c>
      <c r="H280" t="s">
        <v>176</v>
      </c>
      <c r="I280" s="44"/>
      <c r="J280" s="44"/>
      <c r="K280" s="44"/>
      <c r="L280" s="44"/>
      <c r="M280" s="44"/>
      <c r="N280" s="44">
        <v>88</v>
      </c>
      <c r="O280" s="44">
        <f t="shared" si="56"/>
        <v>1</v>
      </c>
      <c r="P280" s="60">
        <f t="shared" si="57"/>
        <v>1</v>
      </c>
      <c r="Q280" s="62">
        <f t="shared" si="58"/>
        <v>0</v>
      </c>
      <c r="R280" s="76">
        <f t="shared" si="59"/>
        <v>1</v>
      </c>
      <c r="S280" s="75" t="str">
        <f t="shared" si="54"/>
        <v>0-15% range</v>
      </c>
      <c r="T280" s="61">
        <f t="shared" si="53"/>
        <v>88</v>
      </c>
      <c r="U280" s="61">
        <f t="shared" si="60"/>
        <v>88</v>
      </c>
      <c r="V280" s="61">
        <f t="shared" si="61"/>
        <v>88</v>
      </c>
      <c r="W280" s="60">
        <f t="shared" si="55"/>
        <v>1</v>
      </c>
      <c r="X280" s="104" t="s">
        <v>2173</v>
      </c>
      <c r="Z280" s="134"/>
      <c r="AA280" s="134"/>
      <c r="AB280" s="134"/>
      <c r="AC280" s="134"/>
      <c r="AD280" s="134"/>
      <c r="AE280" s="134"/>
    </row>
    <row r="281" spans="1:31" ht="15" customHeight="1" x14ac:dyDescent="0.25">
      <c r="A281" s="40" t="s">
        <v>15</v>
      </c>
      <c r="B281" s="40" t="s">
        <v>99</v>
      </c>
      <c r="C281" t="s">
        <v>132</v>
      </c>
      <c r="D281" s="40" t="s">
        <v>133</v>
      </c>
      <c r="E281" t="s">
        <v>156</v>
      </c>
      <c r="F281" s="40" t="s">
        <v>157</v>
      </c>
      <c r="G281" t="s">
        <v>705</v>
      </c>
      <c r="H281" t="s">
        <v>632</v>
      </c>
      <c r="I281" s="44">
        <v>17</v>
      </c>
      <c r="J281" s="44"/>
      <c r="K281" s="44"/>
      <c r="L281" s="44"/>
      <c r="M281" s="44"/>
      <c r="N281" s="44"/>
      <c r="O281" s="44">
        <f t="shared" si="56"/>
        <v>1</v>
      </c>
      <c r="P281" s="60">
        <f t="shared" si="57"/>
        <v>1</v>
      </c>
      <c r="Q281" s="62">
        <f t="shared" si="58"/>
        <v>0</v>
      </c>
      <c r="R281" s="62">
        <f t="shared" si="59"/>
        <v>1</v>
      </c>
      <c r="S281" s="60" t="str">
        <f t="shared" si="54"/>
        <v>0-15% range</v>
      </c>
      <c r="T281" s="61">
        <f t="shared" si="53"/>
        <v>17</v>
      </c>
      <c r="U281" s="61">
        <f t="shared" si="60"/>
        <v>17</v>
      </c>
      <c r="V281" s="61">
        <f t="shared" si="61"/>
        <v>17</v>
      </c>
      <c r="W281" s="60">
        <f t="shared" si="55"/>
        <v>1</v>
      </c>
      <c r="X281" s="104" t="s">
        <v>2173</v>
      </c>
      <c r="Z281" s="134"/>
      <c r="AA281" s="134"/>
      <c r="AB281" s="134"/>
      <c r="AC281" s="134"/>
      <c r="AD281" s="134"/>
      <c r="AE281" s="134"/>
    </row>
    <row r="282" spans="1:31" ht="15" customHeight="1" x14ac:dyDescent="0.25">
      <c r="A282" s="40" t="s">
        <v>15</v>
      </c>
      <c r="B282" s="40" t="s">
        <v>99</v>
      </c>
      <c r="C282" t="s">
        <v>132</v>
      </c>
      <c r="D282" s="40" t="s">
        <v>133</v>
      </c>
      <c r="E282" t="s">
        <v>156</v>
      </c>
      <c r="F282" s="40" t="s">
        <v>157</v>
      </c>
      <c r="G282" t="s">
        <v>156</v>
      </c>
      <c r="H282" t="s">
        <v>342</v>
      </c>
      <c r="I282" s="44">
        <v>330</v>
      </c>
      <c r="J282" s="44"/>
      <c r="K282" s="44"/>
      <c r="L282" s="44"/>
      <c r="M282" s="44"/>
      <c r="N282" s="44">
        <v>262</v>
      </c>
      <c r="O282" s="44">
        <f t="shared" si="56"/>
        <v>2</v>
      </c>
      <c r="P282" s="60">
        <f t="shared" si="57"/>
        <v>2</v>
      </c>
      <c r="Q282" s="62">
        <f t="shared" si="58"/>
        <v>0.20606060606060606</v>
      </c>
      <c r="R282" s="62">
        <f t="shared" si="59"/>
        <v>1.2595419847328244</v>
      </c>
      <c r="S282" s="60" t="str">
        <f t="shared" si="54"/>
        <v>16 - 50% range</v>
      </c>
      <c r="T282" s="61">
        <f t="shared" si="53"/>
        <v>296</v>
      </c>
      <c r="U282" s="61">
        <f t="shared" si="60"/>
        <v>330</v>
      </c>
      <c r="V282" s="61">
        <f t="shared" si="61"/>
        <v>262</v>
      </c>
      <c r="W282" s="60">
        <f t="shared" si="55"/>
        <v>1</v>
      </c>
      <c r="X282" s="105" t="s">
        <v>2154</v>
      </c>
      <c r="Z282" s="134"/>
      <c r="AA282" s="134"/>
      <c r="AB282" s="134"/>
      <c r="AC282" s="134"/>
      <c r="AD282" s="134"/>
      <c r="AE282" s="134"/>
    </row>
    <row r="283" spans="1:31" ht="15" customHeight="1" x14ac:dyDescent="0.25">
      <c r="A283" s="40" t="s">
        <v>15</v>
      </c>
      <c r="B283" s="40" t="s">
        <v>99</v>
      </c>
      <c r="C283" t="s">
        <v>132</v>
      </c>
      <c r="D283" s="40" t="s">
        <v>133</v>
      </c>
      <c r="E283" t="s">
        <v>156</v>
      </c>
      <c r="F283" s="40" t="s">
        <v>157</v>
      </c>
      <c r="G283" t="s">
        <v>802</v>
      </c>
      <c r="H283" t="s">
        <v>803</v>
      </c>
      <c r="I283" s="44">
        <v>6</v>
      </c>
      <c r="J283" s="44"/>
      <c r="K283" s="44"/>
      <c r="L283" s="44"/>
      <c r="M283" s="44"/>
      <c r="N283" s="44"/>
      <c r="O283" s="44">
        <f t="shared" si="56"/>
        <v>1</v>
      </c>
      <c r="P283" s="60">
        <f t="shared" si="57"/>
        <v>1</v>
      </c>
      <c r="Q283" s="62">
        <f t="shared" si="58"/>
        <v>0</v>
      </c>
      <c r="R283" s="62">
        <f t="shared" si="59"/>
        <v>1</v>
      </c>
      <c r="S283" s="60" t="str">
        <f t="shared" si="54"/>
        <v>0-15% range</v>
      </c>
      <c r="T283" s="61">
        <f t="shared" si="53"/>
        <v>6</v>
      </c>
      <c r="U283" s="61">
        <f t="shared" si="60"/>
        <v>6</v>
      </c>
      <c r="V283" s="61">
        <f t="shared" si="61"/>
        <v>6</v>
      </c>
      <c r="W283" s="60">
        <f t="shared" si="55"/>
        <v>1</v>
      </c>
      <c r="X283" s="104" t="s">
        <v>2173</v>
      </c>
      <c r="Z283" s="134"/>
      <c r="AA283" s="134"/>
      <c r="AB283" s="134"/>
      <c r="AC283" s="134"/>
      <c r="AD283" s="134"/>
      <c r="AE283" s="134"/>
    </row>
    <row r="284" spans="1:31" ht="15" customHeight="1" x14ac:dyDescent="0.25">
      <c r="A284" s="40" t="s">
        <v>15</v>
      </c>
      <c r="B284" s="40" t="s">
        <v>99</v>
      </c>
      <c r="C284" t="s">
        <v>132</v>
      </c>
      <c r="D284" s="40" t="s">
        <v>133</v>
      </c>
      <c r="E284" t="s">
        <v>156</v>
      </c>
      <c r="F284" s="40" t="s">
        <v>157</v>
      </c>
      <c r="G284" t="s">
        <v>1668</v>
      </c>
      <c r="H284" t="s">
        <v>1669</v>
      </c>
      <c r="I284" s="44">
        <v>17</v>
      </c>
      <c r="J284" s="44"/>
      <c r="K284" s="44"/>
      <c r="L284" s="44"/>
      <c r="M284" s="44"/>
      <c r="N284" s="44"/>
      <c r="O284" s="44">
        <f t="shared" si="56"/>
        <v>1</v>
      </c>
      <c r="P284" s="60">
        <f t="shared" si="57"/>
        <v>1</v>
      </c>
      <c r="Q284" s="62">
        <f t="shared" si="58"/>
        <v>0</v>
      </c>
      <c r="R284" s="62">
        <f t="shared" si="59"/>
        <v>1</v>
      </c>
      <c r="S284" s="60" t="str">
        <f t="shared" si="54"/>
        <v>0-15% range</v>
      </c>
      <c r="T284" s="61">
        <f t="shared" si="53"/>
        <v>17</v>
      </c>
      <c r="U284" s="61">
        <f t="shared" si="60"/>
        <v>17</v>
      </c>
      <c r="V284" s="61">
        <f t="shared" si="61"/>
        <v>17</v>
      </c>
      <c r="W284" s="60">
        <f t="shared" si="55"/>
        <v>1</v>
      </c>
      <c r="X284" s="104" t="s">
        <v>2173</v>
      </c>
      <c r="Z284" s="134"/>
      <c r="AA284" s="134"/>
      <c r="AB284" s="134"/>
      <c r="AC284" s="134"/>
      <c r="AD284" s="134"/>
      <c r="AE284" s="134"/>
    </row>
    <row r="285" spans="1:31" ht="15" customHeight="1" x14ac:dyDescent="0.25">
      <c r="A285" s="40" t="s">
        <v>15</v>
      </c>
      <c r="B285" s="40" t="s">
        <v>99</v>
      </c>
      <c r="C285" t="s">
        <v>132</v>
      </c>
      <c r="D285" s="40" t="s">
        <v>133</v>
      </c>
      <c r="E285" t="s">
        <v>156</v>
      </c>
      <c r="F285" s="40" t="s">
        <v>157</v>
      </c>
      <c r="G285" t="s">
        <v>1830</v>
      </c>
      <c r="H285" t="s">
        <v>1831</v>
      </c>
      <c r="I285" s="44">
        <v>29</v>
      </c>
      <c r="J285" s="44"/>
      <c r="K285" s="44"/>
      <c r="L285" s="44"/>
      <c r="M285" s="44"/>
      <c r="N285" s="44"/>
      <c r="O285" s="44">
        <f t="shared" si="56"/>
        <v>1</v>
      </c>
      <c r="P285" s="60">
        <f t="shared" si="57"/>
        <v>1</v>
      </c>
      <c r="Q285" s="62">
        <f t="shared" si="58"/>
        <v>0</v>
      </c>
      <c r="R285" s="62">
        <f t="shared" si="59"/>
        <v>1</v>
      </c>
      <c r="S285" s="60" t="str">
        <f t="shared" si="54"/>
        <v>0-15% range</v>
      </c>
      <c r="T285" s="61">
        <f t="shared" si="53"/>
        <v>29</v>
      </c>
      <c r="U285" s="61">
        <f t="shared" si="60"/>
        <v>29</v>
      </c>
      <c r="V285" s="61">
        <f t="shared" si="61"/>
        <v>29</v>
      </c>
      <c r="W285" s="60">
        <f t="shared" si="55"/>
        <v>1</v>
      </c>
      <c r="X285" s="104" t="s">
        <v>2173</v>
      </c>
      <c r="Z285" s="134"/>
      <c r="AA285" s="134"/>
      <c r="AB285" s="134"/>
      <c r="AC285" s="134"/>
      <c r="AD285" s="134"/>
      <c r="AE285" s="134"/>
    </row>
    <row r="286" spans="1:31" ht="15" customHeight="1" x14ac:dyDescent="0.25">
      <c r="A286" s="40" t="s">
        <v>15</v>
      </c>
      <c r="B286" s="40" t="s">
        <v>99</v>
      </c>
      <c r="C286" t="s">
        <v>132</v>
      </c>
      <c r="D286" s="40" t="s">
        <v>133</v>
      </c>
      <c r="E286" t="s">
        <v>156</v>
      </c>
      <c r="F286" s="40" t="s">
        <v>157</v>
      </c>
      <c r="G286" t="s">
        <v>2566</v>
      </c>
      <c r="H286" t="s">
        <v>2531</v>
      </c>
      <c r="I286" s="44">
        <v>11</v>
      </c>
      <c r="J286" s="44"/>
      <c r="K286" s="44"/>
      <c r="L286" s="44"/>
      <c r="M286" s="44"/>
      <c r="N286" s="44"/>
      <c r="O286" s="44">
        <f t="shared" si="56"/>
        <v>1</v>
      </c>
      <c r="P286" s="60">
        <f t="shared" si="57"/>
        <v>1</v>
      </c>
      <c r="Q286" s="62">
        <f t="shared" si="58"/>
        <v>0</v>
      </c>
      <c r="R286" s="62">
        <f t="shared" si="59"/>
        <v>1</v>
      </c>
      <c r="S286" s="60" t="str">
        <f t="shared" si="54"/>
        <v>0-15% range</v>
      </c>
      <c r="T286" s="61">
        <f t="shared" si="53"/>
        <v>11</v>
      </c>
      <c r="U286" s="61">
        <f t="shared" si="60"/>
        <v>11</v>
      </c>
      <c r="V286" s="61">
        <f t="shared" si="61"/>
        <v>11</v>
      </c>
      <c r="W286" s="60">
        <f t="shared" si="55"/>
        <v>1</v>
      </c>
      <c r="X286" s="104" t="s">
        <v>2173</v>
      </c>
      <c r="Z286" s="134"/>
      <c r="AA286" s="134"/>
      <c r="AB286" s="134"/>
      <c r="AC286" s="134"/>
      <c r="AD286" s="134"/>
      <c r="AE286" s="134"/>
    </row>
    <row r="287" spans="1:31" ht="15" customHeight="1" x14ac:dyDescent="0.25">
      <c r="A287" s="40" t="s">
        <v>15</v>
      </c>
      <c r="B287" s="40" t="s">
        <v>99</v>
      </c>
      <c r="C287" t="s">
        <v>132</v>
      </c>
      <c r="D287" s="40" t="s">
        <v>133</v>
      </c>
      <c r="E287" t="s">
        <v>156</v>
      </c>
      <c r="F287" s="40" t="s">
        <v>157</v>
      </c>
      <c r="G287" t="s">
        <v>2569</v>
      </c>
      <c r="H287" t="s">
        <v>2534</v>
      </c>
      <c r="I287" s="44">
        <v>46</v>
      </c>
      <c r="J287" s="44"/>
      <c r="K287" s="44"/>
      <c r="L287" s="44"/>
      <c r="M287" s="44"/>
      <c r="N287" s="44"/>
      <c r="O287" s="44">
        <f t="shared" si="56"/>
        <v>1</v>
      </c>
      <c r="P287" s="60">
        <f t="shared" si="57"/>
        <v>1</v>
      </c>
      <c r="Q287" s="62">
        <f t="shared" si="58"/>
        <v>0</v>
      </c>
      <c r="R287" s="62">
        <f t="shared" si="59"/>
        <v>1</v>
      </c>
      <c r="S287" s="60" t="str">
        <f t="shared" si="54"/>
        <v>0-15% range</v>
      </c>
      <c r="T287" s="61">
        <f t="shared" si="53"/>
        <v>46</v>
      </c>
      <c r="U287" s="61">
        <f t="shared" si="60"/>
        <v>46</v>
      </c>
      <c r="V287" s="61">
        <f t="shared" si="61"/>
        <v>46</v>
      </c>
      <c r="W287" s="60">
        <f t="shared" si="55"/>
        <v>1</v>
      </c>
      <c r="X287" s="104" t="s">
        <v>2173</v>
      </c>
      <c r="Z287" s="134"/>
      <c r="AA287" s="134"/>
      <c r="AB287" s="134"/>
      <c r="AC287" s="134"/>
      <c r="AD287" s="134"/>
      <c r="AE287" s="134"/>
    </row>
    <row r="288" spans="1:31" ht="15" customHeight="1" x14ac:dyDescent="0.25">
      <c r="A288" s="40" t="s">
        <v>15</v>
      </c>
      <c r="B288" s="40" t="s">
        <v>99</v>
      </c>
      <c r="C288" t="s">
        <v>132</v>
      </c>
      <c r="D288" s="40" t="s">
        <v>133</v>
      </c>
      <c r="E288" t="s">
        <v>156</v>
      </c>
      <c r="F288" s="40" t="s">
        <v>157</v>
      </c>
      <c r="G288" t="s">
        <v>2450</v>
      </c>
      <c r="H288" t="s">
        <v>2449</v>
      </c>
      <c r="I288" s="44">
        <v>68</v>
      </c>
      <c r="J288" s="44"/>
      <c r="K288" s="44"/>
      <c r="L288" s="44"/>
      <c r="M288" s="44"/>
      <c r="N288" s="44">
        <v>96</v>
      </c>
      <c r="O288" s="44">
        <f t="shared" si="56"/>
        <v>2</v>
      </c>
      <c r="P288" s="60">
        <f t="shared" si="57"/>
        <v>2</v>
      </c>
      <c r="Q288" s="62">
        <f t="shared" si="58"/>
        <v>0.29166666666666663</v>
      </c>
      <c r="R288" s="62">
        <f t="shared" si="59"/>
        <v>1.411764705882353</v>
      </c>
      <c r="S288" s="60" t="str">
        <f t="shared" si="54"/>
        <v>16 - 50% range</v>
      </c>
      <c r="T288" s="61">
        <f t="shared" si="53"/>
        <v>82</v>
      </c>
      <c r="U288" s="61">
        <f t="shared" si="60"/>
        <v>96</v>
      </c>
      <c r="V288" s="61">
        <f t="shared" si="61"/>
        <v>68</v>
      </c>
      <c r="W288" s="60">
        <f t="shared" si="55"/>
        <v>1</v>
      </c>
      <c r="X288" s="105" t="s">
        <v>2154</v>
      </c>
      <c r="Z288" s="134"/>
      <c r="AA288" s="134"/>
      <c r="AB288" s="134"/>
      <c r="AC288" s="134"/>
      <c r="AD288" s="134"/>
      <c r="AE288" s="134"/>
    </row>
    <row r="289" spans="1:31" ht="15" customHeight="1" x14ac:dyDescent="0.25">
      <c r="A289" s="40" t="s">
        <v>15</v>
      </c>
      <c r="B289" s="40" t="s">
        <v>99</v>
      </c>
      <c r="C289" t="s">
        <v>132</v>
      </c>
      <c r="D289" s="40" t="s">
        <v>133</v>
      </c>
      <c r="E289" t="s">
        <v>156</v>
      </c>
      <c r="F289" s="40" t="s">
        <v>157</v>
      </c>
      <c r="G289" t="s">
        <v>2426</v>
      </c>
      <c r="H289" t="s">
        <v>2425</v>
      </c>
      <c r="I289" s="44"/>
      <c r="J289" s="44"/>
      <c r="K289" s="44"/>
      <c r="L289" s="44"/>
      <c r="M289" s="44"/>
      <c r="N289" s="44">
        <v>22</v>
      </c>
      <c r="O289" s="44">
        <f t="shared" si="56"/>
        <v>1</v>
      </c>
      <c r="P289" s="60">
        <f t="shared" si="57"/>
        <v>1</v>
      </c>
      <c r="Q289" s="62">
        <f t="shared" si="58"/>
        <v>0</v>
      </c>
      <c r="R289" s="62">
        <f t="shared" si="59"/>
        <v>1</v>
      </c>
      <c r="S289" s="60" t="str">
        <f t="shared" si="54"/>
        <v>0-15% range</v>
      </c>
      <c r="T289" s="61">
        <f>AVERAGE(I289:N289)</f>
        <v>22</v>
      </c>
      <c r="U289" s="61">
        <f t="shared" si="60"/>
        <v>22</v>
      </c>
      <c r="V289" s="61">
        <f t="shared" si="61"/>
        <v>22</v>
      </c>
      <c r="W289" s="60">
        <f t="shared" si="55"/>
        <v>1</v>
      </c>
      <c r="X289" s="104" t="s">
        <v>2173</v>
      </c>
      <c r="Z289" s="134"/>
      <c r="AA289" s="134"/>
      <c r="AB289" s="134"/>
      <c r="AC289" s="134"/>
      <c r="AD289" s="134"/>
      <c r="AE289" s="134"/>
    </row>
    <row r="290" spans="1:31" ht="15" customHeight="1" x14ac:dyDescent="0.25">
      <c r="A290" s="40" t="s">
        <v>15</v>
      </c>
      <c r="B290" s="40" t="s">
        <v>99</v>
      </c>
      <c r="C290" t="s">
        <v>15</v>
      </c>
      <c r="D290" s="40" t="s">
        <v>107</v>
      </c>
      <c r="E290" t="s">
        <v>108</v>
      </c>
      <c r="F290" s="40" t="s">
        <v>109</v>
      </c>
      <c r="G290" t="s">
        <v>559</v>
      </c>
      <c r="H290" t="s">
        <v>560</v>
      </c>
      <c r="I290" s="44">
        <v>68</v>
      </c>
      <c r="J290" s="44"/>
      <c r="K290" s="44"/>
      <c r="L290" s="44"/>
      <c r="M290" s="44"/>
      <c r="N290" s="44">
        <v>180</v>
      </c>
      <c r="O290" s="44">
        <f t="shared" si="56"/>
        <v>2</v>
      </c>
      <c r="P290" s="60">
        <f t="shared" si="57"/>
        <v>2</v>
      </c>
      <c r="Q290" s="62">
        <f t="shared" si="58"/>
        <v>0.62222222222222223</v>
      </c>
      <c r="R290" s="62">
        <f t="shared" si="59"/>
        <v>2.6470588235294117</v>
      </c>
      <c r="S290" s="60" t="str">
        <f t="shared" si="54"/>
        <v>50-100% range</v>
      </c>
      <c r="T290" s="61">
        <f t="shared" ref="T290:T292" si="62">$I290</f>
        <v>68</v>
      </c>
      <c r="U290" s="61">
        <f t="shared" si="60"/>
        <v>180</v>
      </c>
      <c r="V290" s="61">
        <f t="shared" si="61"/>
        <v>68</v>
      </c>
      <c r="W290" s="107">
        <f t="shared" si="55"/>
        <v>1</v>
      </c>
      <c r="X290" s="111" t="s">
        <v>2606</v>
      </c>
      <c r="Z290" s="134"/>
      <c r="AA290" s="134"/>
      <c r="AB290" s="134"/>
      <c r="AC290" s="134"/>
      <c r="AD290" s="134"/>
      <c r="AE290" s="134"/>
    </row>
    <row r="291" spans="1:31" ht="15" customHeight="1" x14ac:dyDescent="0.25">
      <c r="A291" s="40" t="s">
        <v>15</v>
      </c>
      <c r="B291" s="40" t="s">
        <v>99</v>
      </c>
      <c r="C291" t="s">
        <v>15</v>
      </c>
      <c r="D291" s="40" t="s">
        <v>107</v>
      </c>
      <c r="E291" t="s">
        <v>108</v>
      </c>
      <c r="F291" s="40" t="s">
        <v>109</v>
      </c>
      <c r="G291" t="s">
        <v>698</v>
      </c>
      <c r="H291" t="s">
        <v>624</v>
      </c>
      <c r="I291" s="44">
        <v>200</v>
      </c>
      <c r="J291" s="44"/>
      <c r="K291" s="44"/>
      <c r="L291" s="44"/>
      <c r="M291" s="44"/>
      <c r="N291" s="44">
        <v>54</v>
      </c>
      <c r="O291" s="44">
        <f t="shared" si="56"/>
        <v>2</v>
      </c>
      <c r="P291" s="60">
        <f t="shared" si="57"/>
        <v>2</v>
      </c>
      <c r="Q291" s="62">
        <f t="shared" si="58"/>
        <v>0.73</v>
      </c>
      <c r="R291" s="62">
        <f t="shared" si="59"/>
        <v>3.7037037037037037</v>
      </c>
      <c r="S291" s="60" t="str">
        <f t="shared" si="54"/>
        <v>50-100% range</v>
      </c>
      <c r="T291" s="61">
        <f t="shared" si="62"/>
        <v>200</v>
      </c>
      <c r="U291" s="61">
        <f t="shared" si="60"/>
        <v>200</v>
      </c>
      <c r="V291" s="61">
        <f t="shared" si="61"/>
        <v>54</v>
      </c>
      <c r="W291" s="107">
        <f t="shared" si="55"/>
        <v>1</v>
      </c>
      <c r="X291" s="111" t="s">
        <v>2606</v>
      </c>
      <c r="Z291" s="134"/>
      <c r="AA291" s="134"/>
      <c r="AB291" s="134"/>
      <c r="AC291" s="134"/>
      <c r="AD291" s="134"/>
      <c r="AE291" s="134"/>
    </row>
    <row r="292" spans="1:31" ht="15" customHeight="1" x14ac:dyDescent="0.25">
      <c r="A292" s="40" t="s">
        <v>15</v>
      </c>
      <c r="B292" s="40" t="s">
        <v>99</v>
      </c>
      <c r="C292" t="s">
        <v>15</v>
      </c>
      <c r="D292" s="40" t="s">
        <v>107</v>
      </c>
      <c r="E292" t="s">
        <v>108</v>
      </c>
      <c r="F292" s="40" t="s">
        <v>109</v>
      </c>
      <c r="G292" t="s">
        <v>358</v>
      </c>
      <c r="H292" t="s">
        <v>359</v>
      </c>
      <c r="I292" s="44">
        <v>645</v>
      </c>
      <c r="J292" s="44"/>
      <c r="K292" s="44"/>
      <c r="L292" s="44"/>
      <c r="M292" s="44"/>
      <c r="N292" s="44">
        <v>96</v>
      </c>
      <c r="O292" s="44">
        <f t="shared" si="56"/>
        <v>2</v>
      </c>
      <c r="P292" s="60">
        <f t="shared" si="57"/>
        <v>2</v>
      </c>
      <c r="Q292" s="62">
        <f t="shared" si="58"/>
        <v>0.85116279069767442</v>
      </c>
      <c r="R292" s="62">
        <f t="shared" si="59"/>
        <v>6.71875</v>
      </c>
      <c r="S292" s="60" t="str">
        <f t="shared" si="54"/>
        <v>50-100% range</v>
      </c>
      <c r="T292" s="61">
        <f t="shared" si="62"/>
        <v>645</v>
      </c>
      <c r="U292" s="61">
        <f t="shared" si="60"/>
        <v>645</v>
      </c>
      <c r="V292" s="61">
        <f t="shared" si="61"/>
        <v>96</v>
      </c>
      <c r="W292" s="107">
        <f t="shared" si="55"/>
        <v>1</v>
      </c>
      <c r="X292" s="111" t="s">
        <v>2606</v>
      </c>
      <c r="Z292" s="134"/>
      <c r="AA292" s="134"/>
      <c r="AB292" s="134"/>
      <c r="AC292" s="134"/>
      <c r="AD292" s="134"/>
      <c r="AE292" s="134"/>
    </row>
    <row r="293" spans="1:31" ht="15" customHeight="1" x14ac:dyDescent="0.25">
      <c r="A293" s="40" t="s">
        <v>15</v>
      </c>
      <c r="B293" s="40" t="s">
        <v>99</v>
      </c>
      <c r="C293" t="s">
        <v>15</v>
      </c>
      <c r="D293" s="40" t="s">
        <v>107</v>
      </c>
      <c r="E293" t="s">
        <v>108</v>
      </c>
      <c r="F293" s="40" t="s">
        <v>109</v>
      </c>
      <c r="G293" t="s">
        <v>1716</v>
      </c>
      <c r="H293" t="s">
        <v>935</v>
      </c>
      <c r="I293" s="44">
        <v>57</v>
      </c>
      <c r="J293" s="44"/>
      <c r="K293" s="44"/>
      <c r="L293" s="44"/>
      <c r="M293" s="44"/>
      <c r="N293" s="44"/>
      <c r="O293" s="44">
        <f t="shared" si="56"/>
        <v>1</v>
      </c>
      <c r="P293" s="60">
        <f t="shared" si="57"/>
        <v>1</v>
      </c>
      <c r="Q293" s="62">
        <f t="shared" si="58"/>
        <v>0</v>
      </c>
      <c r="R293" s="62">
        <f t="shared" si="59"/>
        <v>1</v>
      </c>
      <c r="S293" s="60" t="str">
        <f t="shared" si="54"/>
        <v>0-15% range</v>
      </c>
      <c r="T293" s="61">
        <f t="shared" ref="T293:T298" si="63">AVERAGE(I293:N293)</f>
        <v>57</v>
      </c>
      <c r="U293" s="61">
        <f t="shared" si="60"/>
        <v>57</v>
      </c>
      <c r="V293" s="61">
        <f t="shared" si="61"/>
        <v>57</v>
      </c>
      <c r="W293" s="60">
        <f t="shared" si="55"/>
        <v>1</v>
      </c>
      <c r="X293" s="104" t="s">
        <v>2173</v>
      </c>
      <c r="Z293" s="134"/>
      <c r="AA293" s="134"/>
      <c r="AB293" s="134"/>
      <c r="AC293" s="134"/>
      <c r="AD293" s="134"/>
      <c r="AE293" s="134"/>
    </row>
    <row r="294" spans="1:31" ht="15" customHeight="1" x14ac:dyDescent="0.25">
      <c r="A294" s="40" t="s">
        <v>15</v>
      </c>
      <c r="B294" s="40" t="s">
        <v>99</v>
      </c>
      <c r="C294" t="s">
        <v>15</v>
      </c>
      <c r="D294" s="40" t="s">
        <v>107</v>
      </c>
      <c r="E294" t="s">
        <v>108</v>
      </c>
      <c r="F294" s="40" t="s">
        <v>109</v>
      </c>
      <c r="G294" t="s">
        <v>1809</v>
      </c>
      <c r="H294" t="s">
        <v>936</v>
      </c>
      <c r="I294" s="44">
        <v>131</v>
      </c>
      <c r="J294" s="44"/>
      <c r="K294" s="44"/>
      <c r="L294" s="44"/>
      <c r="M294" s="44"/>
      <c r="N294" s="44"/>
      <c r="O294" s="44">
        <f t="shared" si="56"/>
        <v>1</v>
      </c>
      <c r="P294" s="60">
        <f t="shared" si="57"/>
        <v>1</v>
      </c>
      <c r="Q294" s="62">
        <f t="shared" si="58"/>
        <v>0</v>
      </c>
      <c r="R294" s="62">
        <f t="shared" si="59"/>
        <v>1</v>
      </c>
      <c r="S294" s="60" t="str">
        <f t="shared" si="54"/>
        <v>0-15% range</v>
      </c>
      <c r="T294" s="61">
        <f t="shared" si="63"/>
        <v>131</v>
      </c>
      <c r="U294" s="61">
        <f t="shared" si="60"/>
        <v>131</v>
      </c>
      <c r="V294" s="61">
        <f t="shared" si="61"/>
        <v>131</v>
      </c>
      <c r="W294" s="60">
        <f t="shared" si="55"/>
        <v>1</v>
      </c>
      <c r="X294" s="104" t="s">
        <v>2173</v>
      </c>
      <c r="Z294" s="134"/>
      <c r="AA294" s="134"/>
      <c r="AB294" s="134"/>
      <c r="AC294" s="134"/>
      <c r="AD294" s="134"/>
      <c r="AE294" s="134"/>
    </row>
    <row r="295" spans="1:31" ht="15" customHeight="1" x14ac:dyDescent="0.25">
      <c r="A295" s="40" t="s">
        <v>15</v>
      </c>
      <c r="B295" s="40" t="s">
        <v>99</v>
      </c>
      <c r="C295" t="s">
        <v>15</v>
      </c>
      <c r="D295" s="40" t="s">
        <v>107</v>
      </c>
      <c r="E295" t="s">
        <v>108</v>
      </c>
      <c r="F295" s="40" t="s">
        <v>109</v>
      </c>
      <c r="G295" t="s">
        <v>1838</v>
      </c>
      <c r="H295" t="s">
        <v>1839</v>
      </c>
      <c r="I295" s="44"/>
      <c r="J295" s="44"/>
      <c r="K295" s="44"/>
      <c r="L295" s="44"/>
      <c r="M295" s="44"/>
      <c r="N295" s="44">
        <v>24</v>
      </c>
      <c r="O295" s="44">
        <f t="shared" si="56"/>
        <v>1</v>
      </c>
      <c r="P295" s="60">
        <f t="shared" si="57"/>
        <v>1</v>
      </c>
      <c r="Q295" s="62">
        <f t="shared" si="58"/>
        <v>0</v>
      </c>
      <c r="R295" s="62">
        <f t="shared" si="59"/>
        <v>1</v>
      </c>
      <c r="S295" s="60" t="str">
        <f t="shared" si="54"/>
        <v>0-15% range</v>
      </c>
      <c r="T295" s="61">
        <f t="shared" si="63"/>
        <v>24</v>
      </c>
      <c r="U295" s="61">
        <f t="shared" si="60"/>
        <v>24</v>
      </c>
      <c r="V295" s="61">
        <f t="shared" si="61"/>
        <v>24</v>
      </c>
      <c r="W295" s="60">
        <f t="shared" si="55"/>
        <v>1</v>
      </c>
      <c r="X295" s="104" t="s">
        <v>2173</v>
      </c>
      <c r="Z295" s="134"/>
      <c r="AA295" s="134"/>
      <c r="AB295" s="134"/>
      <c r="AC295" s="134"/>
      <c r="AD295" s="134"/>
      <c r="AE295" s="134"/>
    </row>
    <row r="296" spans="1:31" ht="15" customHeight="1" x14ac:dyDescent="0.25">
      <c r="A296" s="40" t="s">
        <v>15</v>
      </c>
      <c r="B296" s="40" t="s">
        <v>99</v>
      </c>
      <c r="C296" t="s">
        <v>15</v>
      </c>
      <c r="D296" s="40" t="s">
        <v>107</v>
      </c>
      <c r="E296" t="s">
        <v>108</v>
      </c>
      <c r="F296" s="40" t="s">
        <v>109</v>
      </c>
      <c r="G296" t="s">
        <v>1840</v>
      </c>
      <c r="H296" t="s">
        <v>919</v>
      </c>
      <c r="I296" s="44">
        <v>148</v>
      </c>
      <c r="J296" s="44"/>
      <c r="K296" s="44"/>
      <c r="L296" s="44"/>
      <c r="M296" s="44"/>
      <c r="N296" s="44"/>
      <c r="O296" s="44">
        <f t="shared" si="56"/>
        <v>1</v>
      </c>
      <c r="P296" s="60">
        <f t="shared" si="57"/>
        <v>1</v>
      </c>
      <c r="Q296" s="62">
        <f t="shared" si="58"/>
        <v>0</v>
      </c>
      <c r="R296" s="62">
        <f t="shared" si="59"/>
        <v>1</v>
      </c>
      <c r="S296" s="60" t="str">
        <f t="shared" si="54"/>
        <v>0-15% range</v>
      </c>
      <c r="T296" s="61">
        <f t="shared" si="63"/>
        <v>148</v>
      </c>
      <c r="U296" s="61">
        <f t="shared" si="60"/>
        <v>148</v>
      </c>
      <c r="V296" s="61">
        <f t="shared" si="61"/>
        <v>148</v>
      </c>
      <c r="W296" s="60">
        <f t="shared" si="55"/>
        <v>1</v>
      </c>
      <c r="X296" s="104" t="s">
        <v>2173</v>
      </c>
      <c r="Z296" s="134"/>
      <c r="AA296" s="134"/>
      <c r="AB296" s="134"/>
      <c r="AC296" s="134"/>
      <c r="AD296" s="134"/>
      <c r="AE296" s="134"/>
    </row>
    <row r="297" spans="1:31" ht="15" customHeight="1" x14ac:dyDescent="0.25">
      <c r="A297" s="40" t="s">
        <v>15</v>
      </c>
      <c r="B297" s="40" t="s">
        <v>99</v>
      </c>
      <c r="C297" t="s">
        <v>15</v>
      </c>
      <c r="D297" s="40" t="s">
        <v>107</v>
      </c>
      <c r="E297" t="s">
        <v>108</v>
      </c>
      <c r="F297" s="40" t="s">
        <v>109</v>
      </c>
      <c r="G297" t="s">
        <v>1849</v>
      </c>
      <c r="H297" t="s">
        <v>1850</v>
      </c>
      <c r="I297" s="44">
        <v>211</v>
      </c>
      <c r="J297" s="44"/>
      <c r="K297" s="44"/>
      <c r="L297" s="44"/>
      <c r="M297" s="44"/>
      <c r="N297" s="44"/>
      <c r="O297" s="44">
        <f t="shared" si="56"/>
        <v>1</v>
      </c>
      <c r="P297" s="60">
        <f t="shared" si="57"/>
        <v>1</v>
      </c>
      <c r="Q297" s="62">
        <f t="shared" si="58"/>
        <v>0</v>
      </c>
      <c r="R297" s="62">
        <f t="shared" si="59"/>
        <v>1</v>
      </c>
      <c r="S297" s="60" t="str">
        <f t="shared" si="54"/>
        <v>0-15% range</v>
      </c>
      <c r="T297" s="61">
        <f t="shared" si="63"/>
        <v>211</v>
      </c>
      <c r="U297" s="61">
        <f t="shared" si="60"/>
        <v>211</v>
      </c>
      <c r="V297" s="61">
        <f t="shared" si="61"/>
        <v>211</v>
      </c>
      <c r="W297" s="60">
        <f t="shared" si="55"/>
        <v>1</v>
      </c>
      <c r="X297" s="104" t="s">
        <v>2173</v>
      </c>
      <c r="Z297" s="134"/>
      <c r="AA297" s="134"/>
      <c r="AB297" s="134"/>
      <c r="AC297" s="134"/>
      <c r="AD297" s="134"/>
      <c r="AE297" s="134"/>
    </row>
    <row r="298" spans="1:31" ht="15" customHeight="1" x14ac:dyDescent="0.25">
      <c r="A298" s="40" t="s">
        <v>15</v>
      </c>
      <c r="B298" s="40" t="s">
        <v>99</v>
      </c>
      <c r="C298" t="s">
        <v>15</v>
      </c>
      <c r="D298" s="40" t="s">
        <v>107</v>
      </c>
      <c r="E298" t="s">
        <v>15</v>
      </c>
      <c r="F298" s="40" t="s">
        <v>119</v>
      </c>
      <c r="G298" t="s">
        <v>693</v>
      </c>
      <c r="H298" t="s">
        <v>619</v>
      </c>
      <c r="I298" s="44"/>
      <c r="J298" s="44"/>
      <c r="K298" s="44"/>
      <c r="L298" s="44"/>
      <c r="M298" s="44"/>
      <c r="N298" s="44">
        <v>60</v>
      </c>
      <c r="O298" s="44">
        <f t="shared" si="56"/>
        <v>1</v>
      </c>
      <c r="P298" s="60">
        <f t="shared" si="57"/>
        <v>1</v>
      </c>
      <c r="Q298" s="62">
        <f t="shared" si="58"/>
        <v>0</v>
      </c>
      <c r="R298" s="62">
        <f t="shared" si="59"/>
        <v>1</v>
      </c>
      <c r="S298" s="60" t="str">
        <f t="shared" si="54"/>
        <v>0-15% range</v>
      </c>
      <c r="T298" s="61">
        <f t="shared" si="63"/>
        <v>60</v>
      </c>
      <c r="U298" s="61">
        <f t="shared" si="60"/>
        <v>60</v>
      </c>
      <c r="V298" s="61">
        <f t="shared" si="61"/>
        <v>60</v>
      </c>
      <c r="W298" s="60">
        <f t="shared" si="55"/>
        <v>1</v>
      </c>
      <c r="X298" s="104" t="s">
        <v>2173</v>
      </c>
      <c r="Z298" s="134"/>
      <c r="AA298" s="134"/>
      <c r="AB298" s="134"/>
      <c r="AC298" s="134"/>
      <c r="AD298" s="134"/>
      <c r="AE298" s="134"/>
    </row>
    <row r="299" spans="1:31" ht="15" customHeight="1" x14ac:dyDescent="0.25">
      <c r="A299" s="40" t="s">
        <v>15</v>
      </c>
      <c r="B299" s="40" t="s">
        <v>99</v>
      </c>
      <c r="C299" t="s">
        <v>15</v>
      </c>
      <c r="D299" s="40" t="s">
        <v>107</v>
      </c>
      <c r="E299" t="s">
        <v>15</v>
      </c>
      <c r="F299" s="40" t="s">
        <v>119</v>
      </c>
      <c r="G299" t="s">
        <v>215</v>
      </c>
      <c r="H299" t="s">
        <v>216</v>
      </c>
      <c r="I299" s="44">
        <v>428</v>
      </c>
      <c r="J299" s="44"/>
      <c r="K299" s="44"/>
      <c r="L299" s="44"/>
      <c r="M299" s="44"/>
      <c r="N299" s="44">
        <v>80</v>
      </c>
      <c r="O299" s="44">
        <f t="shared" si="56"/>
        <v>2</v>
      </c>
      <c r="P299" s="60">
        <f t="shared" si="57"/>
        <v>2</v>
      </c>
      <c r="Q299" s="62">
        <f t="shared" si="58"/>
        <v>0.81308411214953269</v>
      </c>
      <c r="R299" s="62">
        <f t="shared" si="59"/>
        <v>5.35</v>
      </c>
      <c r="S299" s="60" t="str">
        <f t="shared" si="54"/>
        <v>50-100% range</v>
      </c>
      <c r="T299" s="61">
        <f>$I299</f>
        <v>428</v>
      </c>
      <c r="U299" s="61">
        <f t="shared" si="60"/>
        <v>428</v>
      </c>
      <c r="V299" s="61">
        <f t="shared" si="61"/>
        <v>80</v>
      </c>
      <c r="W299" s="107">
        <f t="shared" si="55"/>
        <v>1</v>
      </c>
      <c r="X299" s="111" t="s">
        <v>2606</v>
      </c>
      <c r="Z299" s="134"/>
      <c r="AA299" s="134"/>
      <c r="AB299" s="134"/>
      <c r="AC299" s="134"/>
      <c r="AD299" s="134"/>
      <c r="AE299" s="134"/>
    </row>
    <row r="300" spans="1:31" ht="15" customHeight="1" x14ac:dyDescent="0.25">
      <c r="A300" s="40" t="s">
        <v>15</v>
      </c>
      <c r="B300" s="40" t="s">
        <v>99</v>
      </c>
      <c r="C300" t="s">
        <v>15</v>
      </c>
      <c r="D300" s="40" t="s">
        <v>107</v>
      </c>
      <c r="E300" t="s">
        <v>15</v>
      </c>
      <c r="F300" s="40" t="s">
        <v>119</v>
      </c>
      <c r="G300" t="s">
        <v>704</v>
      </c>
      <c r="H300" t="s">
        <v>631</v>
      </c>
      <c r="I300" s="44"/>
      <c r="J300" s="44"/>
      <c r="K300" s="44"/>
      <c r="L300" s="44"/>
      <c r="M300" s="44"/>
      <c r="N300" s="44">
        <v>96</v>
      </c>
      <c r="O300" s="44">
        <f t="shared" si="56"/>
        <v>1</v>
      </c>
      <c r="P300" s="60">
        <f t="shared" si="57"/>
        <v>1</v>
      </c>
      <c r="Q300" s="62">
        <f t="shared" si="58"/>
        <v>0</v>
      </c>
      <c r="R300" s="62">
        <f t="shared" si="59"/>
        <v>1</v>
      </c>
      <c r="S300" s="60" t="str">
        <f t="shared" si="54"/>
        <v>0-15% range</v>
      </c>
      <c r="T300" s="61">
        <f t="shared" ref="T300:T318" si="64">AVERAGE(I300:N300)</f>
        <v>96</v>
      </c>
      <c r="U300" s="61">
        <f t="shared" si="60"/>
        <v>96</v>
      </c>
      <c r="V300" s="61">
        <f t="shared" si="61"/>
        <v>96</v>
      </c>
      <c r="W300" s="60">
        <f t="shared" si="55"/>
        <v>1</v>
      </c>
      <c r="X300" s="104" t="s">
        <v>2173</v>
      </c>
      <c r="Z300" s="134"/>
      <c r="AA300" s="134"/>
      <c r="AB300" s="134"/>
      <c r="AC300" s="134"/>
      <c r="AD300" s="134"/>
      <c r="AE300" s="134"/>
    </row>
    <row r="301" spans="1:31" ht="15" customHeight="1" x14ac:dyDescent="0.25">
      <c r="A301" s="40" t="s">
        <v>15</v>
      </c>
      <c r="B301" s="40" t="s">
        <v>99</v>
      </c>
      <c r="C301" t="s">
        <v>15</v>
      </c>
      <c r="D301" s="40" t="s">
        <v>107</v>
      </c>
      <c r="E301" t="s">
        <v>15</v>
      </c>
      <c r="F301" s="40" t="s">
        <v>119</v>
      </c>
      <c r="G301" t="s">
        <v>15</v>
      </c>
      <c r="H301" t="s">
        <v>120</v>
      </c>
      <c r="I301" s="44"/>
      <c r="J301" s="44"/>
      <c r="K301" s="44"/>
      <c r="L301" s="44"/>
      <c r="M301" s="44"/>
      <c r="N301" s="44">
        <v>1108</v>
      </c>
      <c r="O301" s="44">
        <f t="shared" si="56"/>
        <v>1</v>
      </c>
      <c r="P301" s="60">
        <f t="shared" si="57"/>
        <v>1</v>
      </c>
      <c r="Q301" s="62">
        <f t="shared" si="58"/>
        <v>0</v>
      </c>
      <c r="R301" s="62">
        <f t="shared" si="59"/>
        <v>1</v>
      </c>
      <c r="S301" s="60" t="str">
        <f t="shared" si="54"/>
        <v>0-15% range</v>
      </c>
      <c r="T301" s="61">
        <f t="shared" si="64"/>
        <v>1108</v>
      </c>
      <c r="U301" s="61">
        <f t="shared" si="60"/>
        <v>1108</v>
      </c>
      <c r="V301" s="61">
        <f t="shared" si="61"/>
        <v>1108</v>
      </c>
      <c r="W301" s="107">
        <f t="shared" si="55"/>
        <v>1</v>
      </c>
      <c r="X301" s="112" t="s">
        <v>2173</v>
      </c>
      <c r="Z301" s="134"/>
      <c r="AA301" s="134"/>
      <c r="AB301" s="134"/>
      <c r="AC301" s="134"/>
      <c r="AD301" s="134"/>
      <c r="AE301" s="134"/>
    </row>
    <row r="302" spans="1:31" ht="15" customHeight="1" x14ac:dyDescent="0.25">
      <c r="A302" s="40" t="s">
        <v>15</v>
      </c>
      <c r="B302" s="40" t="s">
        <v>99</v>
      </c>
      <c r="C302" t="s">
        <v>15</v>
      </c>
      <c r="D302" s="40" t="s">
        <v>107</v>
      </c>
      <c r="E302" t="s">
        <v>15</v>
      </c>
      <c r="F302" s="40" t="s">
        <v>119</v>
      </c>
      <c r="G302" t="s">
        <v>2560</v>
      </c>
      <c r="H302" t="s">
        <v>2525</v>
      </c>
      <c r="I302" s="44">
        <v>143</v>
      </c>
      <c r="J302" s="44"/>
      <c r="K302" s="44"/>
      <c r="L302" s="44"/>
      <c r="M302" s="44"/>
      <c r="N302" s="44"/>
      <c r="O302" s="44">
        <f t="shared" si="56"/>
        <v>1</v>
      </c>
      <c r="P302" s="60">
        <f t="shared" si="57"/>
        <v>1</v>
      </c>
      <c r="Q302" s="62">
        <f t="shared" si="58"/>
        <v>0</v>
      </c>
      <c r="R302" s="62">
        <f t="shared" si="59"/>
        <v>1</v>
      </c>
      <c r="S302" s="60" t="str">
        <f t="shared" si="54"/>
        <v>0-15% range</v>
      </c>
      <c r="T302" s="61">
        <f t="shared" si="64"/>
        <v>143</v>
      </c>
      <c r="U302" s="61">
        <f t="shared" si="60"/>
        <v>143</v>
      </c>
      <c r="V302" s="61">
        <f t="shared" si="61"/>
        <v>143</v>
      </c>
      <c r="W302" s="60">
        <f t="shared" si="55"/>
        <v>1</v>
      </c>
      <c r="X302" s="104" t="s">
        <v>2173</v>
      </c>
      <c r="Z302" s="134"/>
      <c r="AA302" s="134"/>
      <c r="AB302" s="134"/>
      <c r="AC302" s="134"/>
      <c r="AD302" s="134"/>
      <c r="AE302" s="134"/>
    </row>
    <row r="303" spans="1:31" ht="15" customHeight="1" x14ac:dyDescent="0.25">
      <c r="A303" s="40" t="s">
        <v>15</v>
      </c>
      <c r="B303" s="40" t="s">
        <v>99</v>
      </c>
      <c r="C303" t="s">
        <v>15</v>
      </c>
      <c r="D303" s="40" t="s">
        <v>107</v>
      </c>
      <c r="E303" t="s">
        <v>15</v>
      </c>
      <c r="F303" s="40" t="s">
        <v>119</v>
      </c>
      <c r="G303" t="s">
        <v>2570</v>
      </c>
      <c r="H303" t="s">
        <v>2535</v>
      </c>
      <c r="I303" s="44">
        <v>57</v>
      </c>
      <c r="J303" s="44"/>
      <c r="K303" s="44"/>
      <c r="L303" s="44"/>
      <c r="M303" s="44"/>
      <c r="N303" s="44"/>
      <c r="O303" s="44">
        <f t="shared" si="56"/>
        <v>1</v>
      </c>
      <c r="P303" s="60">
        <f t="shared" si="57"/>
        <v>1</v>
      </c>
      <c r="Q303" s="62">
        <f t="shared" si="58"/>
        <v>0</v>
      </c>
      <c r="R303" s="62">
        <f t="shared" si="59"/>
        <v>1</v>
      </c>
      <c r="S303" s="60" t="str">
        <f t="shared" si="54"/>
        <v>0-15% range</v>
      </c>
      <c r="T303" s="61">
        <f t="shared" si="64"/>
        <v>57</v>
      </c>
      <c r="U303" s="61">
        <f t="shared" si="60"/>
        <v>57</v>
      </c>
      <c r="V303" s="61">
        <f t="shared" si="61"/>
        <v>57</v>
      </c>
      <c r="W303" s="60">
        <f t="shared" si="55"/>
        <v>1</v>
      </c>
      <c r="X303" s="104" t="s">
        <v>2173</v>
      </c>
      <c r="Z303" s="134"/>
      <c r="AA303" s="134"/>
      <c r="AB303" s="134"/>
      <c r="AC303" s="134"/>
      <c r="AD303" s="134"/>
      <c r="AE303" s="134"/>
    </row>
    <row r="304" spans="1:31" ht="15" customHeight="1" x14ac:dyDescent="0.25">
      <c r="A304" s="40" t="s">
        <v>15</v>
      </c>
      <c r="B304" s="40" t="s">
        <v>99</v>
      </c>
      <c r="C304" t="s">
        <v>15</v>
      </c>
      <c r="D304" s="40" t="s">
        <v>107</v>
      </c>
      <c r="E304" t="s">
        <v>15</v>
      </c>
      <c r="F304" s="40" t="s">
        <v>119</v>
      </c>
      <c r="G304" t="s">
        <v>2442</v>
      </c>
      <c r="H304" t="s">
        <v>2441</v>
      </c>
      <c r="I304" s="44"/>
      <c r="J304" s="44"/>
      <c r="K304" s="44"/>
      <c r="L304" s="44"/>
      <c r="M304" s="44"/>
      <c r="N304" s="44">
        <v>28</v>
      </c>
      <c r="O304" s="44">
        <f t="shared" si="56"/>
        <v>1</v>
      </c>
      <c r="P304" s="60">
        <f t="shared" si="57"/>
        <v>1</v>
      </c>
      <c r="Q304" s="62">
        <f t="shared" si="58"/>
        <v>0</v>
      </c>
      <c r="R304" s="62">
        <f t="shared" si="59"/>
        <v>1</v>
      </c>
      <c r="S304" s="60" t="str">
        <f t="shared" si="54"/>
        <v>0-15% range</v>
      </c>
      <c r="T304" s="61">
        <f t="shared" si="64"/>
        <v>28</v>
      </c>
      <c r="U304" s="61">
        <f t="shared" si="60"/>
        <v>28</v>
      </c>
      <c r="V304" s="61">
        <f t="shared" si="61"/>
        <v>28</v>
      </c>
      <c r="W304" s="60">
        <f t="shared" si="55"/>
        <v>1</v>
      </c>
      <c r="X304" s="104" t="s">
        <v>2173</v>
      </c>
      <c r="Z304" s="134"/>
      <c r="AA304" s="134"/>
      <c r="AB304" s="134"/>
      <c r="AC304" s="134"/>
      <c r="AD304" s="134"/>
      <c r="AE304" s="134"/>
    </row>
    <row r="305" spans="1:31" ht="15" customHeight="1" x14ac:dyDescent="0.25">
      <c r="A305" s="40" t="s">
        <v>15</v>
      </c>
      <c r="B305" s="40" t="s">
        <v>99</v>
      </c>
      <c r="C305" t="s">
        <v>15</v>
      </c>
      <c r="D305" s="40" t="s">
        <v>107</v>
      </c>
      <c r="E305" t="s">
        <v>15</v>
      </c>
      <c r="F305" s="40" t="s">
        <v>119</v>
      </c>
      <c r="G305" t="s">
        <v>2440</v>
      </c>
      <c r="H305" t="s">
        <v>2439</v>
      </c>
      <c r="I305" s="44"/>
      <c r="J305" s="44"/>
      <c r="K305" s="44"/>
      <c r="L305" s="44"/>
      <c r="M305" s="44"/>
      <c r="N305" s="44">
        <v>48</v>
      </c>
      <c r="O305" s="44">
        <f t="shared" si="56"/>
        <v>1</v>
      </c>
      <c r="P305" s="60">
        <f t="shared" si="57"/>
        <v>1</v>
      </c>
      <c r="Q305" s="62">
        <f t="shared" si="58"/>
        <v>0</v>
      </c>
      <c r="R305" s="62">
        <f t="shared" si="59"/>
        <v>1</v>
      </c>
      <c r="S305" s="60" t="str">
        <f t="shared" si="54"/>
        <v>0-15% range</v>
      </c>
      <c r="T305" s="61">
        <f t="shared" si="64"/>
        <v>48</v>
      </c>
      <c r="U305" s="61">
        <f t="shared" si="60"/>
        <v>48</v>
      </c>
      <c r="V305" s="61">
        <f t="shared" si="61"/>
        <v>48</v>
      </c>
      <c r="W305" s="60">
        <f t="shared" si="55"/>
        <v>1</v>
      </c>
      <c r="X305" s="104" t="s">
        <v>2173</v>
      </c>
      <c r="Z305" s="134"/>
      <c r="AA305" s="134"/>
      <c r="AB305" s="134"/>
      <c r="AC305" s="134"/>
      <c r="AD305" s="134"/>
      <c r="AE305" s="134"/>
    </row>
    <row r="306" spans="1:31" ht="15" customHeight="1" x14ac:dyDescent="0.25">
      <c r="A306" s="40" t="s">
        <v>15</v>
      </c>
      <c r="B306" s="40" t="s">
        <v>99</v>
      </c>
      <c r="C306" t="s">
        <v>15</v>
      </c>
      <c r="D306" s="40" t="s">
        <v>107</v>
      </c>
      <c r="E306" t="s">
        <v>217</v>
      </c>
      <c r="F306" s="40" t="s">
        <v>218</v>
      </c>
      <c r="G306" t="s">
        <v>223</v>
      </c>
      <c r="H306" t="s">
        <v>224</v>
      </c>
      <c r="I306" s="44">
        <v>342</v>
      </c>
      <c r="J306" s="44"/>
      <c r="K306" s="44"/>
      <c r="L306" s="44"/>
      <c r="M306" s="44"/>
      <c r="N306" s="44">
        <v>125</v>
      </c>
      <c r="O306" s="44">
        <f t="shared" si="56"/>
        <v>2</v>
      </c>
      <c r="P306" s="60">
        <f t="shared" si="57"/>
        <v>2</v>
      </c>
      <c r="Q306" s="62">
        <f t="shared" si="58"/>
        <v>0.63450292397660824</v>
      </c>
      <c r="R306" s="62">
        <f t="shared" si="59"/>
        <v>2.7360000000000002</v>
      </c>
      <c r="S306" s="60" t="str">
        <f t="shared" si="54"/>
        <v>50-100% range</v>
      </c>
      <c r="T306" s="61">
        <f>$I306</f>
        <v>342</v>
      </c>
      <c r="U306" s="61">
        <f t="shared" si="60"/>
        <v>342</v>
      </c>
      <c r="V306" s="61">
        <f t="shared" si="61"/>
        <v>125</v>
      </c>
      <c r="W306" s="107">
        <f t="shared" si="55"/>
        <v>1</v>
      </c>
      <c r="X306" s="111" t="s">
        <v>2606</v>
      </c>
      <c r="Z306" s="134"/>
      <c r="AA306" s="134"/>
      <c r="AB306" s="134"/>
      <c r="AC306" s="134"/>
      <c r="AD306" s="134"/>
      <c r="AE306" s="134"/>
    </row>
    <row r="307" spans="1:31" ht="15" customHeight="1" x14ac:dyDescent="0.25">
      <c r="A307" s="40" t="s">
        <v>15</v>
      </c>
      <c r="B307" s="40" t="s">
        <v>99</v>
      </c>
      <c r="C307" t="s">
        <v>15</v>
      </c>
      <c r="D307" s="40" t="s">
        <v>107</v>
      </c>
      <c r="E307" t="s">
        <v>217</v>
      </c>
      <c r="F307" s="40" t="s">
        <v>218</v>
      </c>
      <c r="G307" t="s">
        <v>334</v>
      </c>
      <c r="H307" t="s">
        <v>335</v>
      </c>
      <c r="I307" s="44">
        <v>81</v>
      </c>
      <c r="J307" s="44"/>
      <c r="K307" s="44"/>
      <c r="L307" s="44"/>
      <c r="M307" s="44"/>
      <c r="N307" s="44"/>
      <c r="O307" s="44">
        <f t="shared" si="56"/>
        <v>1</v>
      </c>
      <c r="P307" s="60">
        <f t="shared" si="57"/>
        <v>1</v>
      </c>
      <c r="Q307" s="62">
        <f t="shared" si="58"/>
        <v>0</v>
      </c>
      <c r="R307" s="62">
        <f t="shared" si="59"/>
        <v>1</v>
      </c>
      <c r="S307" s="60" t="str">
        <f t="shared" si="54"/>
        <v>0-15% range</v>
      </c>
      <c r="T307" s="61">
        <f t="shared" si="64"/>
        <v>81</v>
      </c>
      <c r="U307" s="61">
        <f t="shared" si="60"/>
        <v>81</v>
      </c>
      <c r="V307" s="61">
        <f t="shared" si="61"/>
        <v>81</v>
      </c>
      <c r="W307" s="60">
        <f t="shared" si="55"/>
        <v>1</v>
      </c>
      <c r="X307" s="104" t="s">
        <v>2173</v>
      </c>
      <c r="Z307" s="134"/>
      <c r="AA307" s="134"/>
      <c r="AB307" s="134"/>
      <c r="AC307" s="134"/>
      <c r="AD307" s="134"/>
      <c r="AE307" s="134"/>
    </row>
    <row r="308" spans="1:31" ht="15" customHeight="1" x14ac:dyDescent="0.25">
      <c r="A308" s="40" t="s">
        <v>15</v>
      </c>
      <c r="B308" s="40" t="s">
        <v>99</v>
      </c>
      <c r="C308" t="s">
        <v>15</v>
      </c>
      <c r="D308" s="40" t="s">
        <v>107</v>
      </c>
      <c r="E308" t="s">
        <v>217</v>
      </c>
      <c r="F308" s="40" t="s">
        <v>218</v>
      </c>
      <c r="G308" t="s">
        <v>778</v>
      </c>
      <c r="H308" t="s">
        <v>779</v>
      </c>
      <c r="I308" s="44">
        <v>912</v>
      </c>
      <c r="J308" s="44"/>
      <c r="K308" s="44"/>
      <c r="L308" s="44"/>
      <c r="M308" s="44"/>
      <c r="N308" s="44"/>
      <c r="O308" s="44">
        <f t="shared" si="56"/>
        <v>1</v>
      </c>
      <c r="P308" s="60">
        <f t="shared" si="57"/>
        <v>1</v>
      </c>
      <c r="Q308" s="62">
        <f t="shared" si="58"/>
        <v>0</v>
      </c>
      <c r="R308" s="62">
        <f t="shared" si="59"/>
        <v>1</v>
      </c>
      <c r="S308" s="60" t="str">
        <f t="shared" si="54"/>
        <v>0-15% range</v>
      </c>
      <c r="T308" s="61">
        <f t="shared" si="64"/>
        <v>912</v>
      </c>
      <c r="U308" s="61">
        <f t="shared" si="60"/>
        <v>912</v>
      </c>
      <c r="V308" s="61">
        <f t="shared" si="61"/>
        <v>912</v>
      </c>
      <c r="W308" s="60">
        <f t="shared" si="55"/>
        <v>1</v>
      </c>
      <c r="X308" s="104" t="s">
        <v>2173</v>
      </c>
      <c r="Z308" s="134"/>
      <c r="AA308" s="134"/>
      <c r="AB308" s="134"/>
      <c r="AC308" s="134"/>
      <c r="AD308" s="134"/>
      <c r="AE308" s="134"/>
    </row>
    <row r="309" spans="1:31" ht="15" customHeight="1" x14ac:dyDescent="0.25">
      <c r="A309" s="40" t="s">
        <v>15</v>
      </c>
      <c r="B309" s="40" t="s">
        <v>99</v>
      </c>
      <c r="C309" t="s">
        <v>15</v>
      </c>
      <c r="D309" s="40" t="s">
        <v>107</v>
      </c>
      <c r="E309" t="s">
        <v>217</v>
      </c>
      <c r="F309" s="40" t="s">
        <v>218</v>
      </c>
      <c r="G309" t="s">
        <v>221</v>
      </c>
      <c r="H309" t="s">
        <v>222</v>
      </c>
      <c r="I309" s="44"/>
      <c r="J309" s="44"/>
      <c r="K309" s="44"/>
      <c r="L309" s="44"/>
      <c r="M309" s="44"/>
      <c r="N309" s="44">
        <v>35</v>
      </c>
      <c r="O309" s="44">
        <f t="shared" si="56"/>
        <v>1</v>
      </c>
      <c r="P309" s="60">
        <f t="shared" si="57"/>
        <v>1</v>
      </c>
      <c r="Q309" s="62">
        <f t="shared" si="58"/>
        <v>0</v>
      </c>
      <c r="R309" s="62">
        <f t="shared" si="59"/>
        <v>1</v>
      </c>
      <c r="S309" s="60" t="str">
        <f t="shared" si="54"/>
        <v>0-15% range</v>
      </c>
      <c r="T309" s="61">
        <f t="shared" si="64"/>
        <v>35</v>
      </c>
      <c r="U309" s="61">
        <f t="shared" si="60"/>
        <v>35</v>
      </c>
      <c r="V309" s="61">
        <f t="shared" si="61"/>
        <v>35</v>
      </c>
      <c r="W309" s="60">
        <f t="shared" si="55"/>
        <v>1</v>
      </c>
      <c r="X309" s="104" t="s">
        <v>2173</v>
      </c>
      <c r="Z309" s="134"/>
      <c r="AA309" s="134"/>
      <c r="AB309" s="134"/>
      <c r="AC309" s="134"/>
      <c r="AD309" s="134"/>
      <c r="AE309" s="134"/>
    </row>
    <row r="310" spans="1:31" ht="15" customHeight="1" x14ac:dyDescent="0.25">
      <c r="A310" s="40" t="s">
        <v>15</v>
      </c>
      <c r="B310" s="40" t="s">
        <v>99</v>
      </c>
      <c r="C310" t="s">
        <v>15</v>
      </c>
      <c r="D310" s="40" t="s">
        <v>107</v>
      </c>
      <c r="E310" t="s">
        <v>217</v>
      </c>
      <c r="F310" s="40" t="s">
        <v>218</v>
      </c>
      <c r="G310" t="s">
        <v>2119</v>
      </c>
      <c r="H310" t="s">
        <v>925</v>
      </c>
      <c r="I310" s="44"/>
      <c r="J310" s="44"/>
      <c r="K310" s="44"/>
      <c r="L310" s="44"/>
      <c r="M310" s="44"/>
      <c r="N310" s="44">
        <v>22</v>
      </c>
      <c r="O310" s="44">
        <f t="shared" si="56"/>
        <v>1</v>
      </c>
      <c r="P310" s="60">
        <f t="shared" si="57"/>
        <v>1</v>
      </c>
      <c r="Q310" s="62">
        <f t="shared" si="58"/>
        <v>0</v>
      </c>
      <c r="R310" s="62">
        <f t="shared" si="59"/>
        <v>1</v>
      </c>
      <c r="S310" s="60" t="str">
        <f t="shared" si="54"/>
        <v>0-15% range</v>
      </c>
      <c r="T310" s="61">
        <f t="shared" si="64"/>
        <v>22</v>
      </c>
      <c r="U310" s="61">
        <f t="shared" si="60"/>
        <v>22</v>
      </c>
      <c r="V310" s="61">
        <f t="shared" si="61"/>
        <v>22</v>
      </c>
      <c r="W310" s="60">
        <f t="shared" si="55"/>
        <v>1</v>
      </c>
      <c r="X310" s="104" t="s">
        <v>2173</v>
      </c>
      <c r="Z310" s="134"/>
      <c r="AA310" s="134"/>
      <c r="AB310" s="134"/>
      <c r="AC310" s="134"/>
      <c r="AD310" s="134"/>
      <c r="AE310" s="134"/>
    </row>
    <row r="311" spans="1:31" ht="15" customHeight="1" x14ac:dyDescent="0.25">
      <c r="A311" s="40" t="s">
        <v>15</v>
      </c>
      <c r="B311" s="40" t="s">
        <v>99</v>
      </c>
      <c r="C311" t="s">
        <v>15</v>
      </c>
      <c r="D311" s="40" t="s">
        <v>107</v>
      </c>
      <c r="E311" t="s">
        <v>217</v>
      </c>
      <c r="F311" s="40" t="s">
        <v>218</v>
      </c>
      <c r="G311" t="s">
        <v>2553</v>
      </c>
      <c r="H311" t="s">
        <v>2518</v>
      </c>
      <c r="I311" s="44">
        <v>713</v>
      </c>
      <c r="J311" s="44"/>
      <c r="K311" s="44"/>
      <c r="L311" s="44"/>
      <c r="M311" s="44"/>
      <c r="N311" s="44"/>
      <c r="O311" s="44">
        <f t="shared" si="56"/>
        <v>1</v>
      </c>
      <c r="P311" s="60">
        <f t="shared" si="57"/>
        <v>1</v>
      </c>
      <c r="Q311" s="62">
        <f t="shared" si="58"/>
        <v>0</v>
      </c>
      <c r="R311" s="62">
        <f t="shared" si="59"/>
        <v>1</v>
      </c>
      <c r="S311" s="60" t="str">
        <f t="shared" si="54"/>
        <v>0-15% range</v>
      </c>
      <c r="T311" s="61">
        <f t="shared" si="64"/>
        <v>713</v>
      </c>
      <c r="U311" s="61">
        <f t="shared" si="60"/>
        <v>713</v>
      </c>
      <c r="V311" s="61">
        <f t="shared" si="61"/>
        <v>713</v>
      </c>
      <c r="W311" s="60">
        <f t="shared" si="55"/>
        <v>1</v>
      </c>
      <c r="X311" s="104" t="s">
        <v>2173</v>
      </c>
      <c r="Z311" s="134"/>
      <c r="AA311" s="134"/>
      <c r="AB311" s="134"/>
      <c r="AC311" s="134"/>
      <c r="AD311" s="134"/>
      <c r="AE311" s="134"/>
    </row>
    <row r="312" spans="1:31" ht="15" customHeight="1" x14ac:dyDescent="0.25">
      <c r="A312" s="40" t="s">
        <v>15</v>
      </c>
      <c r="B312" s="40" t="s">
        <v>99</v>
      </c>
      <c r="C312" t="s">
        <v>15</v>
      </c>
      <c r="D312" s="40" t="s">
        <v>107</v>
      </c>
      <c r="E312" t="s">
        <v>217</v>
      </c>
      <c r="F312" s="40" t="s">
        <v>218</v>
      </c>
      <c r="G312" t="s">
        <v>219</v>
      </c>
      <c r="H312" t="s">
        <v>220</v>
      </c>
      <c r="I312" s="44">
        <v>125</v>
      </c>
      <c r="J312" s="44"/>
      <c r="K312" s="44"/>
      <c r="L312" s="44"/>
      <c r="M312" s="44"/>
      <c r="N312" s="44"/>
      <c r="O312" s="44">
        <f t="shared" si="56"/>
        <v>1</v>
      </c>
      <c r="P312" s="60">
        <f t="shared" si="57"/>
        <v>1</v>
      </c>
      <c r="Q312" s="62">
        <f t="shared" si="58"/>
        <v>0</v>
      </c>
      <c r="R312" s="62">
        <f t="shared" si="59"/>
        <v>1</v>
      </c>
      <c r="S312" s="60" t="str">
        <f t="shared" si="54"/>
        <v>0-15% range</v>
      </c>
      <c r="T312" s="61">
        <f t="shared" si="64"/>
        <v>125</v>
      </c>
      <c r="U312" s="61">
        <f t="shared" si="60"/>
        <v>125</v>
      </c>
      <c r="V312" s="61">
        <f t="shared" si="61"/>
        <v>125</v>
      </c>
      <c r="W312" s="60">
        <f t="shared" si="55"/>
        <v>1</v>
      </c>
      <c r="X312" s="104" t="s">
        <v>2173</v>
      </c>
      <c r="Z312" s="134"/>
      <c r="AA312" s="134"/>
      <c r="AB312" s="134"/>
      <c r="AC312" s="134"/>
      <c r="AD312" s="134"/>
      <c r="AE312" s="134"/>
    </row>
    <row r="313" spans="1:31" ht="15" customHeight="1" x14ac:dyDescent="0.25">
      <c r="A313" s="40" t="s">
        <v>15</v>
      </c>
      <c r="B313" s="40" t="s">
        <v>99</v>
      </c>
      <c r="C313" t="s">
        <v>15</v>
      </c>
      <c r="D313" s="40" t="s">
        <v>107</v>
      </c>
      <c r="E313" t="s">
        <v>115</v>
      </c>
      <c r="F313" s="40" t="s">
        <v>116</v>
      </c>
      <c r="G313" t="s">
        <v>695</v>
      </c>
      <c r="H313" t="s">
        <v>621</v>
      </c>
      <c r="I313" s="44"/>
      <c r="J313" s="44"/>
      <c r="K313" s="44"/>
      <c r="L313" s="44"/>
      <c r="M313" s="44"/>
      <c r="N313" s="44">
        <v>227</v>
      </c>
      <c r="O313" s="44">
        <f t="shared" si="56"/>
        <v>1</v>
      </c>
      <c r="P313" s="60">
        <f t="shared" si="57"/>
        <v>1</v>
      </c>
      <c r="Q313" s="62">
        <f t="shared" si="58"/>
        <v>0</v>
      </c>
      <c r="R313" s="62">
        <f t="shared" si="59"/>
        <v>1</v>
      </c>
      <c r="S313" s="60" t="str">
        <f t="shared" si="54"/>
        <v>0-15% range</v>
      </c>
      <c r="T313" s="61">
        <f t="shared" si="64"/>
        <v>227</v>
      </c>
      <c r="U313" s="61">
        <f t="shared" si="60"/>
        <v>227</v>
      </c>
      <c r="V313" s="61">
        <f t="shared" si="61"/>
        <v>227</v>
      </c>
      <c r="W313" s="60">
        <f t="shared" si="55"/>
        <v>1</v>
      </c>
      <c r="X313" s="104" t="s">
        <v>2173</v>
      </c>
      <c r="Z313" s="134"/>
      <c r="AA313" s="134"/>
      <c r="AB313" s="134"/>
      <c r="AC313" s="134"/>
      <c r="AD313" s="134"/>
      <c r="AE313" s="134"/>
    </row>
    <row r="314" spans="1:31" ht="15" customHeight="1" x14ac:dyDescent="0.25">
      <c r="A314" s="40" t="s">
        <v>15</v>
      </c>
      <c r="B314" s="40" t="s">
        <v>99</v>
      </c>
      <c r="C314" t="s">
        <v>15</v>
      </c>
      <c r="D314" s="40" t="s">
        <v>107</v>
      </c>
      <c r="E314" t="s">
        <v>115</v>
      </c>
      <c r="F314" s="40" t="s">
        <v>116</v>
      </c>
      <c r="G314" t="s">
        <v>245</v>
      </c>
      <c r="H314" t="s">
        <v>246</v>
      </c>
      <c r="I314" s="44"/>
      <c r="J314" s="44"/>
      <c r="K314" s="44"/>
      <c r="L314" s="44"/>
      <c r="M314" s="44"/>
      <c r="N314" s="44">
        <v>24</v>
      </c>
      <c r="O314" s="44">
        <f t="shared" si="56"/>
        <v>1</v>
      </c>
      <c r="P314" s="60">
        <f t="shared" si="57"/>
        <v>1</v>
      </c>
      <c r="Q314" s="62">
        <f t="shared" si="58"/>
        <v>0</v>
      </c>
      <c r="R314" s="62">
        <f t="shared" si="59"/>
        <v>1</v>
      </c>
      <c r="S314" s="60" t="str">
        <f t="shared" si="54"/>
        <v>0-15% range</v>
      </c>
      <c r="T314" s="61">
        <f t="shared" si="64"/>
        <v>24</v>
      </c>
      <c r="U314" s="61">
        <f t="shared" si="60"/>
        <v>24</v>
      </c>
      <c r="V314" s="61">
        <f t="shared" si="61"/>
        <v>24</v>
      </c>
      <c r="W314" s="60">
        <f t="shared" si="55"/>
        <v>1</v>
      </c>
      <c r="X314" s="104" t="s">
        <v>2173</v>
      </c>
      <c r="Z314" s="134"/>
      <c r="AA314" s="134"/>
      <c r="AB314" s="134"/>
      <c r="AC314" s="134"/>
      <c r="AD314" s="134"/>
      <c r="AE314" s="134"/>
    </row>
    <row r="315" spans="1:31" ht="15" customHeight="1" x14ac:dyDescent="0.25">
      <c r="A315" s="40" t="s">
        <v>15</v>
      </c>
      <c r="B315" s="40" t="s">
        <v>99</v>
      </c>
      <c r="C315" t="s">
        <v>15</v>
      </c>
      <c r="D315" s="40" t="s">
        <v>107</v>
      </c>
      <c r="E315" t="s">
        <v>115</v>
      </c>
      <c r="F315" s="40" t="s">
        <v>116</v>
      </c>
      <c r="G315" t="s">
        <v>701</v>
      </c>
      <c r="H315" t="s">
        <v>628</v>
      </c>
      <c r="I315" s="44">
        <v>251</v>
      </c>
      <c r="J315" s="44"/>
      <c r="K315" s="44"/>
      <c r="L315" s="44"/>
      <c r="M315" s="44"/>
      <c r="N315" s="44"/>
      <c r="O315" s="44">
        <f t="shared" si="56"/>
        <v>1</v>
      </c>
      <c r="P315" s="60">
        <f t="shared" si="57"/>
        <v>1</v>
      </c>
      <c r="Q315" s="62">
        <f t="shared" si="58"/>
        <v>0</v>
      </c>
      <c r="R315" s="62">
        <f t="shared" si="59"/>
        <v>1</v>
      </c>
      <c r="S315" s="60" t="str">
        <f t="shared" si="54"/>
        <v>0-15% range</v>
      </c>
      <c r="T315" s="61">
        <f t="shared" si="64"/>
        <v>251</v>
      </c>
      <c r="U315" s="61">
        <f t="shared" si="60"/>
        <v>251</v>
      </c>
      <c r="V315" s="61">
        <f t="shared" si="61"/>
        <v>251</v>
      </c>
      <c r="W315" s="60">
        <f t="shared" si="55"/>
        <v>1</v>
      </c>
      <c r="X315" s="104" t="s">
        <v>2173</v>
      </c>
      <c r="Z315" s="134"/>
      <c r="AA315" s="134"/>
      <c r="AB315" s="134"/>
      <c r="AC315" s="134"/>
      <c r="AD315" s="134"/>
      <c r="AE315" s="134"/>
    </row>
    <row r="316" spans="1:31" ht="15" customHeight="1" x14ac:dyDescent="0.25">
      <c r="A316" s="40" t="s">
        <v>15</v>
      </c>
      <c r="B316" s="40" t="s">
        <v>99</v>
      </c>
      <c r="C316" t="s">
        <v>15</v>
      </c>
      <c r="D316" s="40" t="s">
        <v>107</v>
      </c>
      <c r="E316" t="s">
        <v>115</v>
      </c>
      <c r="F316" s="40" t="s">
        <v>116</v>
      </c>
      <c r="G316" t="s">
        <v>786</v>
      </c>
      <c r="H316" t="s">
        <v>787</v>
      </c>
      <c r="I316" s="44"/>
      <c r="J316" s="44"/>
      <c r="K316" s="44"/>
      <c r="L316" s="44"/>
      <c r="M316" s="44"/>
      <c r="N316" s="44">
        <v>18</v>
      </c>
      <c r="O316" s="44">
        <f t="shared" si="56"/>
        <v>1</v>
      </c>
      <c r="P316" s="60">
        <f t="shared" si="57"/>
        <v>1</v>
      </c>
      <c r="Q316" s="62">
        <f t="shared" si="58"/>
        <v>0</v>
      </c>
      <c r="R316" s="62">
        <f t="shared" si="59"/>
        <v>1</v>
      </c>
      <c r="S316" s="60" t="str">
        <f t="shared" si="54"/>
        <v>0-15% range</v>
      </c>
      <c r="T316" s="61">
        <f t="shared" si="64"/>
        <v>18</v>
      </c>
      <c r="U316" s="61">
        <f t="shared" si="60"/>
        <v>18</v>
      </c>
      <c r="V316" s="61">
        <f t="shared" si="61"/>
        <v>18</v>
      </c>
      <c r="W316" s="60">
        <f t="shared" si="55"/>
        <v>1</v>
      </c>
      <c r="X316" s="104" t="s">
        <v>2173</v>
      </c>
      <c r="Z316" s="134"/>
      <c r="AA316" s="134"/>
      <c r="AB316" s="134"/>
      <c r="AC316" s="134"/>
      <c r="AD316" s="134"/>
      <c r="AE316" s="134"/>
    </row>
    <row r="317" spans="1:31" ht="15" customHeight="1" x14ac:dyDescent="0.25">
      <c r="A317" s="40" t="s">
        <v>15</v>
      </c>
      <c r="B317" s="40" t="s">
        <v>99</v>
      </c>
      <c r="C317" t="s">
        <v>15</v>
      </c>
      <c r="D317" s="40" t="s">
        <v>107</v>
      </c>
      <c r="E317" t="s">
        <v>115</v>
      </c>
      <c r="F317" s="40" t="s">
        <v>116</v>
      </c>
      <c r="G317" t="s">
        <v>790</v>
      </c>
      <c r="H317" t="s">
        <v>791</v>
      </c>
      <c r="I317" s="44"/>
      <c r="J317" s="44"/>
      <c r="K317" s="44"/>
      <c r="L317" s="44"/>
      <c r="M317" s="44"/>
      <c r="N317" s="44">
        <v>32</v>
      </c>
      <c r="O317" s="44">
        <f t="shared" si="56"/>
        <v>1</v>
      </c>
      <c r="P317" s="60">
        <f t="shared" si="57"/>
        <v>1</v>
      </c>
      <c r="Q317" s="62">
        <f t="shared" si="58"/>
        <v>0</v>
      </c>
      <c r="R317" s="62">
        <f t="shared" si="59"/>
        <v>1</v>
      </c>
      <c r="S317" s="60" t="str">
        <f t="shared" si="54"/>
        <v>0-15% range</v>
      </c>
      <c r="T317" s="61">
        <f t="shared" si="64"/>
        <v>32</v>
      </c>
      <c r="U317" s="61">
        <f t="shared" si="60"/>
        <v>32</v>
      </c>
      <c r="V317" s="61">
        <f t="shared" si="61"/>
        <v>32</v>
      </c>
      <c r="W317" s="107">
        <f t="shared" si="55"/>
        <v>1</v>
      </c>
      <c r="X317" s="112" t="s">
        <v>2173</v>
      </c>
      <c r="Z317" s="134"/>
      <c r="AA317" s="134"/>
      <c r="AB317" s="134"/>
      <c r="AC317" s="134"/>
      <c r="AD317" s="134"/>
      <c r="AE317" s="134"/>
    </row>
    <row r="318" spans="1:31" ht="15" customHeight="1" x14ac:dyDescent="0.25">
      <c r="A318" s="40" t="s">
        <v>15</v>
      </c>
      <c r="B318" s="40" t="s">
        <v>99</v>
      </c>
      <c r="C318" t="s">
        <v>15</v>
      </c>
      <c r="D318" s="40" t="s">
        <v>107</v>
      </c>
      <c r="E318" t="s">
        <v>115</v>
      </c>
      <c r="F318" s="40" t="s">
        <v>116</v>
      </c>
      <c r="G318" t="s">
        <v>115</v>
      </c>
      <c r="H318" t="s">
        <v>259</v>
      </c>
      <c r="I318" s="44">
        <v>342</v>
      </c>
      <c r="J318" s="44"/>
      <c r="K318" s="44"/>
      <c r="L318" s="44"/>
      <c r="M318" s="44"/>
      <c r="N318" s="44">
        <v>338</v>
      </c>
      <c r="O318" s="44">
        <f t="shared" si="56"/>
        <v>2</v>
      </c>
      <c r="P318" s="60">
        <f t="shared" si="57"/>
        <v>2</v>
      </c>
      <c r="Q318" s="62">
        <f t="shared" si="58"/>
        <v>1.1695906432748537E-2</v>
      </c>
      <c r="R318" s="62">
        <f t="shared" si="59"/>
        <v>1.0118343195266273</v>
      </c>
      <c r="S318" s="60" t="str">
        <f t="shared" si="54"/>
        <v>0-15% range</v>
      </c>
      <c r="T318" s="61">
        <f t="shared" si="64"/>
        <v>340</v>
      </c>
      <c r="U318" s="61">
        <f t="shared" si="60"/>
        <v>342</v>
      </c>
      <c r="V318" s="61">
        <f t="shared" si="61"/>
        <v>338</v>
      </c>
      <c r="W318" s="60">
        <f t="shared" si="55"/>
        <v>1</v>
      </c>
      <c r="X318" s="105" t="s">
        <v>2154</v>
      </c>
      <c r="Z318" s="134"/>
      <c r="AA318" s="134"/>
      <c r="AB318" s="134"/>
      <c r="AC318" s="134"/>
      <c r="AD318" s="134"/>
      <c r="AE318" s="134"/>
    </row>
    <row r="319" spans="1:31" ht="15" customHeight="1" x14ac:dyDescent="0.25">
      <c r="A319" s="40" t="s">
        <v>15</v>
      </c>
      <c r="B319" s="40" t="s">
        <v>99</v>
      </c>
      <c r="C319" t="s">
        <v>15</v>
      </c>
      <c r="D319" s="40" t="s">
        <v>107</v>
      </c>
      <c r="E319" t="s">
        <v>115</v>
      </c>
      <c r="F319" s="40" t="s">
        <v>116</v>
      </c>
      <c r="G319" t="s">
        <v>1666</v>
      </c>
      <c r="H319" t="s">
        <v>1667</v>
      </c>
      <c r="I319" s="44">
        <v>85</v>
      </c>
      <c r="J319" s="44"/>
      <c r="K319" s="44"/>
      <c r="L319" s="44"/>
      <c r="M319" s="44"/>
      <c r="N319" s="44">
        <v>20</v>
      </c>
      <c r="O319" s="44">
        <f t="shared" si="56"/>
        <v>2</v>
      </c>
      <c r="P319" s="60">
        <f t="shared" si="57"/>
        <v>2</v>
      </c>
      <c r="Q319" s="62">
        <f t="shared" si="58"/>
        <v>0.76470588235294112</v>
      </c>
      <c r="R319" s="62">
        <f t="shared" si="59"/>
        <v>4.25</v>
      </c>
      <c r="S319" s="60" t="str">
        <f t="shared" si="54"/>
        <v>50-100% range</v>
      </c>
      <c r="T319" s="61">
        <f>$I319</f>
        <v>85</v>
      </c>
      <c r="U319" s="61">
        <f t="shared" si="60"/>
        <v>85</v>
      </c>
      <c r="V319" s="61">
        <f t="shared" si="61"/>
        <v>20</v>
      </c>
      <c r="W319" s="107">
        <f t="shared" si="55"/>
        <v>1</v>
      </c>
      <c r="X319" s="111" t="s">
        <v>2606</v>
      </c>
      <c r="Z319" s="134"/>
      <c r="AA319" s="134"/>
      <c r="AB319" s="134"/>
      <c r="AC319" s="134"/>
      <c r="AD319" s="134"/>
      <c r="AE319" s="134"/>
    </row>
    <row r="320" spans="1:31" ht="15" customHeight="1" x14ac:dyDescent="0.25">
      <c r="A320" s="40" t="s">
        <v>15</v>
      </c>
      <c r="B320" s="40" t="s">
        <v>99</v>
      </c>
      <c r="C320" t="s">
        <v>15</v>
      </c>
      <c r="D320" s="40" t="s">
        <v>107</v>
      </c>
      <c r="E320" t="s">
        <v>115</v>
      </c>
      <c r="F320" s="40" t="s">
        <v>116</v>
      </c>
      <c r="G320" t="s">
        <v>1770</v>
      </c>
      <c r="H320" t="s">
        <v>912</v>
      </c>
      <c r="I320" s="44"/>
      <c r="J320" s="44"/>
      <c r="K320" s="44"/>
      <c r="L320" s="44"/>
      <c r="M320" s="44"/>
      <c r="N320" s="44">
        <v>65</v>
      </c>
      <c r="O320" s="44">
        <f t="shared" si="56"/>
        <v>1</v>
      </c>
      <c r="P320" s="60">
        <f t="shared" si="57"/>
        <v>1</v>
      </c>
      <c r="Q320" s="62">
        <f t="shared" si="58"/>
        <v>0</v>
      </c>
      <c r="R320" s="62">
        <f t="shared" si="59"/>
        <v>1</v>
      </c>
      <c r="S320" s="60" t="str">
        <f t="shared" si="54"/>
        <v>0-15% range</v>
      </c>
      <c r="T320" s="61">
        <f t="shared" ref="T320:T352" si="65">AVERAGE(I320:N320)</f>
        <v>65</v>
      </c>
      <c r="U320" s="61">
        <f t="shared" si="60"/>
        <v>65</v>
      </c>
      <c r="V320" s="61">
        <f t="shared" si="61"/>
        <v>65</v>
      </c>
      <c r="W320" s="60">
        <f t="shared" si="55"/>
        <v>1</v>
      </c>
      <c r="X320" s="104" t="s">
        <v>2173</v>
      </c>
      <c r="Z320" s="134"/>
      <c r="AA320" s="134"/>
      <c r="AB320" s="134"/>
      <c r="AC320" s="134"/>
      <c r="AD320" s="134"/>
      <c r="AE320" s="134"/>
    </row>
    <row r="321" spans="1:31" ht="15" customHeight="1" x14ac:dyDescent="0.25">
      <c r="A321" s="40" t="s">
        <v>15</v>
      </c>
      <c r="B321" s="40" t="s">
        <v>99</v>
      </c>
      <c r="C321" t="s">
        <v>15</v>
      </c>
      <c r="D321" s="40" t="s">
        <v>107</v>
      </c>
      <c r="E321" t="s">
        <v>115</v>
      </c>
      <c r="F321" s="40" t="s">
        <v>116</v>
      </c>
      <c r="G321" t="s">
        <v>2120</v>
      </c>
      <c r="H321" t="s">
        <v>909</v>
      </c>
      <c r="I321" s="44"/>
      <c r="J321" s="44"/>
      <c r="K321" s="44"/>
      <c r="L321" s="44"/>
      <c r="M321" s="44"/>
      <c r="N321" s="44">
        <v>30</v>
      </c>
      <c r="O321" s="44">
        <f t="shared" si="56"/>
        <v>1</v>
      </c>
      <c r="P321" s="60">
        <f t="shared" si="57"/>
        <v>1</v>
      </c>
      <c r="Q321" s="62">
        <f t="shared" si="58"/>
        <v>0</v>
      </c>
      <c r="R321" s="62">
        <f t="shared" si="59"/>
        <v>1</v>
      </c>
      <c r="S321" s="60" t="str">
        <f t="shared" si="54"/>
        <v>0-15% range</v>
      </c>
      <c r="T321" s="61">
        <f t="shared" si="65"/>
        <v>30</v>
      </c>
      <c r="U321" s="61">
        <f t="shared" si="60"/>
        <v>30</v>
      </c>
      <c r="V321" s="61">
        <f t="shared" si="61"/>
        <v>30</v>
      </c>
      <c r="W321" s="107">
        <f t="shared" si="55"/>
        <v>1</v>
      </c>
      <c r="X321" s="112" t="s">
        <v>2173</v>
      </c>
      <c r="Z321" s="134"/>
      <c r="AA321" s="134"/>
      <c r="AB321" s="134"/>
      <c r="AC321" s="134"/>
      <c r="AD321" s="134"/>
      <c r="AE321" s="134"/>
    </row>
    <row r="322" spans="1:31" ht="15" customHeight="1" x14ac:dyDescent="0.25">
      <c r="A322" s="40" t="s">
        <v>15</v>
      </c>
      <c r="B322" s="40" t="s">
        <v>99</v>
      </c>
      <c r="C322" t="s">
        <v>15</v>
      </c>
      <c r="D322" s="40" t="s">
        <v>107</v>
      </c>
      <c r="E322" t="s">
        <v>115</v>
      </c>
      <c r="F322" s="40" t="s">
        <v>116</v>
      </c>
      <c r="G322" t="s">
        <v>2558</v>
      </c>
      <c r="H322" t="s">
        <v>2523</v>
      </c>
      <c r="I322" s="44">
        <v>331</v>
      </c>
      <c r="J322" s="44"/>
      <c r="K322" s="44"/>
      <c r="L322" s="44"/>
      <c r="M322" s="44"/>
      <c r="N322" s="44"/>
      <c r="O322" s="44">
        <f t="shared" si="56"/>
        <v>1</v>
      </c>
      <c r="P322" s="60">
        <f t="shared" si="57"/>
        <v>1</v>
      </c>
      <c r="Q322" s="62">
        <f t="shared" si="58"/>
        <v>0</v>
      </c>
      <c r="R322" s="62">
        <f t="shared" si="59"/>
        <v>1</v>
      </c>
      <c r="S322" s="60" t="str">
        <f t="shared" si="54"/>
        <v>0-15% range</v>
      </c>
      <c r="T322" s="61">
        <f t="shared" si="65"/>
        <v>331</v>
      </c>
      <c r="U322" s="61">
        <f t="shared" si="60"/>
        <v>331</v>
      </c>
      <c r="V322" s="61">
        <f t="shared" si="61"/>
        <v>331</v>
      </c>
      <c r="W322" s="60">
        <f t="shared" si="55"/>
        <v>1</v>
      </c>
      <c r="X322" s="104" t="s">
        <v>2173</v>
      </c>
      <c r="Z322" s="134"/>
      <c r="AA322" s="134"/>
      <c r="AB322" s="134"/>
      <c r="AC322" s="134"/>
      <c r="AD322" s="134"/>
      <c r="AE322" s="134"/>
    </row>
    <row r="323" spans="1:31" ht="15" customHeight="1" x14ac:dyDescent="0.25">
      <c r="A323" s="40" t="s">
        <v>15</v>
      </c>
      <c r="B323" s="40" t="s">
        <v>99</v>
      </c>
      <c r="C323" t="s">
        <v>15</v>
      </c>
      <c r="D323" s="40" t="s">
        <v>107</v>
      </c>
      <c r="E323" t="s">
        <v>115</v>
      </c>
      <c r="F323" s="40" t="s">
        <v>116</v>
      </c>
      <c r="G323" t="s">
        <v>2576</v>
      </c>
      <c r="H323" t="s">
        <v>2542</v>
      </c>
      <c r="I323" s="44">
        <v>57</v>
      </c>
      <c r="J323" s="44"/>
      <c r="K323" s="44"/>
      <c r="L323" s="44"/>
      <c r="M323" s="44"/>
      <c r="N323" s="44"/>
      <c r="O323" s="44">
        <f t="shared" si="56"/>
        <v>1</v>
      </c>
      <c r="P323" s="60">
        <f t="shared" si="57"/>
        <v>1</v>
      </c>
      <c r="Q323" s="62">
        <f t="shared" si="58"/>
        <v>0</v>
      </c>
      <c r="R323" s="62">
        <f t="shared" si="59"/>
        <v>1</v>
      </c>
      <c r="S323" s="60" t="str">
        <f t="shared" ref="S323:S386" si="66">IFERROR(IF(Q323&lt;=0.15,"0-15% range",IF(AND(Q323&gt;0.15,Q323&lt;=0.5),"16 - 50% range",IF(Q323&gt;0.5,"50-100% range", "NA"))),"")</f>
        <v>0-15% range</v>
      </c>
      <c r="T323" s="61">
        <f t="shared" si="65"/>
        <v>57</v>
      </c>
      <c r="U323" s="61">
        <f t="shared" si="60"/>
        <v>57</v>
      </c>
      <c r="V323" s="61">
        <f t="shared" si="61"/>
        <v>57</v>
      </c>
      <c r="W323" s="60">
        <f t="shared" ref="W323:W386" si="67">COUNTIF(H:H,H323)</f>
        <v>1</v>
      </c>
      <c r="X323" s="104" t="s">
        <v>2173</v>
      </c>
      <c r="Z323" s="134"/>
      <c r="AA323" s="134"/>
      <c r="AB323" s="134"/>
      <c r="AC323" s="134"/>
      <c r="AD323" s="134"/>
      <c r="AE323" s="134"/>
    </row>
    <row r="324" spans="1:31" ht="15" customHeight="1" x14ac:dyDescent="0.25">
      <c r="A324" s="40" t="s">
        <v>15</v>
      </c>
      <c r="B324" s="40" t="s">
        <v>99</v>
      </c>
      <c r="C324" t="s">
        <v>15</v>
      </c>
      <c r="D324" s="40" t="s">
        <v>107</v>
      </c>
      <c r="E324" t="s">
        <v>115</v>
      </c>
      <c r="F324" s="40" t="s">
        <v>116</v>
      </c>
      <c r="G324" t="s">
        <v>2428</v>
      </c>
      <c r="H324" t="s">
        <v>2427</v>
      </c>
      <c r="I324" s="44"/>
      <c r="J324" s="44"/>
      <c r="K324" s="44"/>
      <c r="L324" s="44"/>
      <c r="M324" s="44"/>
      <c r="N324" s="44">
        <v>65</v>
      </c>
      <c r="O324" s="44">
        <f t="shared" ref="O324:O387" si="68">COUNTIF(I324:N324,"&gt;=0")</f>
        <v>1</v>
      </c>
      <c r="P324" s="60">
        <f t="shared" ref="P324:P387" si="69">COUNTIF(I324:N324,"&gt;=0")</f>
        <v>1</v>
      </c>
      <c r="Q324" s="62">
        <f t="shared" ref="Q324:Q387" si="70">IFERROR(1-(MIN(I324:N324)/MAX(I324:N324)),"")</f>
        <v>0</v>
      </c>
      <c r="R324" s="62">
        <f t="shared" ref="R324:R387" si="71">IF(MIN(I324:N324)&lt;&gt;0,MAX(I324:N324)/MIN(I324:N324),0)</f>
        <v>1</v>
      </c>
      <c r="S324" s="60" t="str">
        <f t="shared" si="66"/>
        <v>0-15% range</v>
      </c>
      <c r="T324" s="61">
        <f t="shared" si="65"/>
        <v>65</v>
      </c>
      <c r="U324" s="61">
        <f t="shared" ref="U324:U387" si="72">MAX(I324:N324)</f>
        <v>65</v>
      </c>
      <c r="V324" s="61">
        <f t="shared" ref="V324:V387" si="73">MIN(I324:N324)</f>
        <v>65</v>
      </c>
      <c r="W324" s="107">
        <f t="shared" si="67"/>
        <v>1</v>
      </c>
      <c r="X324" s="112" t="s">
        <v>2173</v>
      </c>
      <c r="Z324" s="134"/>
      <c r="AA324" s="134"/>
      <c r="AB324" s="134"/>
      <c r="AC324" s="134"/>
      <c r="AD324" s="134"/>
      <c r="AE324" s="134"/>
    </row>
    <row r="325" spans="1:31" ht="15" customHeight="1" x14ac:dyDescent="0.25">
      <c r="A325" s="40" t="s">
        <v>15</v>
      </c>
      <c r="B325" s="40" t="s">
        <v>99</v>
      </c>
      <c r="C325" t="s">
        <v>15</v>
      </c>
      <c r="D325" s="40" t="s">
        <v>107</v>
      </c>
      <c r="E325" t="s">
        <v>115</v>
      </c>
      <c r="F325" s="40" t="s">
        <v>116</v>
      </c>
      <c r="G325" t="s">
        <v>2456</v>
      </c>
      <c r="H325" t="s">
        <v>2455</v>
      </c>
      <c r="I325" s="44"/>
      <c r="J325" s="44"/>
      <c r="K325" s="44"/>
      <c r="L325" s="44"/>
      <c r="M325" s="44"/>
      <c r="N325" s="44">
        <v>144</v>
      </c>
      <c r="O325" s="44">
        <f t="shared" si="68"/>
        <v>1</v>
      </c>
      <c r="P325" s="60">
        <f t="shared" si="69"/>
        <v>1</v>
      </c>
      <c r="Q325" s="62">
        <f t="shared" si="70"/>
        <v>0</v>
      </c>
      <c r="R325" s="62">
        <f t="shared" si="71"/>
        <v>1</v>
      </c>
      <c r="S325" s="60" t="str">
        <f t="shared" si="66"/>
        <v>0-15% range</v>
      </c>
      <c r="T325" s="61">
        <f t="shared" si="65"/>
        <v>144</v>
      </c>
      <c r="U325" s="61">
        <f t="shared" si="72"/>
        <v>144</v>
      </c>
      <c r="V325" s="61">
        <f t="shared" si="73"/>
        <v>144</v>
      </c>
      <c r="W325" s="107">
        <f t="shared" si="67"/>
        <v>1</v>
      </c>
      <c r="X325" s="112" t="s">
        <v>2173</v>
      </c>
      <c r="Z325" s="134"/>
      <c r="AA325" s="134"/>
      <c r="AB325" s="134"/>
      <c r="AC325" s="134"/>
      <c r="AD325" s="134"/>
      <c r="AE325" s="134"/>
    </row>
    <row r="326" spans="1:31" ht="15" customHeight="1" x14ac:dyDescent="0.25">
      <c r="A326" s="40" t="s">
        <v>15</v>
      </c>
      <c r="B326" s="40" t="s">
        <v>99</v>
      </c>
      <c r="C326" t="s">
        <v>15</v>
      </c>
      <c r="D326" s="40" t="s">
        <v>107</v>
      </c>
      <c r="E326" t="s">
        <v>110</v>
      </c>
      <c r="F326" s="40" t="s">
        <v>111</v>
      </c>
      <c r="G326" t="s">
        <v>683</v>
      </c>
      <c r="H326" t="s">
        <v>605</v>
      </c>
      <c r="I326" s="44">
        <v>285</v>
      </c>
      <c r="J326" s="44"/>
      <c r="K326" s="44"/>
      <c r="L326" s="44"/>
      <c r="M326" s="44"/>
      <c r="N326" s="44">
        <v>45</v>
      </c>
      <c r="O326" s="44">
        <f t="shared" si="68"/>
        <v>2</v>
      </c>
      <c r="P326" s="60">
        <f t="shared" si="69"/>
        <v>2</v>
      </c>
      <c r="Q326" s="62">
        <f t="shared" si="70"/>
        <v>0.84210526315789469</v>
      </c>
      <c r="R326" s="62">
        <f t="shared" si="71"/>
        <v>6.333333333333333</v>
      </c>
      <c r="S326" s="60" t="str">
        <f t="shared" si="66"/>
        <v>50-100% range</v>
      </c>
      <c r="T326" s="61">
        <f>$I326</f>
        <v>285</v>
      </c>
      <c r="U326" s="61">
        <f t="shared" si="72"/>
        <v>285</v>
      </c>
      <c r="V326" s="61">
        <f t="shared" si="73"/>
        <v>45</v>
      </c>
      <c r="W326" s="107">
        <f t="shared" si="67"/>
        <v>1</v>
      </c>
      <c r="X326" s="111" t="s">
        <v>2606</v>
      </c>
      <c r="Z326" s="134"/>
      <c r="AA326" s="134"/>
      <c r="AB326" s="134"/>
      <c r="AC326" s="134"/>
      <c r="AD326" s="134"/>
      <c r="AE326" s="134"/>
    </row>
    <row r="327" spans="1:31" ht="15" customHeight="1" x14ac:dyDescent="0.25">
      <c r="A327" s="40" t="s">
        <v>15</v>
      </c>
      <c r="B327" s="40" t="s">
        <v>99</v>
      </c>
      <c r="C327" t="s">
        <v>15</v>
      </c>
      <c r="D327" s="40" t="s">
        <v>107</v>
      </c>
      <c r="E327" t="s">
        <v>110</v>
      </c>
      <c r="F327" s="40" t="s">
        <v>111</v>
      </c>
      <c r="G327" t="s">
        <v>755</v>
      </c>
      <c r="H327" t="s">
        <v>756</v>
      </c>
      <c r="I327" s="44"/>
      <c r="J327" s="44"/>
      <c r="K327" s="44"/>
      <c r="L327" s="44"/>
      <c r="M327" s="44"/>
      <c r="N327" s="44">
        <v>35</v>
      </c>
      <c r="O327" s="44">
        <f t="shared" si="68"/>
        <v>1</v>
      </c>
      <c r="P327" s="60">
        <f t="shared" si="69"/>
        <v>1</v>
      </c>
      <c r="Q327" s="62">
        <f t="shared" si="70"/>
        <v>0</v>
      </c>
      <c r="R327" s="62">
        <f t="shared" si="71"/>
        <v>1</v>
      </c>
      <c r="S327" s="60" t="str">
        <f t="shared" si="66"/>
        <v>0-15% range</v>
      </c>
      <c r="T327" s="61">
        <f t="shared" ref="T327:T342" si="74">AVERAGE(I327:N327)</f>
        <v>35</v>
      </c>
      <c r="U327" s="61">
        <f t="shared" si="72"/>
        <v>35</v>
      </c>
      <c r="V327" s="61">
        <f t="shared" si="73"/>
        <v>35</v>
      </c>
      <c r="W327" s="107">
        <f t="shared" si="67"/>
        <v>1</v>
      </c>
      <c r="X327" s="112" t="s">
        <v>2173</v>
      </c>
      <c r="Z327" s="134"/>
      <c r="AA327" s="134"/>
      <c r="AB327" s="134"/>
      <c r="AC327" s="134"/>
      <c r="AD327" s="134"/>
      <c r="AE327" s="134"/>
    </row>
    <row r="328" spans="1:31" ht="15" customHeight="1" x14ac:dyDescent="0.25">
      <c r="A328" s="40" t="s">
        <v>15</v>
      </c>
      <c r="B328" s="40" t="s">
        <v>99</v>
      </c>
      <c r="C328" t="s">
        <v>15</v>
      </c>
      <c r="D328" s="40" t="s">
        <v>107</v>
      </c>
      <c r="E328" t="s">
        <v>110</v>
      </c>
      <c r="F328" s="40" t="s">
        <v>111</v>
      </c>
      <c r="G328" t="s">
        <v>757</v>
      </c>
      <c r="H328" t="s">
        <v>758</v>
      </c>
      <c r="I328" s="44"/>
      <c r="J328" s="44"/>
      <c r="K328" s="44"/>
      <c r="L328" s="44"/>
      <c r="M328" s="44"/>
      <c r="N328" s="44">
        <v>12</v>
      </c>
      <c r="O328" s="44">
        <f t="shared" si="68"/>
        <v>1</v>
      </c>
      <c r="P328" s="60">
        <f t="shared" si="69"/>
        <v>1</v>
      </c>
      <c r="Q328" s="62">
        <f t="shared" si="70"/>
        <v>0</v>
      </c>
      <c r="R328" s="62">
        <f t="shared" si="71"/>
        <v>1</v>
      </c>
      <c r="S328" s="60" t="str">
        <f t="shared" si="66"/>
        <v>0-15% range</v>
      </c>
      <c r="T328" s="61">
        <f t="shared" si="74"/>
        <v>12</v>
      </c>
      <c r="U328" s="61">
        <f t="shared" si="72"/>
        <v>12</v>
      </c>
      <c r="V328" s="61">
        <f t="shared" si="73"/>
        <v>12</v>
      </c>
      <c r="W328" s="107">
        <f t="shared" si="67"/>
        <v>1</v>
      </c>
      <c r="X328" s="112" t="s">
        <v>2173</v>
      </c>
      <c r="Z328" s="134"/>
      <c r="AA328" s="134"/>
      <c r="AB328" s="134"/>
      <c r="AC328" s="134"/>
      <c r="AD328" s="134"/>
      <c r="AE328" s="134"/>
    </row>
    <row r="329" spans="1:31" ht="15" customHeight="1" x14ac:dyDescent="0.25">
      <c r="A329" s="40" t="s">
        <v>15</v>
      </c>
      <c r="B329" s="40" t="s">
        <v>99</v>
      </c>
      <c r="C329" t="s">
        <v>15</v>
      </c>
      <c r="D329" s="40" t="s">
        <v>107</v>
      </c>
      <c r="E329" t="s">
        <v>110</v>
      </c>
      <c r="F329" s="40" t="s">
        <v>111</v>
      </c>
      <c r="G329" t="s">
        <v>110</v>
      </c>
      <c r="H329" t="s">
        <v>580</v>
      </c>
      <c r="I329" s="44"/>
      <c r="J329" s="44"/>
      <c r="K329" s="44"/>
      <c r="L329" s="44"/>
      <c r="M329" s="44"/>
      <c r="N329" s="44">
        <v>35</v>
      </c>
      <c r="O329" s="44">
        <f t="shared" si="68"/>
        <v>1</v>
      </c>
      <c r="P329" s="60">
        <f t="shared" si="69"/>
        <v>1</v>
      </c>
      <c r="Q329" s="62">
        <f t="shared" si="70"/>
        <v>0</v>
      </c>
      <c r="R329" s="62">
        <f t="shared" si="71"/>
        <v>1</v>
      </c>
      <c r="S329" s="60" t="str">
        <f t="shared" si="66"/>
        <v>0-15% range</v>
      </c>
      <c r="T329" s="61">
        <f t="shared" si="74"/>
        <v>35</v>
      </c>
      <c r="U329" s="61">
        <f t="shared" si="72"/>
        <v>35</v>
      </c>
      <c r="V329" s="61">
        <f t="shared" si="73"/>
        <v>35</v>
      </c>
      <c r="W329" s="60">
        <f t="shared" si="67"/>
        <v>1</v>
      </c>
      <c r="X329" s="104" t="s">
        <v>2173</v>
      </c>
      <c r="Z329" s="134"/>
      <c r="AA329" s="134"/>
      <c r="AB329" s="134"/>
      <c r="AC329" s="134"/>
      <c r="AD329" s="134"/>
      <c r="AE329" s="134"/>
    </row>
    <row r="330" spans="1:31" ht="15" customHeight="1" x14ac:dyDescent="0.25">
      <c r="A330" s="40" t="s">
        <v>15</v>
      </c>
      <c r="B330" s="40" t="s">
        <v>99</v>
      </c>
      <c r="C330" t="s">
        <v>15</v>
      </c>
      <c r="D330" s="40" t="s">
        <v>107</v>
      </c>
      <c r="E330" t="s">
        <v>466</v>
      </c>
      <c r="F330" s="40" t="s">
        <v>467</v>
      </c>
      <c r="G330" t="s">
        <v>759</v>
      </c>
      <c r="H330" t="s">
        <v>760</v>
      </c>
      <c r="I330" s="44"/>
      <c r="J330" s="44"/>
      <c r="K330" s="44"/>
      <c r="L330" s="44"/>
      <c r="M330" s="44"/>
      <c r="N330" s="44">
        <v>21</v>
      </c>
      <c r="O330" s="44">
        <f t="shared" si="68"/>
        <v>1</v>
      </c>
      <c r="P330" s="60">
        <f t="shared" si="69"/>
        <v>1</v>
      </c>
      <c r="Q330" s="62">
        <f t="shared" si="70"/>
        <v>0</v>
      </c>
      <c r="R330" s="62">
        <f t="shared" si="71"/>
        <v>1</v>
      </c>
      <c r="S330" s="60" t="str">
        <f t="shared" si="66"/>
        <v>0-15% range</v>
      </c>
      <c r="T330" s="61">
        <f t="shared" si="74"/>
        <v>21</v>
      </c>
      <c r="U330" s="61">
        <f t="shared" si="72"/>
        <v>21</v>
      </c>
      <c r="V330" s="61">
        <f t="shared" si="73"/>
        <v>21</v>
      </c>
      <c r="W330" s="60">
        <f t="shared" si="67"/>
        <v>1</v>
      </c>
      <c r="X330" s="104" t="s">
        <v>2173</v>
      </c>
      <c r="Z330" s="134"/>
      <c r="AA330" s="134"/>
      <c r="AB330" s="134"/>
      <c r="AC330" s="134"/>
      <c r="AD330" s="134"/>
      <c r="AE330" s="134"/>
    </row>
    <row r="331" spans="1:31" ht="15" customHeight="1" x14ac:dyDescent="0.25">
      <c r="A331" s="40" t="s">
        <v>15</v>
      </c>
      <c r="B331" s="40" t="s">
        <v>99</v>
      </c>
      <c r="C331" t="s">
        <v>15</v>
      </c>
      <c r="D331" s="40" t="s">
        <v>107</v>
      </c>
      <c r="E331" t="s">
        <v>466</v>
      </c>
      <c r="F331" s="40" t="s">
        <v>467</v>
      </c>
      <c r="G331" t="s">
        <v>466</v>
      </c>
      <c r="H331" t="s">
        <v>468</v>
      </c>
      <c r="I331" s="44"/>
      <c r="J331" s="44"/>
      <c r="K331" s="44"/>
      <c r="L331" s="44"/>
      <c r="M331" s="44"/>
      <c r="N331" s="44">
        <v>120</v>
      </c>
      <c r="O331" s="44">
        <f t="shared" si="68"/>
        <v>1</v>
      </c>
      <c r="P331" s="60">
        <f t="shared" si="69"/>
        <v>1</v>
      </c>
      <c r="Q331" s="62">
        <f t="shared" si="70"/>
        <v>0</v>
      </c>
      <c r="R331" s="62">
        <f t="shared" si="71"/>
        <v>1</v>
      </c>
      <c r="S331" s="60" t="str">
        <f t="shared" si="66"/>
        <v>0-15% range</v>
      </c>
      <c r="T331" s="61">
        <f t="shared" si="74"/>
        <v>120</v>
      </c>
      <c r="U331" s="61">
        <f t="shared" si="72"/>
        <v>120</v>
      </c>
      <c r="V331" s="61">
        <f t="shared" si="73"/>
        <v>120</v>
      </c>
      <c r="W331" s="60">
        <f t="shared" si="67"/>
        <v>1</v>
      </c>
      <c r="X331" s="104" t="s">
        <v>2173</v>
      </c>
      <c r="Z331" s="134"/>
      <c r="AA331" s="134"/>
      <c r="AB331" s="134"/>
      <c r="AC331" s="134"/>
      <c r="AD331" s="134"/>
      <c r="AE331" s="134"/>
    </row>
    <row r="332" spans="1:31" ht="15" customHeight="1" x14ac:dyDescent="0.25">
      <c r="A332" s="40" t="s">
        <v>15</v>
      </c>
      <c r="B332" s="40" t="s">
        <v>99</v>
      </c>
      <c r="C332" t="s">
        <v>15</v>
      </c>
      <c r="D332" s="40" t="s">
        <v>107</v>
      </c>
      <c r="E332" t="s">
        <v>773</v>
      </c>
      <c r="F332" s="40" t="s">
        <v>774</v>
      </c>
      <c r="G332" t="s">
        <v>773</v>
      </c>
      <c r="H332" t="s">
        <v>775</v>
      </c>
      <c r="I332" s="44">
        <v>114</v>
      </c>
      <c r="J332" s="44"/>
      <c r="K332" s="44"/>
      <c r="L332" s="44"/>
      <c r="M332" s="44"/>
      <c r="N332" s="44">
        <v>330</v>
      </c>
      <c r="O332" s="44">
        <f t="shared" si="68"/>
        <v>2</v>
      </c>
      <c r="P332" s="60">
        <f t="shared" si="69"/>
        <v>2</v>
      </c>
      <c r="Q332" s="62">
        <f t="shared" si="70"/>
        <v>0.65454545454545454</v>
      </c>
      <c r="R332" s="62">
        <f t="shared" si="71"/>
        <v>2.8947368421052633</v>
      </c>
      <c r="S332" s="60" t="str">
        <f t="shared" si="66"/>
        <v>50-100% range</v>
      </c>
      <c r="T332" s="61">
        <f>$I332</f>
        <v>114</v>
      </c>
      <c r="U332" s="61">
        <f t="shared" si="72"/>
        <v>330</v>
      </c>
      <c r="V332" s="61">
        <f t="shared" si="73"/>
        <v>114</v>
      </c>
      <c r="W332" s="107">
        <f t="shared" si="67"/>
        <v>1</v>
      </c>
      <c r="X332" s="111" t="s">
        <v>2606</v>
      </c>
      <c r="Z332" s="134"/>
      <c r="AA332" s="134"/>
      <c r="AB332" s="134"/>
      <c r="AC332" s="134"/>
      <c r="AD332" s="134"/>
      <c r="AE332" s="134"/>
    </row>
    <row r="333" spans="1:31" ht="15" customHeight="1" x14ac:dyDescent="0.25">
      <c r="A333" s="40" t="s">
        <v>15</v>
      </c>
      <c r="B333" s="40" t="s">
        <v>99</v>
      </c>
      <c r="C333" t="s">
        <v>100</v>
      </c>
      <c r="D333" s="40" t="s">
        <v>101</v>
      </c>
      <c r="E333" t="s">
        <v>286</v>
      </c>
      <c r="F333" s="40" t="s">
        <v>287</v>
      </c>
      <c r="G333" t="s">
        <v>1717</v>
      </c>
      <c r="H333" t="s">
        <v>916</v>
      </c>
      <c r="I333" s="44">
        <v>29</v>
      </c>
      <c r="J333" s="44"/>
      <c r="K333" s="44"/>
      <c r="L333" s="44"/>
      <c r="M333" s="44"/>
      <c r="N333" s="44"/>
      <c r="O333" s="44">
        <f t="shared" si="68"/>
        <v>1</v>
      </c>
      <c r="P333" s="60">
        <f t="shared" si="69"/>
        <v>1</v>
      </c>
      <c r="Q333" s="62">
        <f t="shared" si="70"/>
        <v>0</v>
      </c>
      <c r="R333" s="62">
        <f t="shared" si="71"/>
        <v>1</v>
      </c>
      <c r="S333" s="60" t="str">
        <f t="shared" si="66"/>
        <v>0-15% range</v>
      </c>
      <c r="T333" s="61">
        <f t="shared" si="74"/>
        <v>29</v>
      </c>
      <c r="U333" s="61">
        <f t="shared" si="72"/>
        <v>29</v>
      </c>
      <c r="V333" s="61">
        <f t="shared" si="73"/>
        <v>29</v>
      </c>
      <c r="W333" s="60">
        <f t="shared" si="67"/>
        <v>1</v>
      </c>
      <c r="X333" s="104" t="s">
        <v>2173</v>
      </c>
      <c r="Z333" s="134"/>
      <c r="AA333" s="134"/>
      <c r="AB333" s="134"/>
      <c r="AC333" s="134"/>
      <c r="AD333" s="134"/>
      <c r="AE333" s="134"/>
    </row>
    <row r="334" spans="1:31" ht="15" customHeight="1" x14ac:dyDescent="0.25">
      <c r="A334" s="40" t="s">
        <v>15</v>
      </c>
      <c r="B334" s="40" t="s">
        <v>99</v>
      </c>
      <c r="C334" t="s">
        <v>100</v>
      </c>
      <c r="D334" s="40" t="s">
        <v>101</v>
      </c>
      <c r="E334" t="s">
        <v>286</v>
      </c>
      <c r="F334" s="40" t="s">
        <v>287</v>
      </c>
      <c r="G334" t="s">
        <v>2126</v>
      </c>
      <c r="H334" t="s">
        <v>920</v>
      </c>
      <c r="I334" s="44">
        <v>29</v>
      </c>
      <c r="J334" s="44"/>
      <c r="K334" s="44"/>
      <c r="L334" s="44"/>
      <c r="M334" s="44"/>
      <c r="N334" s="44"/>
      <c r="O334" s="44">
        <f t="shared" si="68"/>
        <v>1</v>
      </c>
      <c r="P334" s="60">
        <f t="shared" si="69"/>
        <v>1</v>
      </c>
      <c r="Q334" s="62">
        <f t="shared" si="70"/>
        <v>0</v>
      </c>
      <c r="R334" s="62">
        <f t="shared" si="71"/>
        <v>1</v>
      </c>
      <c r="S334" s="60" t="str">
        <f t="shared" si="66"/>
        <v>0-15% range</v>
      </c>
      <c r="T334" s="61">
        <f t="shared" si="74"/>
        <v>29</v>
      </c>
      <c r="U334" s="61">
        <f t="shared" si="72"/>
        <v>29</v>
      </c>
      <c r="V334" s="61">
        <f t="shared" si="73"/>
        <v>29</v>
      </c>
      <c r="W334" s="60">
        <f t="shared" si="67"/>
        <v>1</v>
      </c>
      <c r="X334" s="104" t="s">
        <v>2173</v>
      </c>
      <c r="Z334" s="134"/>
      <c r="AA334" s="134"/>
      <c r="AB334" s="134"/>
      <c r="AC334" s="134"/>
      <c r="AD334" s="134"/>
      <c r="AE334" s="134"/>
    </row>
    <row r="335" spans="1:31" ht="15" customHeight="1" x14ac:dyDescent="0.25">
      <c r="A335" s="40" t="s">
        <v>15</v>
      </c>
      <c r="B335" s="40" t="s">
        <v>99</v>
      </c>
      <c r="C335" t="s">
        <v>100</v>
      </c>
      <c r="D335" s="40" t="s">
        <v>101</v>
      </c>
      <c r="E335" t="s">
        <v>286</v>
      </c>
      <c r="F335" s="40" t="s">
        <v>287</v>
      </c>
      <c r="G335" t="s">
        <v>2574</v>
      </c>
      <c r="H335" t="s">
        <v>2540</v>
      </c>
      <c r="I335" s="44">
        <v>29</v>
      </c>
      <c r="J335" s="44"/>
      <c r="K335" s="44"/>
      <c r="L335" s="44"/>
      <c r="M335" s="44"/>
      <c r="N335" s="44"/>
      <c r="O335" s="44">
        <f t="shared" si="68"/>
        <v>1</v>
      </c>
      <c r="P335" s="60">
        <f t="shared" si="69"/>
        <v>1</v>
      </c>
      <c r="Q335" s="62">
        <f t="shared" si="70"/>
        <v>0</v>
      </c>
      <c r="R335" s="62">
        <f t="shared" si="71"/>
        <v>1</v>
      </c>
      <c r="S335" s="60" t="str">
        <f t="shared" si="66"/>
        <v>0-15% range</v>
      </c>
      <c r="T335" s="61">
        <f t="shared" si="74"/>
        <v>29</v>
      </c>
      <c r="U335" s="61">
        <f t="shared" si="72"/>
        <v>29</v>
      </c>
      <c r="V335" s="61">
        <f t="shared" si="73"/>
        <v>29</v>
      </c>
      <c r="W335" s="60">
        <f t="shared" si="67"/>
        <v>1</v>
      </c>
      <c r="X335" s="104" t="s">
        <v>2173</v>
      </c>
      <c r="Z335" s="134"/>
      <c r="AA335" s="134"/>
      <c r="AB335" s="134"/>
      <c r="AC335" s="134"/>
      <c r="AD335" s="134"/>
      <c r="AE335" s="134"/>
    </row>
    <row r="336" spans="1:31" ht="15" customHeight="1" x14ac:dyDescent="0.25">
      <c r="A336" s="40" t="s">
        <v>15</v>
      </c>
      <c r="B336" s="40" t="s">
        <v>99</v>
      </c>
      <c r="C336" t="s">
        <v>100</v>
      </c>
      <c r="D336" s="40" t="s">
        <v>101</v>
      </c>
      <c r="E336" t="s">
        <v>286</v>
      </c>
      <c r="F336" s="40" t="s">
        <v>287</v>
      </c>
      <c r="G336" t="s">
        <v>2577</v>
      </c>
      <c r="H336" t="s">
        <v>2543</v>
      </c>
      <c r="I336" s="44">
        <v>29</v>
      </c>
      <c r="J336" s="44"/>
      <c r="K336" s="44"/>
      <c r="L336" s="44"/>
      <c r="M336" s="44"/>
      <c r="N336" s="44"/>
      <c r="O336" s="44">
        <f t="shared" si="68"/>
        <v>1</v>
      </c>
      <c r="P336" s="60">
        <f t="shared" si="69"/>
        <v>1</v>
      </c>
      <c r="Q336" s="62">
        <f t="shared" si="70"/>
        <v>0</v>
      </c>
      <c r="R336" s="62">
        <f t="shared" si="71"/>
        <v>1</v>
      </c>
      <c r="S336" s="60" t="str">
        <f t="shared" si="66"/>
        <v>0-15% range</v>
      </c>
      <c r="T336" s="61">
        <f t="shared" si="74"/>
        <v>29</v>
      </c>
      <c r="U336" s="61">
        <f t="shared" si="72"/>
        <v>29</v>
      </c>
      <c r="V336" s="61">
        <f t="shared" si="73"/>
        <v>29</v>
      </c>
      <c r="W336" s="60">
        <f t="shared" si="67"/>
        <v>1</v>
      </c>
      <c r="X336" s="104" t="s">
        <v>2173</v>
      </c>
      <c r="Z336" s="134"/>
      <c r="AA336" s="134"/>
      <c r="AB336" s="134"/>
      <c r="AC336" s="134"/>
      <c r="AD336" s="134"/>
      <c r="AE336" s="134"/>
    </row>
    <row r="337" spans="1:31" ht="15" customHeight="1" x14ac:dyDescent="0.25">
      <c r="A337" s="40" t="s">
        <v>15</v>
      </c>
      <c r="B337" s="40" t="s">
        <v>99</v>
      </c>
      <c r="C337" t="s">
        <v>100</v>
      </c>
      <c r="D337" s="40" t="s">
        <v>101</v>
      </c>
      <c r="E337" t="s">
        <v>286</v>
      </c>
      <c r="F337" s="40" t="s">
        <v>287</v>
      </c>
      <c r="G337" t="s">
        <v>2578</v>
      </c>
      <c r="H337" t="s">
        <v>2544</v>
      </c>
      <c r="I337" s="44">
        <v>29</v>
      </c>
      <c r="J337" s="44"/>
      <c r="K337" s="44"/>
      <c r="L337" s="44"/>
      <c r="M337" s="44"/>
      <c r="N337" s="44"/>
      <c r="O337" s="44">
        <f t="shared" si="68"/>
        <v>1</v>
      </c>
      <c r="P337" s="60">
        <f t="shared" si="69"/>
        <v>1</v>
      </c>
      <c r="Q337" s="62">
        <f t="shared" si="70"/>
        <v>0</v>
      </c>
      <c r="R337" s="62">
        <f t="shared" si="71"/>
        <v>1</v>
      </c>
      <c r="S337" s="60" t="str">
        <f t="shared" si="66"/>
        <v>0-15% range</v>
      </c>
      <c r="T337" s="61">
        <f t="shared" si="74"/>
        <v>29</v>
      </c>
      <c r="U337" s="61">
        <f t="shared" si="72"/>
        <v>29</v>
      </c>
      <c r="V337" s="61">
        <f t="shared" si="73"/>
        <v>29</v>
      </c>
      <c r="W337" s="60">
        <f t="shared" si="67"/>
        <v>1</v>
      </c>
      <c r="X337" s="104" t="s">
        <v>2173</v>
      </c>
      <c r="Z337" s="134"/>
      <c r="AA337" s="134"/>
      <c r="AB337" s="134"/>
      <c r="AC337" s="134"/>
      <c r="AD337" s="134"/>
      <c r="AE337" s="134"/>
    </row>
    <row r="338" spans="1:31" ht="15" customHeight="1" x14ac:dyDescent="0.25">
      <c r="A338" s="40" t="s">
        <v>15</v>
      </c>
      <c r="B338" s="40" t="s">
        <v>99</v>
      </c>
      <c r="C338" t="s">
        <v>100</v>
      </c>
      <c r="D338" s="40" t="s">
        <v>101</v>
      </c>
      <c r="E338" t="s">
        <v>286</v>
      </c>
      <c r="F338" s="40" t="s">
        <v>287</v>
      </c>
      <c r="G338" t="s">
        <v>286</v>
      </c>
      <c r="H338" t="s">
        <v>561</v>
      </c>
      <c r="I338" s="44"/>
      <c r="J338" s="44"/>
      <c r="K338" s="44"/>
      <c r="L338" s="44"/>
      <c r="M338" s="44"/>
      <c r="N338" s="44">
        <v>115</v>
      </c>
      <c r="O338" s="44">
        <f t="shared" si="68"/>
        <v>1</v>
      </c>
      <c r="P338" s="60">
        <f t="shared" si="69"/>
        <v>1</v>
      </c>
      <c r="Q338" s="62">
        <f t="shared" si="70"/>
        <v>0</v>
      </c>
      <c r="R338" s="62">
        <f t="shared" si="71"/>
        <v>1</v>
      </c>
      <c r="S338" s="60" t="str">
        <f t="shared" si="66"/>
        <v>0-15% range</v>
      </c>
      <c r="T338" s="61">
        <f t="shared" si="74"/>
        <v>115</v>
      </c>
      <c r="U338" s="61">
        <f t="shared" si="72"/>
        <v>115</v>
      </c>
      <c r="V338" s="61">
        <f t="shared" si="73"/>
        <v>115</v>
      </c>
      <c r="W338" s="60">
        <f t="shared" si="67"/>
        <v>1</v>
      </c>
      <c r="X338" s="104" t="s">
        <v>2173</v>
      </c>
      <c r="Z338" s="134"/>
      <c r="AA338" s="134"/>
      <c r="AB338" s="134"/>
      <c r="AC338" s="134"/>
      <c r="AD338" s="134"/>
      <c r="AE338" s="134"/>
    </row>
    <row r="339" spans="1:31" ht="15" customHeight="1" x14ac:dyDescent="0.25">
      <c r="A339" s="40" t="s">
        <v>15</v>
      </c>
      <c r="B339" s="40" t="s">
        <v>99</v>
      </c>
      <c r="C339" t="s">
        <v>100</v>
      </c>
      <c r="D339" s="40" t="s">
        <v>101</v>
      </c>
      <c r="E339" t="s">
        <v>286</v>
      </c>
      <c r="F339" s="40" t="s">
        <v>287</v>
      </c>
      <c r="G339" t="s">
        <v>2140</v>
      </c>
      <c r="H339" t="s">
        <v>929</v>
      </c>
      <c r="I339" s="44"/>
      <c r="J339" s="44"/>
      <c r="K339" s="44"/>
      <c r="L339" s="44"/>
      <c r="M339" s="44"/>
      <c r="N339" s="44">
        <v>35</v>
      </c>
      <c r="O339" s="44">
        <f t="shared" si="68"/>
        <v>1</v>
      </c>
      <c r="P339" s="60">
        <f t="shared" si="69"/>
        <v>1</v>
      </c>
      <c r="Q339" s="62">
        <f t="shared" si="70"/>
        <v>0</v>
      </c>
      <c r="R339" s="62">
        <f t="shared" si="71"/>
        <v>1</v>
      </c>
      <c r="S339" s="60" t="str">
        <f t="shared" si="66"/>
        <v>0-15% range</v>
      </c>
      <c r="T339" s="61">
        <f t="shared" si="74"/>
        <v>35</v>
      </c>
      <c r="U339" s="61">
        <f t="shared" si="72"/>
        <v>35</v>
      </c>
      <c r="V339" s="61">
        <f t="shared" si="73"/>
        <v>35</v>
      </c>
      <c r="W339" s="60">
        <f t="shared" si="67"/>
        <v>1</v>
      </c>
      <c r="X339" s="104" t="s">
        <v>2173</v>
      </c>
      <c r="Z339" s="134"/>
      <c r="AA339" s="134"/>
      <c r="AB339" s="134"/>
      <c r="AC339" s="134"/>
      <c r="AD339" s="134"/>
      <c r="AE339" s="134"/>
    </row>
    <row r="340" spans="1:31" ht="15" customHeight="1" x14ac:dyDescent="0.25">
      <c r="A340" s="40" t="s">
        <v>15</v>
      </c>
      <c r="B340" s="40" t="s">
        <v>99</v>
      </c>
      <c r="C340" t="s">
        <v>100</v>
      </c>
      <c r="D340" s="40" t="s">
        <v>101</v>
      </c>
      <c r="E340" t="s">
        <v>145</v>
      </c>
      <c r="F340" s="40" t="s">
        <v>146</v>
      </c>
      <c r="G340" t="s">
        <v>1847</v>
      </c>
      <c r="H340" t="s">
        <v>1848</v>
      </c>
      <c r="I340" s="44">
        <v>52</v>
      </c>
      <c r="J340" s="44"/>
      <c r="K340" s="44"/>
      <c r="L340" s="44"/>
      <c r="M340" s="44"/>
      <c r="N340" s="44"/>
      <c r="O340" s="44">
        <f t="shared" si="68"/>
        <v>1</v>
      </c>
      <c r="P340" s="60">
        <f t="shared" si="69"/>
        <v>1</v>
      </c>
      <c r="Q340" s="62">
        <f t="shared" si="70"/>
        <v>0</v>
      </c>
      <c r="R340" s="62">
        <f t="shared" si="71"/>
        <v>1</v>
      </c>
      <c r="S340" s="60" t="str">
        <f t="shared" si="66"/>
        <v>0-15% range</v>
      </c>
      <c r="T340" s="61">
        <f t="shared" si="74"/>
        <v>52</v>
      </c>
      <c r="U340" s="61">
        <f t="shared" si="72"/>
        <v>52</v>
      </c>
      <c r="V340" s="61">
        <f t="shared" si="73"/>
        <v>52</v>
      </c>
      <c r="W340" s="60">
        <f t="shared" si="67"/>
        <v>1</v>
      </c>
      <c r="X340" s="104" t="s">
        <v>2173</v>
      </c>
      <c r="Z340" s="134"/>
      <c r="AA340" s="134"/>
      <c r="AB340" s="134"/>
      <c r="AC340" s="134"/>
      <c r="AD340" s="134"/>
      <c r="AE340" s="134"/>
    </row>
    <row r="341" spans="1:31" ht="15" customHeight="1" x14ac:dyDescent="0.25">
      <c r="A341" s="40" t="s">
        <v>15</v>
      </c>
      <c r="B341" s="40" t="s">
        <v>99</v>
      </c>
      <c r="C341" t="s">
        <v>100</v>
      </c>
      <c r="D341" s="40" t="s">
        <v>101</v>
      </c>
      <c r="E341" t="s">
        <v>145</v>
      </c>
      <c r="F341" s="40" t="s">
        <v>146</v>
      </c>
      <c r="G341" t="s">
        <v>145</v>
      </c>
      <c r="H341" t="s">
        <v>547</v>
      </c>
      <c r="I341" s="44"/>
      <c r="J341" s="44"/>
      <c r="K341" s="44"/>
      <c r="L341" s="44"/>
      <c r="M341" s="44"/>
      <c r="N341" s="44">
        <v>750</v>
      </c>
      <c r="O341" s="44">
        <f t="shared" si="68"/>
        <v>1</v>
      </c>
      <c r="P341" s="60">
        <f t="shared" si="69"/>
        <v>1</v>
      </c>
      <c r="Q341" s="62">
        <f t="shared" si="70"/>
        <v>0</v>
      </c>
      <c r="R341" s="62">
        <f t="shared" si="71"/>
        <v>1</v>
      </c>
      <c r="S341" s="60" t="str">
        <f t="shared" si="66"/>
        <v>0-15% range</v>
      </c>
      <c r="T341" s="61">
        <f t="shared" si="74"/>
        <v>750</v>
      </c>
      <c r="U341" s="61">
        <f t="shared" si="72"/>
        <v>750</v>
      </c>
      <c r="V341" s="61">
        <f t="shared" si="73"/>
        <v>750</v>
      </c>
      <c r="W341" s="107">
        <f t="shared" si="67"/>
        <v>1</v>
      </c>
      <c r="X341" s="112" t="s">
        <v>2173</v>
      </c>
      <c r="Z341" s="134"/>
      <c r="AA341" s="134"/>
      <c r="AB341" s="134"/>
      <c r="AC341" s="134"/>
      <c r="AD341" s="134"/>
      <c r="AE341" s="134"/>
    </row>
    <row r="342" spans="1:31" ht="15" customHeight="1" x14ac:dyDescent="0.25">
      <c r="A342" s="40" t="s">
        <v>15</v>
      </c>
      <c r="B342" s="40" t="s">
        <v>99</v>
      </c>
      <c r="C342" t="s">
        <v>100</v>
      </c>
      <c r="D342" s="40" t="s">
        <v>101</v>
      </c>
      <c r="E342" t="s">
        <v>145</v>
      </c>
      <c r="F342" s="40" t="s">
        <v>146</v>
      </c>
      <c r="G342" t="s">
        <v>2464</v>
      </c>
      <c r="H342" t="s">
        <v>2463</v>
      </c>
      <c r="I342" s="44">
        <v>40</v>
      </c>
      <c r="J342" s="44"/>
      <c r="K342" s="44"/>
      <c r="L342" s="44"/>
      <c r="M342" s="44"/>
      <c r="N342" s="44">
        <v>40</v>
      </c>
      <c r="O342" s="44">
        <f t="shared" si="68"/>
        <v>2</v>
      </c>
      <c r="P342" s="60">
        <f t="shared" si="69"/>
        <v>2</v>
      </c>
      <c r="Q342" s="62">
        <f t="shared" si="70"/>
        <v>0</v>
      </c>
      <c r="R342" s="62">
        <f t="shared" si="71"/>
        <v>1</v>
      </c>
      <c r="S342" s="60" t="str">
        <f t="shared" si="66"/>
        <v>0-15% range</v>
      </c>
      <c r="T342" s="61">
        <f t="shared" si="74"/>
        <v>40</v>
      </c>
      <c r="U342" s="61">
        <f t="shared" si="72"/>
        <v>40</v>
      </c>
      <c r="V342" s="61">
        <f t="shared" si="73"/>
        <v>40</v>
      </c>
      <c r="W342" s="60">
        <f t="shared" si="67"/>
        <v>1</v>
      </c>
      <c r="X342" s="105" t="s">
        <v>2154</v>
      </c>
      <c r="Z342" s="134"/>
      <c r="AA342" s="134"/>
      <c r="AB342" s="134"/>
      <c r="AC342" s="134"/>
      <c r="AD342" s="134"/>
      <c r="AE342" s="134"/>
    </row>
    <row r="343" spans="1:31" ht="15" customHeight="1" x14ac:dyDescent="0.25">
      <c r="A343" s="40" t="s">
        <v>15</v>
      </c>
      <c r="B343" s="40" t="s">
        <v>99</v>
      </c>
      <c r="C343" t="s">
        <v>100</v>
      </c>
      <c r="D343" s="40" t="s">
        <v>101</v>
      </c>
      <c r="E343" t="s">
        <v>145</v>
      </c>
      <c r="F343" s="40" t="s">
        <v>146</v>
      </c>
      <c r="G343" t="s">
        <v>2575</v>
      </c>
      <c r="H343" t="s">
        <v>2541</v>
      </c>
      <c r="I343" s="44">
        <v>40</v>
      </c>
      <c r="J343" s="44"/>
      <c r="K343" s="44"/>
      <c r="L343" s="44"/>
      <c r="M343" s="44"/>
      <c r="N343" s="44"/>
      <c r="O343" s="44">
        <f t="shared" si="68"/>
        <v>1</v>
      </c>
      <c r="P343" s="60">
        <f t="shared" si="69"/>
        <v>1</v>
      </c>
      <c r="Q343" s="62">
        <f t="shared" si="70"/>
        <v>0</v>
      </c>
      <c r="R343" s="62">
        <f t="shared" si="71"/>
        <v>1</v>
      </c>
      <c r="S343" s="60" t="str">
        <f t="shared" si="66"/>
        <v>0-15% range</v>
      </c>
      <c r="T343" s="61">
        <f t="shared" si="65"/>
        <v>40</v>
      </c>
      <c r="U343" s="61">
        <f t="shared" si="72"/>
        <v>40</v>
      </c>
      <c r="V343" s="61">
        <f t="shared" si="73"/>
        <v>40</v>
      </c>
      <c r="W343" s="60">
        <f t="shared" si="67"/>
        <v>1</v>
      </c>
      <c r="X343" s="104" t="s">
        <v>2173</v>
      </c>
      <c r="Z343" s="134"/>
      <c r="AA343" s="134"/>
      <c r="AB343" s="134"/>
      <c r="AC343" s="134"/>
      <c r="AD343" s="134"/>
      <c r="AE343" s="134"/>
    </row>
    <row r="344" spans="1:31" ht="15" customHeight="1" x14ac:dyDescent="0.25">
      <c r="A344" s="40" t="s">
        <v>15</v>
      </c>
      <c r="B344" s="40" t="s">
        <v>99</v>
      </c>
      <c r="C344" t="s">
        <v>100</v>
      </c>
      <c r="D344" s="40" t="s">
        <v>101</v>
      </c>
      <c r="E344" t="s">
        <v>147</v>
      </c>
      <c r="F344" s="40" t="s">
        <v>148</v>
      </c>
      <c r="G344" t="s">
        <v>369</v>
      </c>
      <c r="H344" t="s">
        <v>370</v>
      </c>
      <c r="I344" s="44">
        <v>34</v>
      </c>
      <c r="J344" s="44"/>
      <c r="K344" s="44"/>
      <c r="L344" s="44"/>
      <c r="M344" s="44"/>
      <c r="N344" s="44"/>
      <c r="O344" s="44">
        <f t="shared" si="68"/>
        <v>1</v>
      </c>
      <c r="P344" s="60">
        <f t="shared" si="69"/>
        <v>1</v>
      </c>
      <c r="Q344" s="62">
        <f t="shared" si="70"/>
        <v>0</v>
      </c>
      <c r="R344" s="62">
        <f t="shared" si="71"/>
        <v>1</v>
      </c>
      <c r="S344" s="60" t="str">
        <f t="shared" si="66"/>
        <v>0-15% range</v>
      </c>
      <c r="T344" s="61">
        <f t="shared" si="65"/>
        <v>34</v>
      </c>
      <c r="U344" s="61">
        <f t="shared" si="72"/>
        <v>34</v>
      </c>
      <c r="V344" s="61">
        <f t="shared" si="73"/>
        <v>34</v>
      </c>
      <c r="W344" s="60">
        <f t="shared" si="67"/>
        <v>1</v>
      </c>
      <c r="X344" s="104" t="s">
        <v>2173</v>
      </c>
      <c r="Z344" s="134"/>
      <c r="AA344" s="134"/>
      <c r="AB344" s="134"/>
      <c r="AC344" s="134"/>
      <c r="AD344" s="134"/>
      <c r="AE344" s="134"/>
    </row>
    <row r="345" spans="1:31" ht="15" customHeight="1" x14ac:dyDescent="0.25">
      <c r="A345" s="40" t="s">
        <v>15</v>
      </c>
      <c r="B345" s="40" t="s">
        <v>99</v>
      </c>
      <c r="C345" t="s">
        <v>100</v>
      </c>
      <c r="D345" s="40" t="s">
        <v>101</v>
      </c>
      <c r="E345" t="s">
        <v>147</v>
      </c>
      <c r="F345" s="40" t="s">
        <v>148</v>
      </c>
      <c r="G345" t="s">
        <v>1853</v>
      </c>
      <c r="H345" t="s">
        <v>921</v>
      </c>
      <c r="I345" s="44"/>
      <c r="J345" s="44"/>
      <c r="K345" s="44"/>
      <c r="L345" s="44"/>
      <c r="M345" s="44"/>
      <c r="N345" s="44">
        <v>13</v>
      </c>
      <c r="O345" s="44">
        <f t="shared" si="68"/>
        <v>1</v>
      </c>
      <c r="P345" s="60">
        <f t="shared" si="69"/>
        <v>1</v>
      </c>
      <c r="Q345" s="62">
        <f t="shared" si="70"/>
        <v>0</v>
      </c>
      <c r="R345" s="62">
        <f t="shared" si="71"/>
        <v>1</v>
      </c>
      <c r="S345" s="60" t="str">
        <f t="shared" si="66"/>
        <v>0-15% range</v>
      </c>
      <c r="T345" s="61">
        <f t="shared" si="65"/>
        <v>13</v>
      </c>
      <c r="U345" s="61">
        <f t="shared" si="72"/>
        <v>13</v>
      </c>
      <c r="V345" s="61">
        <f t="shared" si="73"/>
        <v>13</v>
      </c>
      <c r="W345" s="60">
        <f t="shared" si="67"/>
        <v>1</v>
      </c>
      <c r="X345" s="104" t="s">
        <v>2173</v>
      </c>
      <c r="Z345" s="134"/>
      <c r="AA345" s="134"/>
      <c r="AB345" s="134"/>
      <c r="AC345" s="134"/>
      <c r="AD345" s="134"/>
      <c r="AE345" s="134"/>
    </row>
    <row r="346" spans="1:31" ht="15" customHeight="1" x14ac:dyDescent="0.25">
      <c r="A346" s="40" t="s">
        <v>15</v>
      </c>
      <c r="B346" s="40" t="s">
        <v>99</v>
      </c>
      <c r="C346" t="s">
        <v>100</v>
      </c>
      <c r="D346" s="40" t="s">
        <v>101</v>
      </c>
      <c r="E346" t="s">
        <v>147</v>
      </c>
      <c r="F346" s="40" t="s">
        <v>148</v>
      </c>
      <c r="G346" t="s">
        <v>2125</v>
      </c>
      <c r="H346" t="s">
        <v>923</v>
      </c>
      <c r="I346" s="44">
        <v>29</v>
      </c>
      <c r="J346" s="44"/>
      <c r="K346" s="44"/>
      <c r="L346" s="44"/>
      <c r="M346" s="44"/>
      <c r="N346" s="44"/>
      <c r="O346" s="44">
        <f t="shared" si="68"/>
        <v>1</v>
      </c>
      <c r="P346" s="60">
        <f t="shared" si="69"/>
        <v>1</v>
      </c>
      <c r="Q346" s="62">
        <f t="shared" si="70"/>
        <v>0</v>
      </c>
      <c r="R346" s="62">
        <f t="shared" si="71"/>
        <v>1</v>
      </c>
      <c r="S346" s="60" t="str">
        <f t="shared" si="66"/>
        <v>0-15% range</v>
      </c>
      <c r="T346" s="61">
        <f t="shared" si="65"/>
        <v>29</v>
      </c>
      <c r="U346" s="61">
        <f t="shared" si="72"/>
        <v>29</v>
      </c>
      <c r="V346" s="61">
        <f t="shared" si="73"/>
        <v>29</v>
      </c>
      <c r="W346" s="60">
        <f t="shared" si="67"/>
        <v>1</v>
      </c>
      <c r="X346" s="104" t="s">
        <v>2173</v>
      </c>
      <c r="Z346" s="134"/>
      <c r="AA346" s="134"/>
      <c r="AB346" s="134"/>
      <c r="AC346" s="134"/>
      <c r="AD346" s="134"/>
      <c r="AE346" s="134"/>
    </row>
    <row r="347" spans="1:31" ht="15" customHeight="1" x14ac:dyDescent="0.25">
      <c r="A347" s="40" t="s">
        <v>15</v>
      </c>
      <c r="B347" s="40" t="s">
        <v>99</v>
      </c>
      <c r="C347" t="s">
        <v>100</v>
      </c>
      <c r="D347" s="40" t="s">
        <v>101</v>
      </c>
      <c r="E347" t="s">
        <v>147</v>
      </c>
      <c r="F347" s="40" t="s">
        <v>148</v>
      </c>
      <c r="G347" t="s">
        <v>2571</v>
      </c>
      <c r="H347" t="s">
        <v>2536</v>
      </c>
      <c r="I347" s="44">
        <v>34</v>
      </c>
      <c r="J347" s="44"/>
      <c r="K347" s="44"/>
      <c r="L347" s="44"/>
      <c r="M347" s="44"/>
      <c r="N347" s="44"/>
      <c r="O347" s="44">
        <f t="shared" si="68"/>
        <v>1</v>
      </c>
      <c r="P347" s="60">
        <f t="shared" si="69"/>
        <v>1</v>
      </c>
      <c r="Q347" s="62">
        <f t="shared" si="70"/>
        <v>0</v>
      </c>
      <c r="R347" s="62">
        <f t="shared" si="71"/>
        <v>1</v>
      </c>
      <c r="S347" s="60" t="str">
        <f t="shared" si="66"/>
        <v>0-15% range</v>
      </c>
      <c r="T347" s="61">
        <f t="shared" si="65"/>
        <v>34</v>
      </c>
      <c r="U347" s="61">
        <f t="shared" si="72"/>
        <v>34</v>
      </c>
      <c r="V347" s="61">
        <f t="shared" si="73"/>
        <v>34</v>
      </c>
      <c r="W347" s="60">
        <f t="shared" si="67"/>
        <v>1</v>
      </c>
      <c r="X347" s="104" t="s">
        <v>2173</v>
      </c>
      <c r="Z347" s="134"/>
      <c r="AA347" s="134"/>
      <c r="AB347" s="134"/>
      <c r="AC347" s="134"/>
      <c r="AD347" s="134"/>
      <c r="AE347" s="134"/>
    </row>
    <row r="348" spans="1:31" ht="15" customHeight="1" x14ac:dyDescent="0.25">
      <c r="A348" s="40" t="s">
        <v>15</v>
      </c>
      <c r="B348" s="40" t="s">
        <v>99</v>
      </c>
      <c r="C348" t="s">
        <v>100</v>
      </c>
      <c r="D348" s="40" t="s">
        <v>101</v>
      </c>
      <c r="E348" t="s">
        <v>147</v>
      </c>
      <c r="F348" s="40" t="s">
        <v>148</v>
      </c>
      <c r="G348" t="s">
        <v>2579</v>
      </c>
      <c r="H348" t="s">
        <v>2545</v>
      </c>
      <c r="I348" s="44">
        <v>40</v>
      </c>
      <c r="J348" s="44"/>
      <c r="K348" s="44"/>
      <c r="L348" s="44"/>
      <c r="M348" s="44"/>
      <c r="N348" s="44"/>
      <c r="O348" s="44">
        <f t="shared" si="68"/>
        <v>1</v>
      </c>
      <c r="P348" s="60">
        <f t="shared" si="69"/>
        <v>1</v>
      </c>
      <c r="Q348" s="62">
        <f t="shared" si="70"/>
        <v>0</v>
      </c>
      <c r="R348" s="62">
        <f t="shared" si="71"/>
        <v>1</v>
      </c>
      <c r="S348" s="60" t="str">
        <f t="shared" si="66"/>
        <v>0-15% range</v>
      </c>
      <c r="T348" s="61">
        <f t="shared" si="65"/>
        <v>40</v>
      </c>
      <c r="U348" s="61">
        <f t="shared" si="72"/>
        <v>40</v>
      </c>
      <c r="V348" s="61">
        <f t="shared" si="73"/>
        <v>40</v>
      </c>
      <c r="W348" s="60">
        <f t="shared" si="67"/>
        <v>1</v>
      </c>
      <c r="X348" s="104" t="s">
        <v>2173</v>
      </c>
      <c r="Z348" s="134"/>
      <c r="AA348" s="134"/>
      <c r="AB348" s="134"/>
      <c r="AC348" s="134"/>
      <c r="AD348" s="134"/>
      <c r="AE348" s="134"/>
    </row>
    <row r="349" spans="1:31" ht="15" customHeight="1" x14ac:dyDescent="0.25">
      <c r="A349" s="40" t="s">
        <v>15</v>
      </c>
      <c r="B349" s="40" t="s">
        <v>99</v>
      </c>
      <c r="C349" t="s">
        <v>100</v>
      </c>
      <c r="D349" s="40" t="s">
        <v>101</v>
      </c>
      <c r="E349" t="s">
        <v>147</v>
      </c>
      <c r="F349" s="40" t="s">
        <v>148</v>
      </c>
      <c r="G349" t="s">
        <v>2458</v>
      </c>
      <c r="H349" t="s">
        <v>2457</v>
      </c>
      <c r="I349" s="44"/>
      <c r="J349" s="44"/>
      <c r="K349" s="44"/>
      <c r="L349" s="44"/>
      <c r="M349" s="44"/>
      <c r="N349" s="44">
        <v>10</v>
      </c>
      <c r="O349" s="44">
        <f t="shared" si="68"/>
        <v>1</v>
      </c>
      <c r="P349" s="60">
        <f t="shared" si="69"/>
        <v>1</v>
      </c>
      <c r="Q349" s="62">
        <f t="shared" si="70"/>
        <v>0</v>
      </c>
      <c r="R349" s="62">
        <f t="shared" si="71"/>
        <v>1</v>
      </c>
      <c r="S349" s="60" t="str">
        <f t="shared" si="66"/>
        <v>0-15% range</v>
      </c>
      <c r="T349" s="61">
        <f t="shared" si="65"/>
        <v>10</v>
      </c>
      <c r="U349" s="61">
        <f t="shared" si="72"/>
        <v>10</v>
      </c>
      <c r="V349" s="61">
        <f t="shared" si="73"/>
        <v>10</v>
      </c>
      <c r="W349" s="60">
        <f t="shared" si="67"/>
        <v>1</v>
      </c>
      <c r="X349" s="104" t="s">
        <v>2173</v>
      </c>
      <c r="Z349" s="134"/>
      <c r="AA349" s="134"/>
      <c r="AB349" s="134"/>
      <c r="AC349" s="134"/>
      <c r="AD349" s="134"/>
      <c r="AE349" s="134"/>
    </row>
    <row r="350" spans="1:31" ht="15" customHeight="1" x14ac:dyDescent="0.25">
      <c r="A350" s="40" t="s">
        <v>15</v>
      </c>
      <c r="B350" s="40" t="s">
        <v>99</v>
      </c>
      <c r="C350" t="s">
        <v>100</v>
      </c>
      <c r="D350" s="40" t="s">
        <v>101</v>
      </c>
      <c r="E350" t="s">
        <v>100</v>
      </c>
      <c r="F350" s="40" t="s">
        <v>102</v>
      </c>
      <c r="G350" t="s">
        <v>538</v>
      </c>
      <c r="H350" t="s">
        <v>539</v>
      </c>
      <c r="I350" s="44">
        <v>46</v>
      </c>
      <c r="J350" s="44"/>
      <c r="K350" s="44"/>
      <c r="L350" s="44"/>
      <c r="M350" s="44"/>
      <c r="N350" s="44"/>
      <c r="O350" s="44">
        <f t="shared" si="68"/>
        <v>1</v>
      </c>
      <c r="P350" s="60">
        <f t="shared" si="69"/>
        <v>1</v>
      </c>
      <c r="Q350" s="62">
        <f t="shared" si="70"/>
        <v>0</v>
      </c>
      <c r="R350" s="62">
        <f t="shared" si="71"/>
        <v>1</v>
      </c>
      <c r="S350" s="60" t="str">
        <f t="shared" si="66"/>
        <v>0-15% range</v>
      </c>
      <c r="T350" s="61">
        <f t="shared" si="65"/>
        <v>46</v>
      </c>
      <c r="U350" s="61">
        <f t="shared" si="72"/>
        <v>46</v>
      </c>
      <c r="V350" s="61">
        <f t="shared" si="73"/>
        <v>46</v>
      </c>
      <c r="W350" s="60">
        <f t="shared" si="67"/>
        <v>1</v>
      </c>
      <c r="X350" s="104" t="s">
        <v>2173</v>
      </c>
      <c r="Z350" s="134"/>
      <c r="AA350" s="134"/>
      <c r="AB350" s="134"/>
      <c r="AC350" s="134"/>
      <c r="AD350" s="134"/>
      <c r="AE350" s="134"/>
    </row>
    <row r="351" spans="1:31" ht="15" customHeight="1" x14ac:dyDescent="0.25">
      <c r="A351" s="40" t="s">
        <v>15</v>
      </c>
      <c r="B351" s="40" t="s">
        <v>99</v>
      </c>
      <c r="C351" t="s">
        <v>100</v>
      </c>
      <c r="D351" s="40" t="s">
        <v>101</v>
      </c>
      <c r="E351" t="s">
        <v>100</v>
      </c>
      <c r="F351" s="40" t="s">
        <v>102</v>
      </c>
      <c r="G351" t="s">
        <v>725</v>
      </c>
      <c r="H351" t="s">
        <v>931</v>
      </c>
      <c r="I351" s="44">
        <v>57</v>
      </c>
      <c r="J351" s="44"/>
      <c r="K351" s="44"/>
      <c r="L351" s="44"/>
      <c r="M351" s="44"/>
      <c r="N351" s="44"/>
      <c r="O351" s="44">
        <f t="shared" si="68"/>
        <v>1</v>
      </c>
      <c r="P351" s="60">
        <f t="shared" si="69"/>
        <v>1</v>
      </c>
      <c r="Q351" s="62">
        <f t="shared" si="70"/>
        <v>0</v>
      </c>
      <c r="R351" s="62">
        <f t="shared" si="71"/>
        <v>1</v>
      </c>
      <c r="S351" s="60" t="str">
        <f t="shared" si="66"/>
        <v>0-15% range</v>
      </c>
      <c r="T351" s="61">
        <f t="shared" si="65"/>
        <v>57</v>
      </c>
      <c r="U351" s="61">
        <f t="shared" si="72"/>
        <v>57</v>
      </c>
      <c r="V351" s="61">
        <f t="shared" si="73"/>
        <v>57</v>
      </c>
      <c r="W351" s="60">
        <f t="shared" si="67"/>
        <v>1</v>
      </c>
      <c r="X351" s="104" t="s">
        <v>2173</v>
      </c>
      <c r="Z351" s="134"/>
      <c r="AA351" s="134"/>
      <c r="AB351" s="134"/>
      <c r="AC351" s="134"/>
      <c r="AD351" s="134"/>
      <c r="AE351" s="134"/>
    </row>
    <row r="352" spans="1:31" ht="15" customHeight="1" x14ac:dyDescent="0.25">
      <c r="A352" s="40" t="s">
        <v>15</v>
      </c>
      <c r="B352" s="40" t="s">
        <v>99</v>
      </c>
      <c r="C352" t="s">
        <v>100</v>
      </c>
      <c r="D352" s="40" t="s">
        <v>101</v>
      </c>
      <c r="E352" t="s">
        <v>100</v>
      </c>
      <c r="F352" s="40" t="s">
        <v>102</v>
      </c>
      <c r="G352" t="s">
        <v>1721</v>
      </c>
      <c r="H352" t="s">
        <v>1722</v>
      </c>
      <c r="I352" s="44">
        <v>29</v>
      </c>
      <c r="J352" s="44"/>
      <c r="K352" s="44"/>
      <c r="L352" s="44"/>
      <c r="M352" s="44"/>
      <c r="N352" s="44"/>
      <c r="O352" s="44">
        <f t="shared" si="68"/>
        <v>1</v>
      </c>
      <c r="P352" s="60">
        <f t="shared" si="69"/>
        <v>1</v>
      </c>
      <c r="Q352" s="62">
        <f t="shared" si="70"/>
        <v>0</v>
      </c>
      <c r="R352" s="62">
        <f t="shared" si="71"/>
        <v>1</v>
      </c>
      <c r="S352" s="60" t="str">
        <f t="shared" si="66"/>
        <v>0-15% range</v>
      </c>
      <c r="T352" s="61">
        <f t="shared" si="65"/>
        <v>29</v>
      </c>
      <c r="U352" s="61">
        <f t="shared" si="72"/>
        <v>29</v>
      </c>
      <c r="V352" s="61">
        <f t="shared" si="73"/>
        <v>29</v>
      </c>
      <c r="W352" s="60">
        <f t="shared" si="67"/>
        <v>1</v>
      </c>
      <c r="X352" s="104" t="s">
        <v>2173</v>
      </c>
      <c r="Z352" s="134"/>
      <c r="AA352" s="134"/>
      <c r="AB352" s="134"/>
      <c r="AC352" s="134"/>
      <c r="AD352" s="134"/>
      <c r="AE352" s="134"/>
    </row>
    <row r="353" spans="1:31" ht="15" customHeight="1" x14ac:dyDescent="0.25">
      <c r="A353" s="40" t="s">
        <v>15</v>
      </c>
      <c r="B353" s="40" t="s">
        <v>99</v>
      </c>
      <c r="C353" t="s">
        <v>100</v>
      </c>
      <c r="D353" s="40" t="s">
        <v>101</v>
      </c>
      <c r="E353" t="s">
        <v>100</v>
      </c>
      <c r="F353" s="40" t="s">
        <v>102</v>
      </c>
      <c r="G353" t="s">
        <v>100</v>
      </c>
      <c r="H353" t="s">
        <v>550</v>
      </c>
      <c r="I353" s="44">
        <v>29</v>
      </c>
      <c r="J353" s="44"/>
      <c r="K353" s="44"/>
      <c r="L353" s="44"/>
      <c r="M353" s="44"/>
      <c r="N353" s="44">
        <v>163</v>
      </c>
      <c r="O353" s="44">
        <f t="shared" si="68"/>
        <v>2</v>
      </c>
      <c r="P353" s="60">
        <f t="shared" si="69"/>
        <v>2</v>
      </c>
      <c r="Q353" s="62">
        <f t="shared" si="70"/>
        <v>0.82208588957055218</v>
      </c>
      <c r="R353" s="62">
        <f t="shared" si="71"/>
        <v>5.6206896551724137</v>
      </c>
      <c r="S353" s="60" t="str">
        <f t="shared" si="66"/>
        <v>50-100% range</v>
      </c>
      <c r="T353" s="61">
        <f>$I353</f>
        <v>29</v>
      </c>
      <c r="U353" s="61">
        <f t="shared" si="72"/>
        <v>163</v>
      </c>
      <c r="V353" s="61">
        <f t="shared" si="73"/>
        <v>29</v>
      </c>
      <c r="W353" s="107">
        <f t="shared" si="67"/>
        <v>1</v>
      </c>
      <c r="X353" s="111" t="s">
        <v>2606</v>
      </c>
      <c r="Z353" s="134"/>
      <c r="AA353" s="134"/>
      <c r="AB353" s="134"/>
      <c r="AC353" s="134"/>
      <c r="AD353" s="134"/>
      <c r="AE353" s="134"/>
    </row>
    <row r="354" spans="1:31" ht="15" customHeight="1" x14ac:dyDescent="0.25">
      <c r="A354" s="40" t="s">
        <v>15</v>
      </c>
      <c r="B354" s="40" t="s">
        <v>99</v>
      </c>
      <c r="C354" t="s">
        <v>100</v>
      </c>
      <c r="D354" s="40" t="s">
        <v>101</v>
      </c>
      <c r="E354" t="s">
        <v>100</v>
      </c>
      <c r="F354" s="40" t="s">
        <v>102</v>
      </c>
      <c r="G354" t="s">
        <v>1843</v>
      </c>
      <c r="H354" t="s">
        <v>1844</v>
      </c>
      <c r="I354" s="44"/>
      <c r="J354" s="44"/>
      <c r="K354" s="44"/>
      <c r="L354" s="44"/>
      <c r="M354" s="44"/>
      <c r="N354" s="44">
        <v>24</v>
      </c>
      <c r="O354" s="44">
        <f t="shared" si="68"/>
        <v>1</v>
      </c>
      <c r="P354" s="60">
        <f t="shared" si="69"/>
        <v>1</v>
      </c>
      <c r="Q354" s="62">
        <f t="shared" si="70"/>
        <v>0</v>
      </c>
      <c r="R354" s="62">
        <f t="shared" si="71"/>
        <v>1</v>
      </c>
      <c r="S354" s="60" t="str">
        <f t="shared" si="66"/>
        <v>0-15% range</v>
      </c>
      <c r="T354" s="61">
        <f t="shared" ref="T354:T362" si="75">AVERAGE(I354:N354)</f>
        <v>24</v>
      </c>
      <c r="U354" s="61">
        <f t="shared" si="72"/>
        <v>24</v>
      </c>
      <c r="V354" s="61">
        <f t="shared" si="73"/>
        <v>24</v>
      </c>
      <c r="W354" s="107">
        <f t="shared" si="67"/>
        <v>1</v>
      </c>
      <c r="X354" s="112" t="s">
        <v>2173</v>
      </c>
      <c r="Z354" s="134"/>
      <c r="AA354" s="134"/>
      <c r="AB354" s="134"/>
      <c r="AC354" s="134"/>
      <c r="AD354" s="134"/>
      <c r="AE354" s="134"/>
    </row>
    <row r="355" spans="1:31" ht="15" customHeight="1" x14ac:dyDescent="0.25">
      <c r="A355" s="40" t="s">
        <v>15</v>
      </c>
      <c r="B355" s="40" t="s">
        <v>99</v>
      </c>
      <c r="C355" t="s">
        <v>100</v>
      </c>
      <c r="D355" s="40" t="s">
        <v>101</v>
      </c>
      <c r="E355" t="s">
        <v>100</v>
      </c>
      <c r="F355" s="40" t="s">
        <v>102</v>
      </c>
      <c r="G355" t="s">
        <v>2399</v>
      </c>
      <c r="H355" t="s">
        <v>2398</v>
      </c>
      <c r="I355" s="44"/>
      <c r="J355" s="44"/>
      <c r="K355" s="44"/>
      <c r="L355" s="44"/>
      <c r="M355" s="44"/>
      <c r="N355" s="44">
        <v>6</v>
      </c>
      <c r="O355" s="44">
        <f t="shared" si="68"/>
        <v>1</v>
      </c>
      <c r="P355" s="60">
        <f t="shared" si="69"/>
        <v>1</v>
      </c>
      <c r="Q355" s="62">
        <f t="shared" si="70"/>
        <v>0</v>
      </c>
      <c r="R355" s="62">
        <f t="shared" si="71"/>
        <v>1</v>
      </c>
      <c r="S355" s="60" t="str">
        <f t="shared" si="66"/>
        <v>0-15% range</v>
      </c>
      <c r="T355" s="61">
        <f t="shared" si="75"/>
        <v>6</v>
      </c>
      <c r="U355" s="61">
        <f t="shared" si="72"/>
        <v>6</v>
      </c>
      <c r="V355" s="61">
        <f t="shared" si="73"/>
        <v>6</v>
      </c>
      <c r="W355" s="60">
        <f t="shared" si="67"/>
        <v>1</v>
      </c>
      <c r="X355" s="104" t="s">
        <v>2173</v>
      </c>
      <c r="Z355" s="134"/>
      <c r="AA355" s="134"/>
      <c r="AB355" s="134"/>
      <c r="AC355" s="134"/>
      <c r="AD355" s="134"/>
      <c r="AE355" s="134"/>
    </row>
    <row r="356" spans="1:31" ht="15" customHeight="1" x14ac:dyDescent="0.25">
      <c r="A356" s="40" t="s">
        <v>15</v>
      </c>
      <c r="B356" s="40" t="s">
        <v>99</v>
      </c>
      <c r="C356" t="s">
        <v>100</v>
      </c>
      <c r="D356" s="40" t="s">
        <v>101</v>
      </c>
      <c r="E356" t="s">
        <v>100</v>
      </c>
      <c r="F356" s="40" t="s">
        <v>102</v>
      </c>
      <c r="G356" t="s">
        <v>2401</v>
      </c>
      <c r="H356" t="s">
        <v>2400</v>
      </c>
      <c r="I356" s="44"/>
      <c r="J356" s="44"/>
      <c r="K356" s="44"/>
      <c r="L356" s="44"/>
      <c r="M356" s="44"/>
      <c r="N356" s="44">
        <v>19</v>
      </c>
      <c r="O356" s="44">
        <f t="shared" si="68"/>
        <v>1</v>
      </c>
      <c r="P356" s="60">
        <f t="shared" si="69"/>
        <v>1</v>
      </c>
      <c r="Q356" s="62">
        <f t="shared" si="70"/>
        <v>0</v>
      </c>
      <c r="R356" s="62">
        <f t="shared" si="71"/>
        <v>1</v>
      </c>
      <c r="S356" s="60" t="str">
        <f t="shared" si="66"/>
        <v>0-15% range</v>
      </c>
      <c r="T356" s="61">
        <f t="shared" si="75"/>
        <v>19</v>
      </c>
      <c r="U356" s="61">
        <f t="shared" si="72"/>
        <v>19</v>
      </c>
      <c r="V356" s="61">
        <f t="shared" si="73"/>
        <v>19</v>
      </c>
      <c r="W356" s="107">
        <f t="shared" si="67"/>
        <v>1</v>
      </c>
      <c r="X356" s="112" t="s">
        <v>2173</v>
      </c>
      <c r="Z356" s="134"/>
      <c r="AA356" s="134"/>
      <c r="AB356" s="134"/>
      <c r="AC356" s="134"/>
      <c r="AD356" s="134"/>
      <c r="AE356" s="134"/>
    </row>
    <row r="357" spans="1:31" ht="15" customHeight="1" x14ac:dyDescent="0.25">
      <c r="A357" s="40" t="s">
        <v>15</v>
      </c>
      <c r="B357" s="40" t="s">
        <v>99</v>
      </c>
      <c r="C357" t="s">
        <v>100</v>
      </c>
      <c r="D357" s="40" t="s">
        <v>101</v>
      </c>
      <c r="E357" t="s">
        <v>100</v>
      </c>
      <c r="F357" s="40" t="s">
        <v>102</v>
      </c>
      <c r="G357" t="s">
        <v>742</v>
      </c>
      <c r="H357" t="s">
        <v>743</v>
      </c>
      <c r="I357" s="44"/>
      <c r="J357" s="44"/>
      <c r="K357" s="44"/>
      <c r="L357" s="44"/>
      <c r="M357" s="44"/>
      <c r="N357" s="44">
        <v>13</v>
      </c>
      <c r="O357" s="44">
        <f t="shared" si="68"/>
        <v>1</v>
      </c>
      <c r="P357" s="60">
        <f t="shared" si="69"/>
        <v>1</v>
      </c>
      <c r="Q357" s="62">
        <f t="shared" si="70"/>
        <v>0</v>
      </c>
      <c r="R357" s="62">
        <f t="shared" si="71"/>
        <v>1</v>
      </c>
      <c r="S357" s="60" t="str">
        <f t="shared" si="66"/>
        <v>0-15% range</v>
      </c>
      <c r="T357" s="61">
        <f t="shared" si="75"/>
        <v>13</v>
      </c>
      <c r="U357" s="61">
        <f t="shared" si="72"/>
        <v>13</v>
      </c>
      <c r="V357" s="61">
        <f t="shared" si="73"/>
        <v>13</v>
      </c>
      <c r="W357" s="107">
        <f t="shared" si="67"/>
        <v>1</v>
      </c>
      <c r="X357" s="112" t="s">
        <v>2173</v>
      </c>
      <c r="Z357" s="134"/>
      <c r="AA357" s="134"/>
      <c r="AB357" s="134"/>
      <c r="AC357" s="134"/>
      <c r="AD357" s="134"/>
      <c r="AE357" s="134"/>
    </row>
    <row r="358" spans="1:31" ht="15" customHeight="1" x14ac:dyDescent="0.25">
      <c r="A358" s="40" t="s">
        <v>15</v>
      </c>
      <c r="B358" s="40" t="s">
        <v>99</v>
      </c>
      <c r="C358" t="s">
        <v>100</v>
      </c>
      <c r="D358" s="40" t="s">
        <v>101</v>
      </c>
      <c r="E358" t="s">
        <v>100</v>
      </c>
      <c r="F358" s="40" t="s">
        <v>102</v>
      </c>
      <c r="G358" t="s">
        <v>2462</v>
      </c>
      <c r="H358" t="s">
        <v>2461</v>
      </c>
      <c r="I358" s="44"/>
      <c r="J358" s="44"/>
      <c r="K358" s="44"/>
      <c r="L358" s="44"/>
      <c r="M358" s="44"/>
      <c r="N358" s="44">
        <v>6</v>
      </c>
      <c r="O358" s="44">
        <f t="shared" si="68"/>
        <v>1</v>
      </c>
      <c r="P358" s="60">
        <f t="shared" si="69"/>
        <v>1</v>
      </c>
      <c r="Q358" s="62">
        <f t="shared" si="70"/>
        <v>0</v>
      </c>
      <c r="R358" s="62">
        <f t="shared" si="71"/>
        <v>1</v>
      </c>
      <c r="S358" s="60" t="str">
        <f t="shared" si="66"/>
        <v>0-15% range</v>
      </c>
      <c r="T358" s="61">
        <f t="shared" si="75"/>
        <v>6</v>
      </c>
      <c r="U358" s="61">
        <f t="shared" si="72"/>
        <v>6</v>
      </c>
      <c r="V358" s="61">
        <f t="shared" si="73"/>
        <v>6</v>
      </c>
      <c r="W358" s="60">
        <f t="shared" si="67"/>
        <v>1</v>
      </c>
      <c r="X358" s="104" t="s">
        <v>2173</v>
      </c>
      <c r="Z358" s="134"/>
      <c r="AA358" s="134"/>
      <c r="AB358" s="134"/>
      <c r="AC358" s="134"/>
      <c r="AD358" s="134"/>
      <c r="AE358" s="134"/>
    </row>
    <row r="359" spans="1:31" ht="15" customHeight="1" x14ac:dyDescent="0.25">
      <c r="A359" s="40" t="s">
        <v>15</v>
      </c>
      <c r="B359" s="40" t="s">
        <v>99</v>
      </c>
      <c r="C359" t="s">
        <v>680</v>
      </c>
      <c r="D359" s="40" t="s">
        <v>121</v>
      </c>
      <c r="E359" t="s">
        <v>233</v>
      </c>
      <c r="F359" s="40" t="s">
        <v>234</v>
      </c>
      <c r="G359" t="s">
        <v>692</v>
      </c>
      <c r="H359" t="s">
        <v>618</v>
      </c>
      <c r="I359" s="44">
        <v>257</v>
      </c>
      <c r="J359" s="44"/>
      <c r="K359" s="44"/>
      <c r="L359" s="44"/>
      <c r="M359" s="44"/>
      <c r="N359" s="44"/>
      <c r="O359" s="44">
        <f t="shared" si="68"/>
        <v>1</v>
      </c>
      <c r="P359" s="60">
        <f t="shared" si="69"/>
        <v>1</v>
      </c>
      <c r="Q359" s="62">
        <f t="shared" si="70"/>
        <v>0</v>
      </c>
      <c r="R359" s="62">
        <f t="shared" si="71"/>
        <v>1</v>
      </c>
      <c r="S359" s="60" t="str">
        <f t="shared" si="66"/>
        <v>0-15% range</v>
      </c>
      <c r="T359" s="61">
        <f t="shared" si="75"/>
        <v>257</v>
      </c>
      <c r="U359" s="61">
        <f t="shared" si="72"/>
        <v>257</v>
      </c>
      <c r="V359" s="61">
        <f t="shared" si="73"/>
        <v>257</v>
      </c>
      <c r="W359" s="60">
        <f t="shared" si="67"/>
        <v>1</v>
      </c>
      <c r="X359" s="104" t="s">
        <v>2173</v>
      </c>
      <c r="Z359" s="134"/>
      <c r="AA359" s="134"/>
      <c r="AB359" s="134"/>
      <c r="AC359" s="134"/>
      <c r="AD359" s="134"/>
      <c r="AE359" s="134"/>
    </row>
    <row r="360" spans="1:31" ht="15" customHeight="1" x14ac:dyDescent="0.25">
      <c r="A360" s="40" t="s">
        <v>15</v>
      </c>
      <c r="B360" s="40" t="s">
        <v>99</v>
      </c>
      <c r="C360" t="s">
        <v>680</v>
      </c>
      <c r="D360" s="40" t="s">
        <v>121</v>
      </c>
      <c r="E360" t="s">
        <v>233</v>
      </c>
      <c r="F360" s="40" t="s">
        <v>234</v>
      </c>
      <c r="G360" t="s">
        <v>233</v>
      </c>
      <c r="H360" t="s">
        <v>268</v>
      </c>
      <c r="I360" s="44"/>
      <c r="J360" s="44"/>
      <c r="K360" s="44"/>
      <c r="L360" s="44"/>
      <c r="M360" s="44"/>
      <c r="N360" s="44">
        <v>42</v>
      </c>
      <c r="O360" s="44">
        <f t="shared" si="68"/>
        <v>1</v>
      </c>
      <c r="P360" s="60">
        <f t="shared" si="69"/>
        <v>1</v>
      </c>
      <c r="Q360" s="62">
        <f t="shared" si="70"/>
        <v>0</v>
      </c>
      <c r="R360" s="62">
        <f t="shared" si="71"/>
        <v>1</v>
      </c>
      <c r="S360" s="60" t="str">
        <f t="shared" si="66"/>
        <v>0-15% range</v>
      </c>
      <c r="T360" s="61">
        <f t="shared" si="75"/>
        <v>42</v>
      </c>
      <c r="U360" s="61">
        <f t="shared" si="72"/>
        <v>42</v>
      </c>
      <c r="V360" s="61">
        <f t="shared" si="73"/>
        <v>42</v>
      </c>
      <c r="W360" s="107">
        <f t="shared" si="67"/>
        <v>1</v>
      </c>
      <c r="X360" s="112" t="s">
        <v>2173</v>
      </c>
      <c r="Z360" s="134"/>
      <c r="AA360" s="134"/>
      <c r="AB360" s="134"/>
      <c r="AC360" s="134"/>
      <c r="AD360" s="134"/>
      <c r="AE360" s="134"/>
    </row>
    <row r="361" spans="1:31" ht="15" customHeight="1" x14ac:dyDescent="0.25">
      <c r="A361" s="40" t="s">
        <v>15</v>
      </c>
      <c r="B361" s="40" t="s">
        <v>99</v>
      </c>
      <c r="C361" t="s">
        <v>680</v>
      </c>
      <c r="D361" s="40" t="s">
        <v>121</v>
      </c>
      <c r="E361" t="s">
        <v>233</v>
      </c>
      <c r="F361" s="40" t="s">
        <v>234</v>
      </c>
      <c r="G361" t="s">
        <v>326</v>
      </c>
      <c r="H361" t="s">
        <v>327</v>
      </c>
      <c r="I361" s="44"/>
      <c r="J361" s="44"/>
      <c r="K361" s="44"/>
      <c r="L361" s="44"/>
      <c r="M361" s="44"/>
      <c r="N361" s="44">
        <v>26</v>
      </c>
      <c r="O361" s="44">
        <f t="shared" si="68"/>
        <v>1</v>
      </c>
      <c r="P361" s="60">
        <f t="shared" si="69"/>
        <v>1</v>
      </c>
      <c r="Q361" s="62">
        <f t="shared" si="70"/>
        <v>0</v>
      </c>
      <c r="R361" s="62">
        <f t="shared" si="71"/>
        <v>1</v>
      </c>
      <c r="S361" s="60" t="str">
        <f t="shared" si="66"/>
        <v>0-15% range</v>
      </c>
      <c r="T361" s="61">
        <f t="shared" si="75"/>
        <v>26</v>
      </c>
      <c r="U361" s="61">
        <f t="shared" si="72"/>
        <v>26</v>
      </c>
      <c r="V361" s="61">
        <f t="shared" si="73"/>
        <v>26</v>
      </c>
      <c r="W361" s="60">
        <f t="shared" si="67"/>
        <v>1</v>
      </c>
      <c r="X361" s="104" t="s">
        <v>2173</v>
      </c>
      <c r="Z361" s="134"/>
      <c r="AA361" s="134"/>
      <c r="AB361" s="134"/>
      <c r="AC361" s="134"/>
      <c r="AD361" s="134"/>
      <c r="AE361" s="134"/>
    </row>
    <row r="362" spans="1:31" ht="15" customHeight="1" x14ac:dyDescent="0.25">
      <c r="A362" s="40" t="s">
        <v>15</v>
      </c>
      <c r="B362" s="40" t="s">
        <v>99</v>
      </c>
      <c r="C362" t="s">
        <v>680</v>
      </c>
      <c r="D362" s="40" t="s">
        <v>121</v>
      </c>
      <c r="E362" t="s">
        <v>233</v>
      </c>
      <c r="F362" s="40" t="s">
        <v>234</v>
      </c>
      <c r="G362" t="s">
        <v>690</v>
      </c>
      <c r="H362" t="s">
        <v>616</v>
      </c>
      <c r="I362" s="44">
        <v>371</v>
      </c>
      <c r="J362" s="44"/>
      <c r="K362" s="44"/>
      <c r="L362" s="44"/>
      <c r="M362" s="44"/>
      <c r="N362" s="44"/>
      <c r="O362" s="44">
        <f t="shared" si="68"/>
        <v>1</v>
      </c>
      <c r="P362" s="60">
        <f t="shared" si="69"/>
        <v>1</v>
      </c>
      <c r="Q362" s="62">
        <f t="shared" si="70"/>
        <v>0</v>
      </c>
      <c r="R362" s="62">
        <f t="shared" si="71"/>
        <v>1</v>
      </c>
      <c r="S362" s="60" t="str">
        <f t="shared" si="66"/>
        <v>0-15% range</v>
      </c>
      <c r="T362" s="61">
        <f t="shared" si="75"/>
        <v>371</v>
      </c>
      <c r="U362" s="61">
        <f t="shared" si="72"/>
        <v>371</v>
      </c>
      <c r="V362" s="61">
        <f t="shared" si="73"/>
        <v>371</v>
      </c>
      <c r="W362" s="60">
        <f t="shared" si="67"/>
        <v>1</v>
      </c>
      <c r="X362" s="104" t="s">
        <v>2173</v>
      </c>
      <c r="Z362" s="134"/>
      <c r="AA362" s="134"/>
      <c r="AB362" s="134"/>
      <c r="AC362" s="134"/>
      <c r="AD362" s="134"/>
      <c r="AE362" s="134"/>
    </row>
    <row r="363" spans="1:31" ht="15" customHeight="1" x14ac:dyDescent="0.25">
      <c r="A363" s="40" t="s">
        <v>15</v>
      </c>
      <c r="B363" s="40" t="s">
        <v>99</v>
      </c>
      <c r="C363" t="s">
        <v>680</v>
      </c>
      <c r="D363" s="40" t="s">
        <v>121</v>
      </c>
      <c r="E363" t="s">
        <v>233</v>
      </c>
      <c r="F363" s="40" t="s">
        <v>234</v>
      </c>
      <c r="G363" t="s">
        <v>235</v>
      </c>
      <c r="H363" t="s">
        <v>236</v>
      </c>
      <c r="I363" s="44">
        <v>342</v>
      </c>
      <c r="J363" s="44"/>
      <c r="K363" s="44"/>
      <c r="L363" s="44"/>
      <c r="M363" s="44"/>
      <c r="N363" s="44">
        <v>145</v>
      </c>
      <c r="O363" s="44">
        <f t="shared" si="68"/>
        <v>2</v>
      </c>
      <c r="P363" s="60">
        <f t="shared" si="69"/>
        <v>2</v>
      </c>
      <c r="Q363" s="62">
        <f t="shared" si="70"/>
        <v>0.57602339181286544</v>
      </c>
      <c r="R363" s="62">
        <f t="shared" si="71"/>
        <v>2.3586206896551722</v>
      </c>
      <c r="S363" s="60" t="str">
        <f t="shared" si="66"/>
        <v>50-100% range</v>
      </c>
      <c r="T363" s="61">
        <f>$I363</f>
        <v>342</v>
      </c>
      <c r="U363" s="61">
        <f t="shared" si="72"/>
        <v>342</v>
      </c>
      <c r="V363" s="61">
        <f t="shared" si="73"/>
        <v>145</v>
      </c>
      <c r="W363" s="107">
        <f t="shared" si="67"/>
        <v>1</v>
      </c>
      <c r="X363" s="111" t="s">
        <v>2606</v>
      </c>
      <c r="Z363" s="134"/>
      <c r="AA363" s="134"/>
      <c r="AB363" s="134"/>
      <c r="AC363" s="134"/>
      <c r="AD363" s="134"/>
      <c r="AE363" s="134"/>
    </row>
    <row r="364" spans="1:31" ht="15" customHeight="1" x14ac:dyDescent="0.25">
      <c r="A364" s="40" t="s">
        <v>15</v>
      </c>
      <c r="B364" s="40" t="s">
        <v>99</v>
      </c>
      <c r="C364" t="s">
        <v>680</v>
      </c>
      <c r="D364" s="40" t="s">
        <v>121</v>
      </c>
      <c r="E364" t="s">
        <v>122</v>
      </c>
      <c r="F364" s="40" t="s">
        <v>123</v>
      </c>
      <c r="G364" t="s">
        <v>343</v>
      </c>
      <c r="H364" t="s">
        <v>344</v>
      </c>
      <c r="I364" s="44">
        <v>6</v>
      </c>
      <c r="J364" s="44"/>
      <c r="K364" s="44"/>
      <c r="L364" s="44"/>
      <c r="M364" s="44"/>
      <c r="N364" s="44"/>
      <c r="O364" s="44">
        <f t="shared" si="68"/>
        <v>1</v>
      </c>
      <c r="P364" s="60">
        <f t="shared" si="69"/>
        <v>1</v>
      </c>
      <c r="Q364" s="62">
        <f t="shared" si="70"/>
        <v>0</v>
      </c>
      <c r="R364" s="62">
        <f t="shared" si="71"/>
        <v>1</v>
      </c>
      <c r="S364" s="60" t="str">
        <f t="shared" si="66"/>
        <v>0-15% range</v>
      </c>
      <c r="T364" s="61">
        <f t="shared" ref="T364:T371" si="76">AVERAGE(I364:N364)</f>
        <v>6</v>
      </c>
      <c r="U364" s="61">
        <f t="shared" si="72"/>
        <v>6</v>
      </c>
      <c r="V364" s="61">
        <f t="shared" si="73"/>
        <v>6</v>
      </c>
      <c r="W364" s="60">
        <f t="shared" si="67"/>
        <v>1</v>
      </c>
      <c r="X364" s="104" t="s">
        <v>2173</v>
      </c>
      <c r="Z364" s="134"/>
      <c r="AA364" s="134"/>
      <c r="AB364" s="134"/>
      <c r="AC364" s="134"/>
      <c r="AD364" s="134"/>
      <c r="AE364" s="134"/>
    </row>
    <row r="365" spans="1:31" ht="15" customHeight="1" x14ac:dyDescent="0.25">
      <c r="A365" s="40" t="s">
        <v>15</v>
      </c>
      <c r="B365" s="40" t="s">
        <v>99</v>
      </c>
      <c r="C365" t="s">
        <v>680</v>
      </c>
      <c r="D365" s="40" t="s">
        <v>121</v>
      </c>
      <c r="E365" t="s">
        <v>122</v>
      </c>
      <c r="F365" s="40" t="s">
        <v>123</v>
      </c>
      <c r="G365" t="s">
        <v>124</v>
      </c>
      <c r="H365" t="s">
        <v>125</v>
      </c>
      <c r="I365" s="44">
        <v>11</v>
      </c>
      <c r="J365" s="44"/>
      <c r="K365" s="44"/>
      <c r="L365" s="44"/>
      <c r="M365" s="44"/>
      <c r="N365" s="44"/>
      <c r="O365" s="44">
        <f t="shared" si="68"/>
        <v>1</v>
      </c>
      <c r="P365" s="60">
        <f t="shared" si="69"/>
        <v>1</v>
      </c>
      <c r="Q365" s="62">
        <f t="shared" si="70"/>
        <v>0</v>
      </c>
      <c r="R365" s="62">
        <f t="shared" si="71"/>
        <v>1</v>
      </c>
      <c r="S365" s="60" t="str">
        <f t="shared" si="66"/>
        <v>0-15% range</v>
      </c>
      <c r="T365" s="61">
        <f t="shared" si="76"/>
        <v>11</v>
      </c>
      <c r="U365" s="61">
        <f t="shared" si="72"/>
        <v>11</v>
      </c>
      <c r="V365" s="61">
        <f t="shared" si="73"/>
        <v>11</v>
      </c>
      <c r="W365" s="60">
        <f t="shared" si="67"/>
        <v>1</v>
      </c>
      <c r="X365" s="104" t="s">
        <v>2173</v>
      </c>
      <c r="Z365" s="134"/>
      <c r="AA365" s="134"/>
      <c r="AB365" s="134"/>
      <c r="AC365" s="134"/>
      <c r="AD365" s="134"/>
      <c r="AE365" s="134"/>
    </row>
    <row r="366" spans="1:31" ht="15" customHeight="1" x14ac:dyDescent="0.25">
      <c r="A366" s="40" t="s">
        <v>15</v>
      </c>
      <c r="B366" s="40" t="s">
        <v>99</v>
      </c>
      <c r="C366" t="s">
        <v>680</v>
      </c>
      <c r="D366" s="40" t="s">
        <v>121</v>
      </c>
      <c r="E366" t="s">
        <v>122</v>
      </c>
      <c r="F366" s="40" t="s">
        <v>123</v>
      </c>
      <c r="G366" t="s">
        <v>126</v>
      </c>
      <c r="H366" t="s">
        <v>127</v>
      </c>
      <c r="I366" s="44">
        <v>148</v>
      </c>
      <c r="J366" s="44"/>
      <c r="K366" s="44"/>
      <c r="L366" s="44"/>
      <c r="M366" s="44"/>
      <c r="N366" s="44"/>
      <c r="O366" s="44">
        <f t="shared" si="68"/>
        <v>1</v>
      </c>
      <c r="P366" s="60">
        <f t="shared" si="69"/>
        <v>1</v>
      </c>
      <c r="Q366" s="62">
        <f t="shared" si="70"/>
        <v>0</v>
      </c>
      <c r="R366" s="62">
        <f t="shared" si="71"/>
        <v>1</v>
      </c>
      <c r="S366" s="60" t="str">
        <f t="shared" si="66"/>
        <v>0-15% range</v>
      </c>
      <c r="T366" s="61">
        <f t="shared" si="76"/>
        <v>148</v>
      </c>
      <c r="U366" s="61">
        <f t="shared" si="72"/>
        <v>148</v>
      </c>
      <c r="V366" s="61">
        <f t="shared" si="73"/>
        <v>148</v>
      </c>
      <c r="W366" s="60">
        <f t="shared" si="67"/>
        <v>1</v>
      </c>
      <c r="X366" s="104" t="s">
        <v>2173</v>
      </c>
      <c r="Z366" s="134"/>
      <c r="AA366" s="134"/>
      <c r="AB366" s="134"/>
      <c r="AC366" s="134"/>
      <c r="AD366" s="134"/>
      <c r="AE366" s="134"/>
    </row>
    <row r="367" spans="1:31" ht="15" customHeight="1" x14ac:dyDescent="0.25">
      <c r="A367" s="40" t="s">
        <v>15</v>
      </c>
      <c r="B367" s="40" t="s">
        <v>99</v>
      </c>
      <c r="C367" t="s">
        <v>680</v>
      </c>
      <c r="D367" s="40" t="s">
        <v>121</v>
      </c>
      <c r="E367" t="s">
        <v>122</v>
      </c>
      <c r="F367" s="40" t="s">
        <v>123</v>
      </c>
      <c r="G367" t="s">
        <v>269</v>
      </c>
      <c r="H367" t="s">
        <v>270</v>
      </c>
      <c r="I367" s="44">
        <v>114</v>
      </c>
      <c r="J367" s="44"/>
      <c r="K367" s="44"/>
      <c r="L367" s="44"/>
      <c r="M367" s="44"/>
      <c r="N367" s="44"/>
      <c r="O367" s="44">
        <f t="shared" si="68"/>
        <v>1</v>
      </c>
      <c r="P367" s="60">
        <f t="shared" si="69"/>
        <v>1</v>
      </c>
      <c r="Q367" s="62">
        <f t="shared" si="70"/>
        <v>0</v>
      </c>
      <c r="R367" s="62">
        <f t="shared" si="71"/>
        <v>1</v>
      </c>
      <c r="S367" s="60" t="str">
        <f t="shared" si="66"/>
        <v>0-15% range</v>
      </c>
      <c r="T367" s="61">
        <f t="shared" si="76"/>
        <v>114</v>
      </c>
      <c r="U367" s="61">
        <f t="shared" si="72"/>
        <v>114</v>
      </c>
      <c r="V367" s="61">
        <f t="shared" si="73"/>
        <v>114</v>
      </c>
      <c r="W367" s="60">
        <f t="shared" si="67"/>
        <v>1</v>
      </c>
      <c r="X367" s="104" t="s">
        <v>2173</v>
      </c>
      <c r="Z367" s="134"/>
      <c r="AA367" s="134"/>
      <c r="AB367" s="134"/>
      <c r="AC367" s="134"/>
      <c r="AD367" s="134"/>
      <c r="AE367" s="134"/>
    </row>
    <row r="368" spans="1:31" ht="15" customHeight="1" x14ac:dyDescent="0.25">
      <c r="A368" s="40" t="s">
        <v>15</v>
      </c>
      <c r="B368" s="40" t="s">
        <v>99</v>
      </c>
      <c r="C368" t="s">
        <v>680</v>
      </c>
      <c r="D368" s="40" t="s">
        <v>121</v>
      </c>
      <c r="E368" t="s">
        <v>122</v>
      </c>
      <c r="F368" s="40" t="s">
        <v>123</v>
      </c>
      <c r="G368" t="s">
        <v>1812</v>
      </c>
      <c r="H368" t="s">
        <v>1813</v>
      </c>
      <c r="I368" s="44">
        <v>74</v>
      </c>
      <c r="J368" s="44"/>
      <c r="K368" s="44"/>
      <c r="L368" s="44"/>
      <c r="M368" s="44"/>
      <c r="N368" s="44"/>
      <c r="O368" s="44">
        <f t="shared" si="68"/>
        <v>1</v>
      </c>
      <c r="P368" s="60">
        <f t="shared" si="69"/>
        <v>1</v>
      </c>
      <c r="Q368" s="62">
        <f t="shared" si="70"/>
        <v>0</v>
      </c>
      <c r="R368" s="62">
        <f t="shared" si="71"/>
        <v>1</v>
      </c>
      <c r="S368" s="60" t="str">
        <f t="shared" si="66"/>
        <v>0-15% range</v>
      </c>
      <c r="T368" s="61">
        <f t="shared" si="76"/>
        <v>74</v>
      </c>
      <c r="U368" s="61">
        <f t="shared" si="72"/>
        <v>74</v>
      </c>
      <c r="V368" s="61">
        <f t="shared" si="73"/>
        <v>74</v>
      </c>
      <c r="W368" s="60">
        <f t="shared" si="67"/>
        <v>1</v>
      </c>
      <c r="X368" s="104" t="s">
        <v>2173</v>
      </c>
      <c r="Z368" s="134"/>
      <c r="AA368" s="134"/>
      <c r="AB368" s="134"/>
      <c r="AC368" s="134"/>
      <c r="AD368" s="134"/>
      <c r="AE368" s="134"/>
    </row>
    <row r="369" spans="1:31" ht="15" customHeight="1" x14ac:dyDescent="0.25">
      <c r="A369" s="40" t="s">
        <v>15</v>
      </c>
      <c r="B369" s="40" t="s">
        <v>99</v>
      </c>
      <c r="C369" t="s">
        <v>680</v>
      </c>
      <c r="D369" s="40" t="s">
        <v>121</v>
      </c>
      <c r="E369" t="s">
        <v>122</v>
      </c>
      <c r="F369" s="40" t="s">
        <v>123</v>
      </c>
      <c r="G369" t="s">
        <v>2104</v>
      </c>
      <c r="H369" t="s">
        <v>875</v>
      </c>
      <c r="I369" s="44">
        <v>63</v>
      </c>
      <c r="J369" s="44"/>
      <c r="K369" s="44"/>
      <c r="L369" s="44"/>
      <c r="M369" s="44"/>
      <c r="N369" s="44"/>
      <c r="O369" s="44">
        <f t="shared" si="68"/>
        <v>1</v>
      </c>
      <c r="P369" s="60">
        <f t="shared" si="69"/>
        <v>1</v>
      </c>
      <c r="Q369" s="62">
        <f t="shared" si="70"/>
        <v>0</v>
      </c>
      <c r="R369" s="62">
        <f t="shared" si="71"/>
        <v>1</v>
      </c>
      <c r="S369" s="60" t="str">
        <f t="shared" si="66"/>
        <v>0-15% range</v>
      </c>
      <c r="T369" s="61">
        <f t="shared" si="76"/>
        <v>63</v>
      </c>
      <c r="U369" s="61">
        <f t="shared" si="72"/>
        <v>63</v>
      </c>
      <c r="V369" s="61">
        <f t="shared" si="73"/>
        <v>63</v>
      </c>
      <c r="W369" s="60">
        <f t="shared" si="67"/>
        <v>1</v>
      </c>
      <c r="X369" s="104" t="s">
        <v>2173</v>
      </c>
      <c r="Z369" s="134"/>
      <c r="AA369" s="134"/>
      <c r="AB369" s="134"/>
      <c r="AC369" s="134"/>
      <c r="AD369" s="134"/>
      <c r="AE369" s="134"/>
    </row>
    <row r="370" spans="1:31" ht="15" customHeight="1" x14ac:dyDescent="0.25">
      <c r="A370" s="40" t="s">
        <v>15</v>
      </c>
      <c r="B370" s="40" t="s">
        <v>99</v>
      </c>
      <c r="C370" t="s">
        <v>680</v>
      </c>
      <c r="D370" s="40" t="s">
        <v>121</v>
      </c>
      <c r="E370" t="s">
        <v>250</v>
      </c>
      <c r="F370" s="40" t="s">
        <v>251</v>
      </c>
      <c r="G370" t="s">
        <v>562</v>
      </c>
      <c r="H370" t="s">
        <v>563</v>
      </c>
      <c r="I370" s="44">
        <v>108</v>
      </c>
      <c r="J370" s="44"/>
      <c r="K370" s="44"/>
      <c r="L370" s="44"/>
      <c r="M370" s="44"/>
      <c r="N370" s="44"/>
      <c r="O370" s="44">
        <f t="shared" si="68"/>
        <v>1</v>
      </c>
      <c r="P370" s="60">
        <f t="shared" si="69"/>
        <v>1</v>
      </c>
      <c r="Q370" s="62">
        <f t="shared" si="70"/>
        <v>0</v>
      </c>
      <c r="R370" s="62">
        <f t="shared" si="71"/>
        <v>1</v>
      </c>
      <c r="S370" s="60" t="str">
        <f t="shared" si="66"/>
        <v>0-15% range</v>
      </c>
      <c r="T370" s="61">
        <f t="shared" si="76"/>
        <v>108</v>
      </c>
      <c r="U370" s="61">
        <f t="shared" si="72"/>
        <v>108</v>
      </c>
      <c r="V370" s="61">
        <f t="shared" si="73"/>
        <v>108</v>
      </c>
      <c r="W370" s="60">
        <f t="shared" si="67"/>
        <v>1</v>
      </c>
      <c r="X370" s="104" t="s">
        <v>2173</v>
      </c>
      <c r="Z370" s="134"/>
      <c r="AA370" s="134"/>
      <c r="AB370" s="134"/>
      <c r="AC370" s="134"/>
      <c r="AD370" s="134"/>
      <c r="AE370" s="134"/>
    </row>
    <row r="371" spans="1:31" ht="15" customHeight="1" x14ac:dyDescent="0.25">
      <c r="A371" s="40" t="s">
        <v>15</v>
      </c>
      <c r="B371" s="40" t="s">
        <v>99</v>
      </c>
      <c r="C371" t="s">
        <v>680</v>
      </c>
      <c r="D371" s="40" t="s">
        <v>121</v>
      </c>
      <c r="E371" t="s">
        <v>250</v>
      </c>
      <c r="F371" s="40" t="s">
        <v>251</v>
      </c>
      <c r="G371" t="s">
        <v>691</v>
      </c>
      <c r="H371" t="s">
        <v>617</v>
      </c>
      <c r="I371" s="44">
        <v>57</v>
      </c>
      <c r="J371" s="44"/>
      <c r="K371" s="44"/>
      <c r="L371" s="44"/>
      <c r="M371" s="44"/>
      <c r="N371" s="44">
        <v>56</v>
      </c>
      <c r="O371" s="44">
        <f t="shared" si="68"/>
        <v>2</v>
      </c>
      <c r="P371" s="60">
        <f t="shared" si="69"/>
        <v>2</v>
      </c>
      <c r="Q371" s="62">
        <f t="shared" si="70"/>
        <v>1.7543859649122862E-2</v>
      </c>
      <c r="R371" s="62">
        <f t="shared" si="71"/>
        <v>1.0178571428571428</v>
      </c>
      <c r="S371" s="60" t="str">
        <f t="shared" si="66"/>
        <v>0-15% range</v>
      </c>
      <c r="T371" s="61">
        <f t="shared" si="76"/>
        <v>56.5</v>
      </c>
      <c r="U371" s="61">
        <f t="shared" si="72"/>
        <v>57</v>
      </c>
      <c r="V371" s="61">
        <f t="shared" si="73"/>
        <v>56</v>
      </c>
      <c r="W371" s="60">
        <f t="shared" si="67"/>
        <v>1</v>
      </c>
      <c r="X371" s="105" t="s">
        <v>2154</v>
      </c>
      <c r="Z371" s="134"/>
      <c r="AA371" s="134"/>
      <c r="AB371" s="134"/>
      <c r="AC371" s="134"/>
      <c r="AD371" s="134"/>
      <c r="AE371" s="134"/>
    </row>
    <row r="372" spans="1:31" ht="15" customHeight="1" x14ac:dyDescent="0.25">
      <c r="A372" s="40" t="s">
        <v>15</v>
      </c>
      <c r="B372" s="40" t="s">
        <v>99</v>
      </c>
      <c r="C372" t="s">
        <v>680</v>
      </c>
      <c r="D372" s="40" t="s">
        <v>121</v>
      </c>
      <c r="E372" t="s">
        <v>250</v>
      </c>
      <c r="F372" s="40" t="s">
        <v>251</v>
      </c>
      <c r="G372" t="s">
        <v>250</v>
      </c>
      <c r="H372" t="s">
        <v>252</v>
      </c>
      <c r="I372" s="44">
        <v>514</v>
      </c>
      <c r="J372" s="44"/>
      <c r="K372" s="44"/>
      <c r="L372" s="44"/>
      <c r="M372" s="44"/>
      <c r="N372" s="44">
        <v>120</v>
      </c>
      <c r="O372" s="44">
        <f t="shared" si="68"/>
        <v>2</v>
      </c>
      <c r="P372" s="60">
        <f t="shared" si="69"/>
        <v>2</v>
      </c>
      <c r="Q372" s="62">
        <f t="shared" si="70"/>
        <v>0.76653696498054469</v>
      </c>
      <c r="R372" s="62">
        <f t="shared" si="71"/>
        <v>4.2833333333333332</v>
      </c>
      <c r="S372" s="60" t="str">
        <f t="shared" si="66"/>
        <v>50-100% range</v>
      </c>
      <c r="T372" s="61">
        <f>$I372</f>
        <v>514</v>
      </c>
      <c r="U372" s="61">
        <f t="shared" si="72"/>
        <v>514</v>
      </c>
      <c r="V372" s="61">
        <f t="shared" si="73"/>
        <v>120</v>
      </c>
      <c r="W372" s="107">
        <f t="shared" si="67"/>
        <v>1</v>
      </c>
      <c r="X372" s="111" t="s">
        <v>2606</v>
      </c>
      <c r="Z372" s="134"/>
      <c r="AA372" s="134"/>
      <c r="AB372" s="134"/>
      <c r="AC372" s="134"/>
      <c r="AD372" s="134"/>
      <c r="AE372" s="134"/>
    </row>
    <row r="373" spans="1:31" ht="15" customHeight="1" x14ac:dyDescent="0.25">
      <c r="A373" s="40" t="s">
        <v>15</v>
      </c>
      <c r="B373" s="40" t="s">
        <v>99</v>
      </c>
      <c r="C373" t="s">
        <v>680</v>
      </c>
      <c r="D373" s="40" t="s">
        <v>121</v>
      </c>
      <c r="E373" t="s">
        <v>250</v>
      </c>
      <c r="F373" s="40" t="s">
        <v>251</v>
      </c>
      <c r="G373" t="s">
        <v>298</v>
      </c>
      <c r="H373" t="s">
        <v>299</v>
      </c>
      <c r="I373" s="44"/>
      <c r="J373" s="44"/>
      <c r="K373" s="44"/>
      <c r="L373" s="44"/>
      <c r="M373" s="44"/>
      <c r="N373" s="44">
        <v>227</v>
      </c>
      <c r="O373" s="44">
        <f t="shared" si="68"/>
        <v>1</v>
      </c>
      <c r="P373" s="60">
        <f t="shared" si="69"/>
        <v>1</v>
      </c>
      <c r="Q373" s="62">
        <f t="shared" si="70"/>
        <v>0</v>
      </c>
      <c r="R373" s="62">
        <f t="shared" si="71"/>
        <v>1</v>
      </c>
      <c r="S373" s="60" t="str">
        <f t="shared" si="66"/>
        <v>0-15% range</v>
      </c>
      <c r="T373" s="61">
        <f t="shared" ref="T373:T436" si="77">AVERAGE(I373:N373)</f>
        <v>227</v>
      </c>
      <c r="U373" s="61">
        <f t="shared" si="72"/>
        <v>227</v>
      </c>
      <c r="V373" s="61">
        <f t="shared" si="73"/>
        <v>227</v>
      </c>
      <c r="W373" s="60">
        <f t="shared" si="67"/>
        <v>1</v>
      </c>
      <c r="X373" s="104" t="s">
        <v>2173</v>
      </c>
      <c r="Z373" s="134"/>
      <c r="AA373" s="134"/>
      <c r="AB373" s="134"/>
      <c r="AC373" s="134"/>
      <c r="AD373" s="134"/>
      <c r="AE373" s="134"/>
    </row>
    <row r="374" spans="1:31" ht="15" customHeight="1" x14ac:dyDescent="0.25">
      <c r="A374" s="40" t="s">
        <v>15</v>
      </c>
      <c r="B374" s="40" t="s">
        <v>99</v>
      </c>
      <c r="C374" t="s">
        <v>680</v>
      </c>
      <c r="D374" s="40" t="s">
        <v>121</v>
      </c>
      <c r="E374" t="s">
        <v>237</v>
      </c>
      <c r="F374" s="40" t="s">
        <v>238</v>
      </c>
      <c r="G374" t="s">
        <v>262</v>
      </c>
      <c r="H374" t="s">
        <v>263</v>
      </c>
      <c r="I374" s="44"/>
      <c r="J374" s="44"/>
      <c r="K374" s="44"/>
      <c r="L374" s="44"/>
      <c r="M374" s="44"/>
      <c r="N374" s="44">
        <v>128</v>
      </c>
      <c r="O374" s="44">
        <f t="shared" si="68"/>
        <v>1</v>
      </c>
      <c r="P374" s="60">
        <f t="shared" si="69"/>
        <v>1</v>
      </c>
      <c r="Q374" s="62">
        <f t="shared" si="70"/>
        <v>0</v>
      </c>
      <c r="R374" s="62">
        <f t="shared" si="71"/>
        <v>1</v>
      </c>
      <c r="S374" s="60" t="str">
        <f t="shared" si="66"/>
        <v>0-15% range</v>
      </c>
      <c r="T374" s="61">
        <f t="shared" si="77"/>
        <v>128</v>
      </c>
      <c r="U374" s="61">
        <f t="shared" si="72"/>
        <v>128</v>
      </c>
      <c r="V374" s="61">
        <f t="shared" si="73"/>
        <v>128</v>
      </c>
      <c r="W374" s="60">
        <f t="shared" si="67"/>
        <v>1</v>
      </c>
      <c r="X374" s="104" t="s">
        <v>2173</v>
      </c>
      <c r="Z374" s="134"/>
      <c r="AA374" s="134"/>
      <c r="AB374" s="134"/>
      <c r="AC374" s="134"/>
      <c r="AD374" s="134"/>
      <c r="AE374" s="134"/>
    </row>
    <row r="375" spans="1:31" ht="15" customHeight="1" x14ac:dyDescent="0.25">
      <c r="A375" s="40" t="s">
        <v>15</v>
      </c>
      <c r="B375" s="40" t="s">
        <v>99</v>
      </c>
      <c r="C375" t="s">
        <v>680</v>
      </c>
      <c r="D375" s="40" t="s">
        <v>121</v>
      </c>
      <c r="E375" t="s">
        <v>237</v>
      </c>
      <c r="F375" s="40" t="s">
        <v>238</v>
      </c>
      <c r="G375" t="s">
        <v>134</v>
      </c>
      <c r="H375" t="s">
        <v>546</v>
      </c>
      <c r="I375" s="44">
        <v>183</v>
      </c>
      <c r="J375" s="44"/>
      <c r="K375" s="44"/>
      <c r="L375" s="44"/>
      <c r="M375" s="44"/>
      <c r="N375" s="44"/>
      <c r="O375" s="44">
        <f t="shared" si="68"/>
        <v>1</v>
      </c>
      <c r="P375" s="60">
        <f t="shared" si="69"/>
        <v>1</v>
      </c>
      <c r="Q375" s="62">
        <f t="shared" si="70"/>
        <v>0</v>
      </c>
      <c r="R375" s="62">
        <f t="shared" si="71"/>
        <v>1</v>
      </c>
      <c r="S375" s="60" t="str">
        <f t="shared" si="66"/>
        <v>0-15% range</v>
      </c>
      <c r="T375" s="61">
        <f t="shared" si="77"/>
        <v>183</v>
      </c>
      <c r="U375" s="61">
        <f t="shared" si="72"/>
        <v>183</v>
      </c>
      <c r="V375" s="61">
        <f t="shared" si="73"/>
        <v>183</v>
      </c>
      <c r="W375" s="60">
        <f t="shared" si="67"/>
        <v>1</v>
      </c>
      <c r="X375" s="104" t="s">
        <v>2173</v>
      </c>
      <c r="Z375" s="134"/>
      <c r="AA375" s="134"/>
      <c r="AB375" s="134"/>
      <c r="AC375" s="134"/>
      <c r="AD375" s="134"/>
      <c r="AE375" s="134"/>
    </row>
    <row r="376" spans="1:31" ht="15" customHeight="1" x14ac:dyDescent="0.25">
      <c r="A376" s="40" t="s">
        <v>15</v>
      </c>
      <c r="B376" s="40" t="s">
        <v>99</v>
      </c>
      <c r="C376" t="s">
        <v>680</v>
      </c>
      <c r="D376" s="40" t="s">
        <v>121</v>
      </c>
      <c r="E376" t="s">
        <v>237</v>
      </c>
      <c r="F376" s="40" t="s">
        <v>238</v>
      </c>
      <c r="G376" t="s">
        <v>273</v>
      </c>
      <c r="H376" t="s">
        <v>274</v>
      </c>
      <c r="I376" s="44"/>
      <c r="J376" s="44"/>
      <c r="K376" s="44"/>
      <c r="L376" s="44"/>
      <c r="M376" s="44"/>
      <c r="N376" s="44">
        <v>90</v>
      </c>
      <c r="O376" s="44">
        <f t="shared" si="68"/>
        <v>1</v>
      </c>
      <c r="P376" s="60">
        <f t="shared" si="69"/>
        <v>1</v>
      </c>
      <c r="Q376" s="62">
        <f t="shared" si="70"/>
        <v>0</v>
      </c>
      <c r="R376" s="62">
        <f t="shared" si="71"/>
        <v>1</v>
      </c>
      <c r="S376" s="60" t="str">
        <f t="shared" si="66"/>
        <v>0-15% range</v>
      </c>
      <c r="T376" s="61">
        <f t="shared" si="77"/>
        <v>90</v>
      </c>
      <c r="U376" s="61">
        <f t="shared" si="72"/>
        <v>90</v>
      </c>
      <c r="V376" s="61">
        <f t="shared" si="73"/>
        <v>90</v>
      </c>
      <c r="W376" s="60">
        <f t="shared" si="67"/>
        <v>1</v>
      </c>
      <c r="X376" s="104" t="s">
        <v>2173</v>
      </c>
      <c r="Z376" s="134"/>
      <c r="AA376" s="134"/>
      <c r="AB376" s="134"/>
      <c r="AC376" s="134"/>
      <c r="AD376" s="134"/>
      <c r="AE376" s="134"/>
    </row>
    <row r="377" spans="1:31" ht="15" customHeight="1" x14ac:dyDescent="0.25">
      <c r="A377" s="40" t="s">
        <v>15</v>
      </c>
      <c r="B377" s="40" t="s">
        <v>99</v>
      </c>
      <c r="C377" t="s">
        <v>680</v>
      </c>
      <c r="D377" s="40" t="s">
        <v>121</v>
      </c>
      <c r="E377" t="s">
        <v>237</v>
      </c>
      <c r="F377" s="40" t="s">
        <v>238</v>
      </c>
      <c r="G377" t="s">
        <v>253</v>
      </c>
      <c r="H377" t="s">
        <v>254</v>
      </c>
      <c r="I377" s="44">
        <v>91</v>
      </c>
      <c r="J377" s="44"/>
      <c r="K377" s="44"/>
      <c r="L377" s="44"/>
      <c r="M377" s="44"/>
      <c r="N377" s="44"/>
      <c r="O377" s="44">
        <f t="shared" si="68"/>
        <v>1</v>
      </c>
      <c r="P377" s="60">
        <f t="shared" si="69"/>
        <v>1</v>
      </c>
      <c r="Q377" s="62">
        <f t="shared" si="70"/>
        <v>0</v>
      </c>
      <c r="R377" s="62">
        <f t="shared" si="71"/>
        <v>1</v>
      </c>
      <c r="S377" s="60" t="str">
        <f t="shared" si="66"/>
        <v>0-15% range</v>
      </c>
      <c r="T377" s="61">
        <f t="shared" si="77"/>
        <v>91</v>
      </c>
      <c r="U377" s="61">
        <f t="shared" si="72"/>
        <v>91</v>
      </c>
      <c r="V377" s="61">
        <f t="shared" si="73"/>
        <v>91</v>
      </c>
      <c r="W377" s="60">
        <f t="shared" si="67"/>
        <v>1</v>
      </c>
      <c r="X377" s="104" t="s">
        <v>2173</v>
      </c>
      <c r="Z377" s="134"/>
      <c r="AA377" s="134"/>
      <c r="AB377" s="134"/>
      <c r="AC377" s="134"/>
      <c r="AD377" s="134"/>
      <c r="AE377" s="134"/>
    </row>
    <row r="378" spans="1:31" ht="15" customHeight="1" x14ac:dyDescent="0.25">
      <c r="A378" s="40" t="s">
        <v>15</v>
      </c>
      <c r="B378" s="40" t="s">
        <v>99</v>
      </c>
      <c r="C378" t="s">
        <v>680</v>
      </c>
      <c r="D378" s="40" t="s">
        <v>121</v>
      </c>
      <c r="E378" t="s">
        <v>237</v>
      </c>
      <c r="F378" s="40" t="s">
        <v>238</v>
      </c>
      <c r="G378" t="s">
        <v>338</v>
      </c>
      <c r="H378" t="s">
        <v>339</v>
      </c>
      <c r="I378" s="44"/>
      <c r="J378" s="44"/>
      <c r="K378" s="44"/>
      <c r="L378" s="44"/>
      <c r="M378" s="44"/>
      <c r="N378" s="44">
        <v>44</v>
      </c>
      <c r="O378" s="44">
        <f t="shared" si="68"/>
        <v>1</v>
      </c>
      <c r="P378" s="60">
        <f t="shared" si="69"/>
        <v>1</v>
      </c>
      <c r="Q378" s="62">
        <f t="shared" si="70"/>
        <v>0</v>
      </c>
      <c r="R378" s="62">
        <f t="shared" si="71"/>
        <v>1</v>
      </c>
      <c r="S378" s="60" t="str">
        <f t="shared" si="66"/>
        <v>0-15% range</v>
      </c>
      <c r="T378" s="61">
        <f t="shared" si="77"/>
        <v>44</v>
      </c>
      <c r="U378" s="61">
        <f t="shared" si="72"/>
        <v>44</v>
      </c>
      <c r="V378" s="61">
        <f t="shared" si="73"/>
        <v>44</v>
      </c>
      <c r="W378" s="107">
        <f t="shared" si="67"/>
        <v>1</v>
      </c>
      <c r="X378" s="112" t="s">
        <v>2173</v>
      </c>
      <c r="Z378" s="134"/>
      <c r="AA378" s="134"/>
      <c r="AB378" s="134"/>
      <c r="AC378" s="134"/>
      <c r="AD378" s="134"/>
      <c r="AE378" s="134"/>
    </row>
    <row r="379" spans="1:31" ht="15" customHeight="1" x14ac:dyDescent="0.25">
      <c r="A379" s="40" t="s">
        <v>15</v>
      </c>
      <c r="B379" s="40" t="s">
        <v>99</v>
      </c>
      <c r="C379" t="s">
        <v>680</v>
      </c>
      <c r="D379" s="40" t="s">
        <v>121</v>
      </c>
      <c r="E379" t="s">
        <v>237</v>
      </c>
      <c r="F379" s="40" t="s">
        <v>238</v>
      </c>
      <c r="G379" t="s">
        <v>275</v>
      </c>
      <c r="H379" t="s">
        <v>276</v>
      </c>
      <c r="I379" s="44"/>
      <c r="J379" s="44"/>
      <c r="K379" s="44"/>
      <c r="L379" s="44"/>
      <c r="M379" s="44"/>
      <c r="N379" s="44">
        <v>321</v>
      </c>
      <c r="O379" s="44">
        <f t="shared" si="68"/>
        <v>1</v>
      </c>
      <c r="P379" s="60">
        <f t="shared" si="69"/>
        <v>1</v>
      </c>
      <c r="Q379" s="62">
        <f t="shared" si="70"/>
        <v>0</v>
      </c>
      <c r="R379" s="62">
        <f t="shared" si="71"/>
        <v>1</v>
      </c>
      <c r="S379" s="60" t="str">
        <f t="shared" si="66"/>
        <v>0-15% range</v>
      </c>
      <c r="T379" s="61">
        <f t="shared" si="77"/>
        <v>321</v>
      </c>
      <c r="U379" s="61">
        <f t="shared" si="72"/>
        <v>321</v>
      </c>
      <c r="V379" s="61">
        <f t="shared" si="73"/>
        <v>321</v>
      </c>
      <c r="W379" s="60">
        <f t="shared" si="67"/>
        <v>1</v>
      </c>
      <c r="X379" s="104" t="s">
        <v>2173</v>
      </c>
      <c r="Z379" s="134"/>
      <c r="AA379" s="134"/>
      <c r="AB379" s="134"/>
      <c r="AC379" s="134"/>
      <c r="AD379" s="134"/>
      <c r="AE379" s="134"/>
    </row>
    <row r="380" spans="1:31" ht="15" customHeight="1" x14ac:dyDescent="0.25">
      <c r="A380" s="40" t="s">
        <v>15</v>
      </c>
      <c r="B380" s="40" t="s">
        <v>99</v>
      </c>
      <c r="C380" t="s">
        <v>680</v>
      </c>
      <c r="D380" s="40" t="s">
        <v>121</v>
      </c>
      <c r="E380" t="s">
        <v>237</v>
      </c>
      <c r="F380" s="40" t="s">
        <v>238</v>
      </c>
      <c r="G380" t="s">
        <v>296</v>
      </c>
      <c r="H380" t="s">
        <v>297</v>
      </c>
      <c r="I380" s="44">
        <v>58</v>
      </c>
      <c r="J380" s="44"/>
      <c r="K380" s="44"/>
      <c r="L380" s="44"/>
      <c r="M380" s="44"/>
      <c r="N380" s="44">
        <v>90</v>
      </c>
      <c r="O380" s="44">
        <f t="shared" si="68"/>
        <v>2</v>
      </c>
      <c r="P380" s="60">
        <f t="shared" si="69"/>
        <v>2</v>
      </c>
      <c r="Q380" s="62">
        <f t="shared" si="70"/>
        <v>0.35555555555555551</v>
      </c>
      <c r="R380" s="62">
        <f t="shared" si="71"/>
        <v>1.5517241379310345</v>
      </c>
      <c r="S380" s="60" t="str">
        <f t="shared" si="66"/>
        <v>16 - 50% range</v>
      </c>
      <c r="T380" s="61">
        <f t="shared" si="77"/>
        <v>74</v>
      </c>
      <c r="U380" s="61">
        <f t="shared" si="72"/>
        <v>90</v>
      </c>
      <c r="V380" s="61">
        <f t="shared" si="73"/>
        <v>58</v>
      </c>
      <c r="W380" s="60">
        <f t="shared" si="67"/>
        <v>1</v>
      </c>
      <c r="X380" s="105" t="s">
        <v>2154</v>
      </c>
      <c r="Z380" s="134"/>
      <c r="AA380" s="134"/>
      <c r="AB380" s="134"/>
      <c r="AC380" s="134"/>
      <c r="AD380" s="134"/>
      <c r="AE380" s="134"/>
    </row>
    <row r="381" spans="1:31" ht="15" customHeight="1" x14ac:dyDescent="0.25">
      <c r="A381" s="40" t="s">
        <v>15</v>
      </c>
      <c r="B381" s="40" t="s">
        <v>99</v>
      </c>
      <c r="C381" t="s">
        <v>680</v>
      </c>
      <c r="D381" s="40" t="s">
        <v>121</v>
      </c>
      <c r="E381" t="s">
        <v>237</v>
      </c>
      <c r="F381" s="40" t="s">
        <v>238</v>
      </c>
      <c r="G381" t="s">
        <v>564</v>
      </c>
      <c r="H381" t="s">
        <v>565</v>
      </c>
      <c r="I381" s="44">
        <v>29</v>
      </c>
      <c r="J381" s="44"/>
      <c r="K381" s="44"/>
      <c r="L381" s="44"/>
      <c r="M381" s="44"/>
      <c r="N381" s="44">
        <v>243</v>
      </c>
      <c r="O381" s="44">
        <f t="shared" si="68"/>
        <v>2</v>
      </c>
      <c r="P381" s="60">
        <f t="shared" si="69"/>
        <v>2</v>
      </c>
      <c r="Q381" s="62">
        <f t="shared" si="70"/>
        <v>0.88065843621399176</v>
      </c>
      <c r="R381" s="62">
        <f t="shared" si="71"/>
        <v>8.3793103448275854</v>
      </c>
      <c r="S381" s="60" t="str">
        <f t="shared" si="66"/>
        <v>50-100% range</v>
      </c>
      <c r="T381" s="61">
        <f t="shared" si="77"/>
        <v>136</v>
      </c>
      <c r="U381" s="61">
        <f t="shared" si="72"/>
        <v>243</v>
      </c>
      <c r="V381" s="61">
        <f t="shared" si="73"/>
        <v>29</v>
      </c>
      <c r="W381" s="60">
        <f t="shared" si="67"/>
        <v>1</v>
      </c>
      <c r="X381" s="105" t="s">
        <v>2154</v>
      </c>
      <c r="Z381" s="134"/>
      <c r="AA381" s="134"/>
      <c r="AB381" s="134"/>
      <c r="AC381" s="134"/>
      <c r="AD381" s="134"/>
      <c r="AE381" s="134"/>
    </row>
    <row r="382" spans="1:31" ht="15" customHeight="1" x14ac:dyDescent="0.25">
      <c r="A382" s="40" t="s">
        <v>15</v>
      </c>
      <c r="B382" s="40" t="s">
        <v>99</v>
      </c>
      <c r="C382" t="s">
        <v>680</v>
      </c>
      <c r="D382" s="40" t="s">
        <v>121</v>
      </c>
      <c r="E382" t="s">
        <v>237</v>
      </c>
      <c r="F382" s="40" t="s">
        <v>238</v>
      </c>
      <c r="G382" t="s">
        <v>255</v>
      </c>
      <c r="H382" t="s">
        <v>256</v>
      </c>
      <c r="I382" s="44"/>
      <c r="J382" s="44"/>
      <c r="K382" s="44"/>
      <c r="L382" s="44"/>
      <c r="M382" s="44"/>
      <c r="N382" s="44">
        <v>80</v>
      </c>
      <c r="O382" s="44">
        <f t="shared" si="68"/>
        <v>1</v>
      </c>
      <c r="P382" s="60">
        <f t="shared" si="69"/>
        <v>1</v>
      </c>
      <c r="Q382" s="62">
        <f t="shared" si="70"/>
        <v>0</v>
      </c>
      <c r="R382" s="62">
        <f t="shared" si="71"/>
        <v>1</v>
      </c>
      <c r="S382" s="60" t="str">
        <f t="shared" si="66"/>
        <v>0-15% range</v>
      </c>
      <c r="T382" s="61">
        <f t="shared" si="77"/>
        <v>80</v>
      </c>
      <c r="U382" s="61">
        <f t="shared" si="72"/>
        <v>80</v>
      </c>
      <c r="V382" s="61">
        <f t="shared" si="73"/>
        <v>80</v>
      </c>
      <c r="W382" s="60">
        <f t="shared" si="67"/>
        <v>1</v>
      </c>
      <c r="X382" s="104" t="s">
        <v>2173</v>
      </c>
      <c r="Z382" s="134"/>
      <c r="AA382" s="134"/>
      <c r="AB382" s="134"/>
      <c r="AC382" s="134"/>
      <c r="AD382" s="134"/>
      <c r="AE382" s="134"/>
    </row>
    <row r="383" spans="1:31" ht="15" customHeight="1" x14ac:dyDescent="0.25">
      <c r="A383" s="40" t="s">
        <v>15</v>
      </c>
      <c r="B383" s="40" t="s">
        <v>99</v>
      </c>
      <c r="C383" t="s">
        <v>680</v>
      </c>
      <c r="D383" s="40" t="s">
        <v>121</v>
      </c>
      <c r="E383" t="s">
        <v>237</v>
      </c>
      <c r="F383" s="40" t="s">
        <v>238</v>
      </c>
      <c r="G383" t="s">
        <v>237</v>
      </c>
      <c r="H383" t="s">
        <v>277</v>
      </c>
      <c r="I383" s="44"/>
      <c r="J383" s="44"/>
      <c r="K383" s="44"/>
      <c r="L383" s="44"/>
      <c r="M383" s="44"/>
      <c r="N383" s="44">
        <v>3667</v>
      </c>
      <c r="O383" s="44">
        <f t="shared" si="68"/>
        <v>1</v>
      </c>
      <c r="P383" s="60">
        <f t="shared" si="69"/>
        <v>1</v>
      </c>
      <c r="Q383" s="62">
        <f t="shared" si="70"/>
        <v>0</v>
      </c>
      <c r="R383" s="62">
        <f t="shared" si="71"/>
        <v>1</v>
      </c>
      <c r="S383" s="60" t="str">
        <f t="shared" si="66"/>
        <v>0-15% range</v>
      </c>
      <c r="T383" s="61">
        <f t="shared" si="77"/>
        <v>3667</v>
      </c>
      <c r="U383" s="61">
        <f t="shared" si="72"/>
        <v>3667</v>
      </c>
      <c r="V383" s="61">
        <f t="shared" si="73"/>
        <v>3667</v>
      </c>
      <c r="W383" s="60">
        <f t="shared" si="67"/>
        <v>1</v>
      </c>
      <c r="X383" s="104" t="s">
        <v>2173</v>
      </c>
      <c r="Z383" s="134"/>
      <c r="AA383" s="134"/>
      <c r="AB383" s="134"/>
      <c r="AC383" s="134"/>
      <c r="AD383" s="134"/>
      <c r="AE383" s="134"/>
    </row>
    <row r="384" spans="1:31" ht="15" customHeight="1" x14ac:dyDescent="0.25">
      <c r="A384" s="40" t="s">
        <v>15</v>
      </c>
      <c r="B384" s="40" t="s">
        <v>99</v>
      </c>
      <c r="C384" t="s">
        <v>680</v>
      </c>
      <c r="D384" s="40" t="s">
        <v>121</v>
      </c>
      <c r="E384" t="s">
        <v>237</v>
      </c>
      <c r="F384" s="40" t="s">
        <v>238</v>
      </c>
      <c r="G384" t="s">
        <v>264</v>
      </c>
      <c r="H384" t="s">
        <v>265</v>
      </c>
      <c r="I384" s="44">
        <v>183</v>
      </c>
      <c r="J384" s="44"/>
      <c r="K384" s="44"/>
      <c r="L384" s="44"/>
      <c r="M384" s="44"/>
      <c r="N384" s="44">
        <v>14</v>
      </c>
      <c r="O384" s="44">
        <f t="shared" si="68"/>
        <v>2</v>
      </c>
      <c r="P384" s="60">
        <f t="shared" si="69"/>
        <v>2</v>
      </c>
      <c r="Q384" s="62">
        <f t="shared" si="70"/>
        <v>0.92349726775956287</v>
      </c>
      <c r="R384" s="62">
        <f t="shared" si="71"/>
        <v>13.071428571428571</v>
      </c>
      <c r="S384" s="60" t="str">
        <f t="shared" si="66"/>
        <v>50-100% range</v>
      </c>
      <c r="T384" s="61">
        <f>$I384</f>
        <v>183</v>
      </c>
      <c r="U384" s="61">
        <f t="shared" si="72"/>
        <v>183</v>
      </c>
      <c r="V384" s="61">
        <f t="shared" si="73"/>
        <v>14</v>
      </c>
      <c r="W384" s="107">
        <f t="shared" si="67"/>
        <v>1</v>
      </c>
      <c r="X384" s="111" t="s">
        <v>2606</v>
      </c>
      <c r="Z384" s="134"/>
      <c r="AA384" s="134"/>
      <c r="AB384" s="134"/>
      <c r="AC384" s="134"/>
      <c r="AD384" s="134"/>
      <c r="AE384" s="134"/>
    </row>
    <row r="385" spans="1:31" ht="15" customHeight="1" x14ac:dyDescent="0.25">
      <c r="A385" s="40" t="s">
        <v>15</v>
      </c>
      <c r="B385" s="40" t="s">
        <v>99</v>
      </c>
      <c r="C385" t="s">
        <v>680</v>
      </c>
      <c r="D385" s="40" t="s">
        <v>121</v>
      </c>
      <c r="E385" t="s">
        <v>237</v>
      </c>
      <c r="F385" s="40" t="s">
        <v>238</v>
      </c>
      <c r="G385" t="s">
        <v>548</v>
      </c>
      <c r="H385" t="s">
        <v>549</v>
      </c>
      <c r="I385" s="44">
        <v>297</v>
      </c>
      <c r="J385" s="44"/>
      <c r="K385" s="44"/>
      <c r="L385" s="44"/>
      <c r="M385" s="44"/>
      <c r="N385" s="44">
        <v>220</v>
      </c>
      <c r="O385" s="44">
        <f t="shared" si="68"/>
        <v>2</v>
      </c>
      <c r="P385" s="60">
        <f t="shared" si="69"/>
        <v>2</v>
      </c>
      <c r="Q385" s="62">
        <f t="shared" si="70"/>
        <v>0.2592592592592593</v>
      </c>
      <c r="R385" s="62">
        <f t="shared" si="71"/>
        <v>1.35</v>
      </c>
      <c r="S385" s="60" t="str">
        <f t="shared" si="66"/>
        <v>16 - 50% range</v>
      </c>
      <c r="T385" s="61">
        <f t="shared" ref="T385:T392" si="78">AVERAGE(I385:N385)</f>
        <v>258.5</v>
      </c>
      <c r="U385" s="61">
        <f t="shared" si="72"/>
        <v>297</v>
      </c>
      <c r="V385" s="61">
        <f t="shared" si="73"/>
        <v>220</v>
      </c>
      <c r="W385" s="60">
        <f t="shared" si="67"/>
        <v>1</v>
      </c>
      <c r="X385" s="105" t="s">
        <v>2154</v>
      </c>
      <c r="Z385" s="134"/>
      <c r="AA385" s="134"/>
      <c r="AB385" s="134"/>
      <c r="AC385" s="134"/>
      <c r="AD385" s="134"/>
      <c r="AE385" s="134"/>
    </row>
    <row r="386" spans="1:31" ht="15" customHeight="1" x14ac:dyDescent="0.25">
      <c r="A386" s="40" t="s">
        <v>15</v>
      </c>
      <c r="B386" s="40" t="s">
        <v>99</v>
      </c>
      <c r="C386" t="s">
        <v>680</v>
      </c>
      <c r="D386" s="40" t="s">
        <v>121</v>
      </c>
      <c r="E386" t="s">
        <v>237</v>
      </c>
      <c r="F386" s="40" t="s">
        <v>238</v>
      </c>
      <c r="G386" t="s">
        <v>239</v>
      </c>
      <c r="H386" t="s">
        <v>240</v>
      </c>
      <c r="I386" s="44"/>
      <c r="J386" s="44"/>
      <c r="K386" s="44"/>
      <c r="L386" s="44"/>
      <c r="M386" s="44"/>
      <c r="N386" s="44">
        <v>1274</v>
      </c>
      <c r="O386" s="44">
        <f t="shared" si="68"/>
        <v>1</v>
      </c>
      <c r="P386" s="60">
        <f t="shared" si="69"/>
        <v>1</v>
      </c>
      <c r="Q386" s="62">
        <f t="shared" si="70"/>
        <v>0</v>
      </c>
      <c r="R386" s="62">
        <f t="shared" si="71"/>
        <v>1</v>
      </c>
      <c r="S386" s="60" t="str">
        <f t="shared" si="66"/>
        <v>0-15% range</v>
      </c>
      <c r="T386" s="61">
        <f t="shared" si="78"/>
        <v>1274</v>
      </c>
      <c r="U386" s="61">
        <f t="shared" si="72"/>
        <v>1274</v>
      </c>
      <c r="V386" s="61">
        <f t="shared" si="73"/>
        <v>1274</v>
      </c>
      <c r="W386" s="60">
        <f t="shared" si="67"/>
        <v>1</v>
      </c>
      <c r="X386" s="104" t="s">
        <v>2173</v>
      </c>
      <c r="Z386" s="134"/>
      <c r="AA386" s="134"/>
      <c r="AB386" s="134"/>
      <c r="AC386" s="134"/>
      <c r="AD386" s="134"/>
      <c r="AE386" s="134"/>
    </row>
    <row r="387" spans="1:31" ht="15" customHeight="1" x14ac:dyDescent="0.25">
      <c r="A387" s="40" t="s">
        <v>15</v>
      </c>
      <c r="B387" s="40" t="s">
        <v>99</v>
      </c>
      <c r="C387" t="s">
        <v>680</v>
      </c>
      <c r="D387" s="40" t="s">
        <v>121</v>
      </c>
      <c r="E387" t="s">
        <v>237</v>
      </c>
      <c r="F387" s="40" t="s">
        <v>238</v>
      </c>
      <c r="G387" t="s">
        <v>387</v>
      </c>
      <c r="H387" t="s">
        <v>388</v>
      </c>
      <c r="I387" s="44"/>
      <c r="J387" s="44"/>
      <c r="K387" s="44"/>
      <c r="L387" s="44"/>
      <c r="M387" s="44"/>
      <c r="N387" s="44">
        <v>14</v>
      </c>
      <c r="O387" s="44">
        <f t="shared" si="68"/>
        <v>1</v>
      </c>
      <c r="P387" s="60">
        <f t="shared" si="69"/>
        <v>1</v>
      </c>
      <c r="Q387" s="62">
        <f t="shared" si="70"/>
        <v>0</v>
      </c>
      <c r="R387" s="62">
        <f t="shared" si="71"/>
        <v>1</v>
      </c>
      <c r="S387" s="60" t="str">
        <f t="shared" ref="S387:S450" si="79">IFERROR(IF(Q387&lt;=0.15,"0-15% range",IF(AND(Q387&gt;0.15,Q387&lt;=0.5),"16 - 50% range",IF(Q387&gt;0.5,"50-100% range", "NA"))),"")</f>
        <v>0-15% range</v>
      </c>
      <c r="T387" s="61">
        <f t="shared" si="78"/>
        <v>14</v>
      </c>
      <c r="U387" s="61">
        <f t="shared" si="72"/>
        <v>14</v>
      </c>
      <c r="V387" s="61">
        <f t="shared" si="73"/>
        <v>14</v>
      </c>
      <c r="W387" s="60">
        <f t="shared" ref="W387:W450" si="80">COUNTIF(H:H,H387)</f>
        <v>1</v>
      </c>
      <c r="X387" s="104" t="s">
        <v>2173</v>
      </c>
      <c r="Z387" s="134"/>
      <c r="AA387" s="134"/>
      <c r="AB387" s="134"/>
      <c r="AC387" s="134"/>
      <c r="AD387" s="134"/>
      <c r="AE387" s="134"/>
    </row>
    <row r="388" spans="1:31" ht="15" customHeight="1" x14ac:dyDescent="0.25">
      <c r="A388" s="40" t="s">
        <v>15</v>
      </c>
      <c r="B388" s="40" t="s">
        <v>99</v>
      </c>
      <c r="C388" t="s">
        <v>680</v>
      </c>
      <c r="D388" s="40" t="s">
        <v>121</v>
      </c>
      <c r="E388" t="s">
        <v>237</v>
      </c>
      <c r="F388" s="40" t="s">
        <v>238</v>
      </c>
      <c r="G388" t="s">
        <v>700</v>
      </c>
      <c r="H388" t="s">
        <v>627</v>
      </c>
      <c r="I388" s="44"/>
      <c r="J388" s="44"/>
      <c r="K388" s="44"/>
      <c r="L388" s="44"/>
      <c r="M388" s="44"/>
      <c r="N388" s="44">
        <v>110</v>
      </c>
      <c r="O388" s="44">
        <f t="shared" ref="O388:O451" si="81">COUNTIF(I388:N388,"&gt;=0")</f>
        <v>1</v>
      </c>
      <c r="P388" s="60">
        <f t="shared" ref="P388:P451" si="82">COUNTIF(I388:N388,"&gt;=0")</f>
        <v>1</v>
      </c>
      <c r="Q388" s="62">
        <f t="shared" ref="Q388:Q451" si="83">IFERROR(1-(MIN(I388:N388)/MAX(I388:N388)),"")</f>
        <v>0</v>
      </c>
      <c r="R388" s="62">
        <f t="shared" ref="R388:R451" si="84">IF(MIN(I388:N388)&lt;&gt;0,MAX(I388:N388)/MIN(I388:N388),0)</f>
        <v>1</v>
      </c>
      <c r="S388" s="60" t="str">
        <f t="shared" si="79"/>
        <v>0-15% range</v>
      </c>
      <c r="T388" s="61">
        <f t="shared" si="78"/>
        <v>110</v>
      </c>
      <c r="U388" s="61">
        <f t="shared" ref="U388:U451" si="85">MAX(I388:N388)</f>
        <v>110</v>
      </c>
      <c r="V388" s="61">
        <f t="shared" ref="V388:V451" si="86">MIN(I388:N388)</f>
        <v>110</v>
      </c>
      <c r="W388" s="60">
        <f t="shared" si="80"/>
        <v>1</v>
      </c>
      <c r="X388" s="104" t="s">
        <v>2173</v>
      </c>
      <c r="Z388" s="134"/>
      <c r="AA388" s="134"/>
      <c r="AB388" s="134"/>
      <c r="AC388" s="134"/>
      <c r="AD388" s="134"/>
      <c r="AE388" s="134"/>
    </row>
    <row r="389" spans="1:31" ht="15" customHeight="1" x14ac:dyDescent="0.25">
      <c r="A389" s="40" t="s">
        <v>15</v>
      </c>
      <c r="B389" s="40" t="s">
        <v>99</v>
      </c>
      <c r="C389" t="s">
        <v>680</v>
      </c>
      <c r="D389" s="40" t="s">
        <v>121</v>
      </c>
      <c r="E389" t="s">
        <v>237</v>
      </c>
      <c r="F389" s="40" t="s">
        <v>238</v>
      </c>
      <c r="G389" t="s">
        <v>332</v>
      </c>
      <c r="H389" t="s">
        <v>333</v>
      </c>
      <c r="I389" s="44"/>
      <c r="J389" s="44"/>
      <c r="K389" s="44"/>
      <c r="L389" s="44"/>
      <c r="M389" s="44"/>
      <c r="N389" s="44">
        <v>49</v>
      </c>
      <c r="O389" s="44">
        <f t="shared" si="81"/>
        <v>1</v>
      </c>
      <c r="P389" s="60">
        <f t="shared" si="82"/>
        <v>1</v>
      </c>
      <c r="Q389" s="62">
        <f t="shared" si="83"/>
        <v>0</v>
      </c>
      <c r="R389" s="62">
        <f t="shared" si="84"/>
        <v>1</v>
      </c>
      <c r="S389" s="60" t="str">
        <f t="shared" si="79"/>
        <v>0-15% range</v>
      </c>
      <c r="T389" s="61">
        <f t="shared" si="78"/>
        <v>49</v>
      </c>
      <c r="U389" s="61">
        <f t="shared" si="85"/>
        <v>49</v>
      </c>
      <c r="V389" s="61">
        <f t="shared" si="86"/>
        <v>49</v>
      </c>
      <c r="W389" s="60">
        <f t="shared" si="80"/>
        <v>1</v>
      </c>
      <c r="X389" s="104" t="s">
        <v>2173</v>
      </c>
      <c r="Z389" s="134"/>
      <c r="AA389" s="134"/>
      <c r="AB389" s="134"/>
      <c r="AC389" s="134"/>
      <c r="AD389" s="134"/>
      <c r="AE389" s="134"/>
    </row>
    <row r="390" spans="1:31" ht="15" customHeight="1" x14ac:dyDescent="0.25">
      <c r="A390" s="40" t="s">
        <v>15</v>
      </c>
      <c r="B390" s="40" t="s">
        <v>99</v>
      </c>
      <c r="C390" t="s">
        <v>680</v>
      </c>
      <c r="D390" s="40" t="s">
        <v>121</v>
      </c>
      <c r="E390" t="s">
        <v>237</v>
      </c>
      <c r="F390" s="40" t="s">
        <v>238</v>
      </c>
      <c r="G390" t="s">
        <v>794</v>
      </c>
      <c r="H390" t="s">
        <v>795</v>
      </c>
      <c r="I390" s="44"/>
      <c r="J390" s="44"/>
      <c r="K390" s="44"/>
      <c r="L390" s="44"/>
      <c r="M390" s="44"/>
      <c r="N390" s="44">
        <v>30</v>
      </c>
      <c r="O390" s="44">
        <f t="shared" si="81"/>
        <v>1</v>
      </c>
      <c r="P390" s="60">
        <f t="shared" si="82"/>
        <v>1</v>
      </c>
      <c r="Q390" s="62">
        <f t="shared" si="83"/>
        <v>0</v>
      </c>
      <c r="R390" s="62">
        <f t="shared" si="84"/>
        <v>1</v>
      </c>
      <c r="S390" s="60" t="str">
        <f t="shared" si="79"/>
        <v>0-15% range</v>
      </c>
      <c r="T390" s="61">
        <f t="shared" si="78"/>
        <v>30</v>
      </c>
      <c r="U390" s="61">
        <f t="shared" si="85"/>
        <v>30</v>
      </c>
      <c r="V390" s="61">
        <f t="shared" si="86"/>
        <v>30</v>
      </c>
      <c r="W390" s="60">
        <f t="shared" si="80"/>
        <v>1</v>
      </c>
      <c r="X390" s="104" t="s">
        <v>2173</v>
      </c>
      <c r="Z390" s="134"/>
      <c r="AA390" s="134"/>
      <c r="AB390" s="134"/>
      <c r="AC390" s="134"/>
      <c r="AD390" s="134"/>
      <c r="AE390" s="134"/>
    </row>
    <row r="391" spans="1:31" ht="15" customHeight="1" x14ac:dyDescent="0.25">
      <c r="A391" s="40" t="s">
        <v>15</v>
      </c>
      <c r="B391" s="40" t="s">
        <v>99</v>
      </c>
      <c r="C391" t="s">
        <v>680</v>
      </c>
      <c r="D391" s="40" t="s">
        <v>121</v>
      </c>
      <c r="E391" t="s">
        <v>237</v>
      </c>
      <c r="F391" s="40" t="s">
        <v>238</v>
      </c>
      <c r="G391" t="s">
        <v>1778</v>
      </c>
      <c r="H391" t="s">
        <v>902</v>
      </c>
      <c r="I391" s="44"/>
      <c r="J391" s="44"/>
      <c r="K391" s="44"/>
      <c r="L391" s="44"/>
      <c r="M391" s="44"/>
      <c r="N391" s="44">
        <v>65</v>
      </c>
      <c r="O391" s="44">
        <f t="shared" si="81"/>
        <v>1</v>
      </c>
      <c r="P391" s="60">
        <f t="shared" si="82"/>
        <v>1</v>
      </c>
      <c r="Q391" s="62">
        <f t="shared" si="83"/>
        <v>0</v>
      </c>
      <c r="R391" s="62">
        <f t="shared" si="84"/>
        <v>1</v>
      </c>
      <c r="S391" s="60" t="str">
        <f t="shared" si="79"/>
        <v>0-15% range</v>
      </c>
      <c r="T391" s="61">
        <f t="shared" si="78"/>
        <v>65</v>
      </c>
      <c r="U391" s="61">
        <f t="shared" si="85"/>
        <v>65</v>
      </c>
      <c r="V391" s="61">
        <f t="shared" si="86"/>
        <v>65</v>
      </c>
      <c r="W391" s="60">
        <f t="shared" si="80"/>
        <v>1</v>
      </c>
      <c r="X391" s="104" t="s">
        <v>2173</v>
      </c>
      <c r="Z391" s="134"/>
      <c r="AA391" s="134"/>
      <c r="AB391" s="134"/>
      <c r="AC391" s="134"/>
      <c r="AD391" s="134"/>
      <c r="AE391" s="134"/>
    </row>
    <row r="392" spans="1:31" ht="15" customHeight="1" x14ac:dyDescent="0.25">
      <c r="A392" s="40" t="s">
        <v>15</v>
      </c>
      <c r="B392" s="40" t="s">
        <v>99</v>
      </c>
      <c r="C392" t="s">
        <v>680</v>
      </c>
      <c r="D392" s="40" t="s">
        <v>121</v>
      </c>
      <c r="E392" t="s">
        <v>241</v>
      </c>
      <c r="F392" s="40" t="s">
        <v>242</v>
      </c>
      <c r="G392" t="s">
        <v>2567</v>
      </c>
      <c r="H392" t="s">
        <v>2532</v>
      </c>
      <c r="I392" s="44">
        <v>6</v>
      </c>
      <c r="J392" s="44"/>
      <c r="K392" s="44"/>
      <c r="L392" s="44"/>
      <c r="M392" s="44"/>
      <c r="N392" s="44"/>
      <c r="O392" s="44">
        <f t="shared" si="81"/>
        <v>1</v>
      </c>
      <c r="P392" s="60">
        <f t="shared" si="82"/>
        <v>1</v>
      </c>
      <c r="Q392" s="62">
        <f t="shared" si="83"/>
        <v>0</v>
      </c>
      <c r="R392" s="62">
        <f t="shared" si="84"/>
        <v>1</v>
      </c>
      <c r="S392" s="60" t="str">
        <f t="shared" si="79"/>
        <v>0-15% range</v>
      </c>
      <c r="T392" s="61">
        <f t="shared" si="78"/>
        <v>6</v>
      </c>
      <c r="U392" s="61">
        <f t="shared" si="85"/>
        <v>6</v>
      </c>
      <c r="V392" s="61">
        <f t="shared" si="86"/>
        <v>6</v>
      </c>
      <c r="W392" s="60">
        <f t="shared" si="80"/>
        <v>1</v>
      </c>
      <c r="X392" s="104" t="s">
        <v>2173</v>
      </c>
      <c r="Z392" s="134"/>
      <c r="AA392" s="134"/>
      <c r="AB392" s="134"/>
      <c r="AC392" s="134"/>
      <c r="AD392" s="134"/>
      <c r="AE392" s="134"/>
    </row>
    <row r="393" spans="1:31" ht="15" customHeight="1" x14ac:dyDescent="0.25">
      <c r="A393" s="40" t="s">
        <v>15</v>
      </c>
      <c r="B393" s="40" t="s">
        <v>99</v>
      </c>
      <c r="C393" t="s">
        <v>680</v>
      </c>
      <c r="D393" s="40" t="s">
        <v>121</v>
      </c>
      <c r="E393" t="s">
        <v>241</v>
      </c>
      <c r="F393" s="40" t="s">
        <v>242</v>
      </c>
      <c r="G393" t="s">
        <v>2407</v>
      </c>
      <c r="H393" t="s">
        <v>2406</v>
      </c>
      <c r="I393" s="44">
        <v>228</v>
      </c>
      <c r="J393" s="44"/>
      <c r="K393" s="44"/>
      <c r="L393" s="44"/>
      <c r="M393" s="44"/>
      <c r="N393" s="44">
        <v>44</v>
      </c>
      <c r="O393" s="44">
        <f t="shared" si="81"/>
        <v>2</v>
      </c>
      <c r="P393" s="60">
        <f t="shared" si="82"/>
        <v>2</v>
      </c>
      <c r="Q393" s="62">
        <f t="shared" si="83"/>
        <v>0.80701754385964919</v>
      </c>
      <c r="R393" s="62">
        <f t="shared" si="84"/>
        <v>5.1818181818181817</v>
      </c>
      <c r="S393" s="60" t="str">
        <f t="shared" si="79"/>
        <v>50-100% range</v>
      </c>
      <c r="T393" s="61">
        <f t="shared" ref="T393:T394" si="87">$I393</f>
        <v>228</v>
      </c>
      <c r="U393" s="61">
        <f t="shared" si="85"/>
        <v>228</v>
      </c>
      <c r="V393" s="61">
        <f t="shared" si="86"/>
        <v>44</v>
      </c>
      <c r="W393" s="107">
        <f t="shared" si="80"/>
        <v>1</v>
      </c>
      <c r="X393" s="111" t="s">
        <v>2606</v>
      </c>
      <c r="Z393" s="134"/>
      <c r="AA393" s="134"/>
      <c r="AB393" s="134"/>
      <c r="AC393" s="134"/>
      <c r="AD393" s="134"/>
      <c r="AE393" s="134"/>
    </row>
    <row r="394" spans="1:31" ht="15" customHeight="1" x14ac:dyDescent="0.25">
      <c r="A394" s="40" t="s">
        <v>15</v>
      </c>
      <c r="B394" s="40" t="s">
        <v>99</v>
      </c>
      <c r="C394" t="s">
        <v>680</v>
      </c>
      <c r="D394" s="40" t="s">
        <v>121</v>
      </c>
      <c r="E394" t="s">
        <v>241</v>
      </c>
      <c r="F394" s="40" t="s">
        <v>242</v>
      </c>
      <c r="G394" t="s">
        <v>2405</v>
      </c>
      <c r="H394" t="s">
        <v>2404</v>
      </c>
      <c r="I394" s="44">
        <v>23</v>
      </c>
      <c r="J394" s="44"/>
      <c r="K394" s="44"/>
      <c r="L394" s="44"/>
      <c r="M394" s="44"/>
      <c r="N394" s="44">
        <v>66</v>
      </c>
      <c r="O394" s="44">
        <f t="shared" si="81"/>
        <v>2</v>
      </c>
      <c r="P394" s="60">
        <f t="shared" si="82"/>
        <v>2</v>
      </c>
      <c r="Q394" s="62">
        <f t="shared" si="83"/>
        <v>0.65151515151515149</v>
      </c>
      <c r="R394" s="62">
        <f t="shared" si="84"/>
        <v>2.8695652173913042</v>
      </c>
      <c r="S394" s="60" t="str">
        <f t="shared" si="79"/>
        <v>50-100% range</v>
      </c>
      <c r="T394" s="61">
        <f t="shared" si="87"/>
        <v>23</v>
      </c>
      <c r="U394" s="61">
        <f t="shared" si="85"/>
        <v>66</v>
      </c>
      <c r="V394" s="61">
        <f t="shared" si="86"/>
        <v>23</v>
      </c>
      <c r="W394" s="107">
        <f t="shared" si="80"/>
        <v>1</v>
      </c>
      <c r="X394" s="111" t="s">
        <v>2606</v>
      </c>
      <c r="Z394" s="134"/>
      <c r="AA394" s="134"/>
      <c r="AB394" s="134"/>
      <c r="AC394" s="134"/>
      <c r="AD394" s="134"/>
      <c r="AE394" s="134"/>
    </row>
    <row r="395" spans="1:31" ht="15" customHeight="1" x14ac:dyDescent="0.25">
      <c r="A395" s="40" t="s">
        <v>15</v>
      </c>
      <c r="B395" s="40" t="s">
        <v>99</v>
      </c>
      <c r="C395" t="s">
        <v>680</v>
      </c>
      <c r="D395" s="40" t="s">
        <v>121</v>
      </c>
      <c r="E395" t="s">
        <v>241</v>
      </c>
      <c r="F395" s="40" t="s">
        <v>242</v>
      </c>
      <c r="G395" t="s">
        <v>2409</v>
      </c>
      <c r="H395" t="s">
        <v>2408</v>
      </c>
      <c r="I395" s="44"/>
      <c r="J395" s="44"/>
      <c r="K395" s="44"/>
      <c r="L395" s="44"/>
      <c r="M395" s="44"/>
      <c r="N395" s="44">
        <v>115</v>
      </c>
      <c r="O395" s="44">
        <f t="shared" si="81"/>
        <v>1</v>
      </c>
      <c r="P395" s="60">
        <f t="shared" si="82"/>
        <v>1</v>
      </c>
      <c r="Q395" s="62">
        <f t="shared" si="83"/>
        <v>0</v>
      </c>
      <c r="R395" s="62">
        <f t="shared" si="84"/>
        <v>1</v>
      </c>
      <c r="S395" s="60" t="str">
        <f t="shared" si="79"/>
        <v>0-15% range</v>
      </c>
      <c r="T395" s="61">
        <f t="shared" ref="T395:T396" si="88">AVERAGE(I395:N395)</f>
        <v>115</v>
      </c>
      <c r="U395" s="61">
        <f t="shared" si="85"/>
        <v>115</v>
      </c>
      <c r="V395" s="61">
        <f t="shared" si="86"/>
        <v>115</v>
      </c>
      <c r="W395" s="60">
        <f t="shared" si="80"/>
        <v>1</v>
      </c>
      <c r="X395" s="104" t="s">
        <v>2173</v>
      </c>
      <c r="Z395" s="134"/>
      <c r="AA395" s="134"/>
      <c r="AB395" s="134"/>
      <c r="AC395" s="134"/>
      <c r="AD395" s="134"/>
      <c r="AE395" s="134"/>
    </row>
    <row r="396" spans="1:31" ht="15" customHeight="1" x14ac:dyDescent="0.25">
      <c r="A396" s="40" t="s">
        <v>15</v>
      </c>
      <c r="B396" s="40" t="s">
        <v>99</v>
      </c>
      <c r="C396" t="s">
        <v>680</v>
      </c>
      <c r="D396" s="40" t="s">
        <v>121</v>
      </c>
      <c r="E396" t="s">
        <v>257</v>
      </c>
      <c r="F396" s="40" t="s">
        <v>258</v>
      </c>
      <c r="G396" t="s">
        <v>2107</v>
      </c>
      <c r="H396" t="s">
        <v>898</v>
      </c>
      <c r="I396" s="44">
        <v>314</v>
      </c>
      <c r="J396" s="44"/>
      <c r="K396" s="44"/>
      <c r="L396" s="44"/>
      <c r="M396" s="44"/>
      <c r="N396" s="44"/>
      <c r="O396" s="44">
        <f t="shared" si="81"/>
        <v>1</v>
      </c>
      <c r="P396" s="60">
        <f t="shared" si="82"/>
        <v>1</v>
      </c>
      <c r="Q396" s="62">
        <f t="shared" si="83"/>
        <v>0</v>
      </c>
      <c r="R396" s="62">
        <f t="shared" si="84"/>
        <v>1</v>
      </c>
      <c r="S396" s="60" t="str">
        <f t="shared" si="79"/>
        <v>0-15% range</v>
      </c>
      <c r="T396" s="61">
        <f t="shared" si="88"/>
        <v>314</v>
      </c>
      <c r="U396" s="61">
        <f t="shared" si="85"/>
        <v>314</v>
      </c>
      <c r="V396" s="61">
        <f t="shared" si="86"/>
        <v>314</v>
      </c>
      <c r="W396" s="60">
        <f t="shared" si="80"/>
        <v>1</v>
      </c>
      <c r="X396" s="104" t="s">
        <v>2173</v>
      </c>
      <c r="Z396" s="134"/>
      <c r="AA396" s="134"/>
      <c r="AB396" s="134"/>
      <c r="AC396" s="134"/>
      <c r="AD396" s="134"/>
      <c r="AE396" s="134"/>
    </row>
    <row r="397" spans="1:31" ht="15" customHeight="1" x14ac:dyDescent="0.25">
      <c r="A397" s="40" t="s">
        <v>15</v>
      </c>
      <c r="B397" s="40" t="s">
        <v>99</v>
      </c>
      <c r="C397" t="s">
        <v>680</v>
      </c>
      <c r="D397" s="40" t="s">
        <v>121</v>
      </c>
      <c r="E397" t="s">
        <v>257</v>
      </c>
      <c r="F397" s="40" t="s">
        <v>258</v>
      </c>
      <c r="G397" t="s">
        <v>2109</v>
      </c>
      <c r="H397" t="s">
        <v>901</v>
      </c>
      <c r="I397" s="44">
        <v>171</v>
      </c>
      <c r="J397" s="44"/>
      <c r="K397" s="44"/>
      <c r="L397" s="44"/>
      <c r="M397" s="44"/>
      <c r="N397" s="44">
        <v>478</v>
      </c>
      <c r="O397" s="44">
        <f t="shared" si="81"/>
        <v>2</v>
      </c>
      <c r="P397" s="60">
        <f t="shared" si="82"/>
        <v>2</v>
      </c>
      <c r="Q397" s="62">
        <f t="shared" si="83"/>
        <v>0.64225941422594146</v>
      </c>
      <c r="R397" s="62">
        <f t="shared" si="84"/>
        <v>2.7953216374269005</v>
      </c>
      <c r="S397" s="60" t="str">
        <f t="shared" si="79"/>
        <v>50-100% range</v>
      </c>
      <c r="T397" s="61">
        <f>$I397</f>
        <v>171</v>
      </c>
      <c r="U397" s="61">
        <f t="shared" si="85"/>
        <v>478</v>
      </c>
      <c r="V397" s="61">
        <f t="shared" si="86"/>
        <v>171</v>
      </c>
      <c r="W397" s="107">
        <f t="shared" si="80"/>
        <v>1</v>
      </c>
      <c r="X397" s="111" t="s">
        <v>2606</v>
      </c>
      <c r="Z397" s="134"/>
      <c r="AA397" s="134"/>
      <c r="AB397" s="134"/>
      <c r="AC397" s="134"/>
      <c r="AD397" s="134"/>
      <c r="AE397" s="134"/>
    </row>
    <row r="398" spans="1:31" ht="15" customHeight="1" x14ac:dyDescent="0.25">
      <c r="A398" s="41" t="s">
        <v>15</v>
      </c>
      <c r="B398" s="40" t="s">
        <v>99</v>
      </c>
      <c r="C398" t="s">
        <v>680</v>
      </c>
      <c r="D398" s="40" t="s">
        <v>121</v>
      </c>
      <c r="E398" t="s">
        <v>257</v>
      </c>
      <c r="F398" s="40" t="s">
        <v>258</v>
      </c>
      <c r="G398" t="s">
        <v>2110</v>
      </c>
      <c r="H398" t="s">
        <v>903</v>
      </c>
      <c r="I398" s="44"/>
      <c r="J398" s="44"/>
      <c r="K398" s="44"/>
      <c r="L398" s="44"/>
      <c r="M398" s="44"/>
      <c r="N398" s="44">
        <v>75</v>
      </c>
      <c r="O398" s="44">
        <f t="shared" si="81"/>
        <v>1</v>
      </c>
      <c r="P398" s="60">
        <f t="shared" si="82"/>
        <v>1</v>
      </c>
      <c r="Q398" s="62">
        <f t="shared" si="83"/>
        <v>0</v>
      </c>
      <c r="R398" s="62">
        <f t="shared" si="84"/>
        <v>1</v>
      </c>
      <c r="S398" s="60" t="str">
        <f t="shared" si="79"/>
        <v>0-15% range</v>
      </c>
      <c r="T398" s="61">
        <f t="shared" si="77"/>
        <v>75</v>
      </c>
      <c r="U398" s="61">
        <f t="shared" si="85"/>
        <v>75</v>
      </c>
      <c r="V398" s="61">
        <f t="shared" si="86"/>
        <v>75</v>
      </c>
      <c r="W398" s="60">
        <f t="shared" si="80"/>
        <v>1</v>
      </c>
      <c r="X398" s="104" t="s">
        <v>2173</v>
      </c>
      <c r="Z398" s="134"/>
      <c r="AA398" s="134"/>
      <c r="AB398" s="134"/>
      <c r="AC398" s="134"/>
      <c r="AD398" s="134"/>
      <c r="AE398" s="134"/>
    </row>
    <row r="399" spans="1:31" ht="15" customHeight="1" x14ac:dyDescent="0.25">
      <c r="A399" s="40" t="s">
        <v>27</v>
      </c>
      <c r="B399" s="40" t="s">
        <v>171</v>
      </c>
      <c r="C399" t="s">
        <v>656</v>
      </c>
      <c r="D399" s="40" t="s">
        <v>657</v>
      </c>
      <c r="E399" t="s">
        <v>658</v>
      </c>
      <c r="F399" s="40" t="s">
        <v>659</v>
      </c>
      <c r="G399" t="s">
        <v>660</v>
      </c>
      <c r="H399" t="s">
        <v>661</v>
      </c>
      <c r="I399" s="44"/>
      <c r="J399" s="44"/>
      <c r="K399" s="44"/>
      <c r="L399" s="44"/>
      <c r="M399" s="44"/>
      <c r="N399" s="44">
        <v>7</v>
      </c>
      <c r="O399" s="44">
        <f t="shared" si="81"/>
        <v>1</v>
      </c>
      <c r="P399" s="60">
        <f t="shared" si="82"/>
        <v>1</v>
      </c>
      <c r="Q399" s="62">
        <f t="shared" si="83"/>
        <v>0</v>
      </c>
      <c r="R399" s="62">
        <f t="shared" si="84"/>
        <v>1</v>
      </c>
      <c r="S399" s="60" t="str">
        <f t="shared" si="79"/>
        <v>0-15% range</v>
      </c>
      <c r="T399" s="61">
        <f t="shared" si="77"/>
        <v>7</v>
      </c>
      <c r="U399" s="61">
        <f t="shared" si="85"/>
        <v>7</v>
      </c>
      <c r="V399" s="61">
        <f t="shared" si="86"/>
        <v>7</v>
      </c>
      <c r="W399" s="60">
        <f t="shared" si="80"/>
        <v>1</v>
      </c>
      <c r="X399" s="104" t="s">
        <v>2173</v>
      </c>
      <c r="Z399" s="134"/>
      <c r="AA399" s="134"/>
      <c r="AB399" s="134"/>
      <c r="AC399" s="134"/>
      <c r="AD399" s="134"/>
      <c r="AE399" s="134"/>
    </row>
    <row r="400" spans="1:31" ht="15" customHeight="1" x14ac:dyDescent="0.25">
      <c r="A400" s="40" t="s">
        <v>27</v>
      </c>
      <c r="B400" s="40" t="s">
        <v>171</v>
      </c>
      <c r="C400" t="s">
        <v>27</v>
      </c>
      <c r="D400" s="40" t="s">
        <v>172</v>
      </c>
      <c r="E400" t="s">
        <v>27</v>
      </c>
      <c r="F400" s="40" t="s">
        <v>664</v>
      </c>
      <c r="G400" t="s">
        <v>665</v>
      </c>
      <c r="H400" t="s">
        <v>666</v>
      </c>
      <c r="I400" s="44"/>
      <c r="J400" s="44"/>
      <c r="K400" s="106">
        <v>22775</v>
      </c>
      <c r="L400" s="44"/>
      <c r="M400" s="44"/>
      <c r="N400" s="44">
        <v>10</v>
      </c>
      <c r="O400" s="44">
        <f t="shared" si="81"/>
        <v>2</v>
      </c>
      <c r="P400" s="60">
        <f t="shared" si="82"/>
        <v>2</v>
      </c>
      <c r="Q400" s="62">
        <f t="shared" si="83"/>
        <v>0.99956092206366631</v>
      </c>
      <c r="R400" s="62">
        <f t="shared" si="84"/>
        <v>2277.5</v>
      </c>
      <c r="S400" s="60" t="str">
        <f t="shared" si="79"/>
        <v>50-100% range</v>
      </c>
      <c r="T400" s="61">
        <f t="shared" si="77"/>
        <v>11392.5</v>
      </c>
      <c r="U400" s="61">
        <f t="shared" si="85"/>
        <v>22775</v>
      </c>
      <c r="V400" s="61">
        <f t="shared" si="86"/>
        <v>10</v>
      </c>
      <c r="W400" s="107">
        <f t="shared" si="80"/>
        <v>1</v>
      </c>
      <c r="X400" s="111" t="s">
        <v>2626</v>
      </c>
      <c r="Z400" s="134"/>
      <c r="AA400" s="134"/>
      <c r="AB400" s="134">
        <v>43277.5</v>
      </c>
      <c r="AC400" s="134"/>
      <c r="AD400" s="134"/>
      <c r="AE400" s="134"/>
    </row>
    <row r="401" spans="1:31" ht="15" customHeight="1" x14ac:dyDescent="0.25">
      <c r="A401" s="40" t="s">
        <v>27</v>
      </c>
      <c r="B401" s="40" t="s">
        <v>171</v>
      </c>
      <c r="C401" t="s">
        <v>27</v>
      </c>
      <c r="D401" s="40" t="s">
        <v>172</v>
      </c>
      <c r="E401" t="s">
        <v>738</v>
      </c>
      <c r="F401" s="40" t="s">
        <v>739</v>
      </c>
      <c r="G401" t="s">
        <v>1508</v>
      </c>
      <c r="H401" t="s">
        <v>1509</v>
      </c>
      <c r="I401" s="44"/>
      <c r="J401" s="44"/>
      <c r="K401" s="106">
        <v>18000</v>
      </c>
      <c r="L401" s="44"/>
      <c r="M401" s="44"/>
      <c r="N401" s="44">
        <v>6</v>
      </c>
      <c r="O401" s="44">
        <f t="shared" si="81"/>
        <v>2</v>
      </c>
      <c r="P401" s="60">
        <f t="shared" si="82"/>
        <v>2</v>
      </c>
      <c r="Q401" s="62">
        <f t="shared" si="83"/>
        <v>0.9996666666666667</v>
      </c>
      <c r="R401" s="62">
        <f t="shared" si="84"/>
        <v>3000</v>
      </c>
      <c r="S401" s="60" t="str">
        <f t="shared" si="79"/>
        <v>50-100% range</v>
      </c>
      <c r="T401" s="61">
        <f t="shared" si="77"/>
        <v>9003</v>
      </c>
      <c r="U401" s="61">
        <f t="shared" si="85"/>
        <v>18000</v>
      </c>
      <c r="V401" s="61">
        <f t="shared" si="86"/>
        <v>6</v>
      </c>
      <c r="W401" s="107">
        <f t="shared" si="80"/>
        <v>1</v>
      </c>
      <c r="X401" s="111" t="s">
        <v>2626</v>
      </c>
      <c r="Z401" s="134"/>
      <c r="AA401" s="134"/>
      <c r="AB401" s="134">
        <v>43278</v>
      </c>
      <c r="AC401" s="134"/>
      <c r="AD401" s="134"/>
      <c r="AE401" s="134"/>
    </row>
    <row r="402" spans="1:31" ht="15" customHeight="1" x14ac:dyDescent="0.25">
      <c r="A402" s="40" t="s">
        <v>27</v>
      </c>
      <c r="B402" s="40" t="s">
        <v>171</v>
      </c>
      <c r="C402" t="s">
        <v>27</v>
      </c>
      <c r="D402" s="40" t="s">
        <v>172</v>
      </c>
      <c r="E402" t="s">
        <v>738</v>
      </c>
      <c r="F402" s="40" t="s">
        <v>739</v>
      </c>
      <c r="G402" t="s">
        <v>2625</v>
      </c>
      <c r="H402" t="s">
        <v>2624</v>
      </c>
      <c r="I402" s="44"/>
      <c r="J402" s="44"/>
      <c r="K402" s="44"/>
      <c r="L402" s="44"/>
      <c r="M402" s="44">
        <v>753</v>
      </c>
      <c r="N402" s="44"/>
      <c r="O402" s="44">
        <f t="shared" si="81"/>
        <v>1</v>
      </c>
      <c r="P402" s="60">
        <f t="shared" si="82"/>
        <v>1</v>
      </c>
      <c r="Q402" s="62">
        <f t="shared" si="83"/>
        <v>0</v>
      </c>
      <c r="R402" s="62">
        <f t="shared" si="84"/>
        <v>1</v>
      </c>
      <c r="S402" s="60" t="str">
        <f t="shared" si="79"/>
        <v>0-15% range</v>
      </c>
      <c r="T402" s="61">
        <f t="shared" si="77"/>
        <v>753</v>
      </c>
      <c r="U402" s="61">
        <f t="shared" si="85"/>
        <v>753</v>
      </c>
      <c r="V402" s="61">
        <f t="shared" si="86"/>
        <v>753</v>
      </c>
      <c r="W402" s="60">
        <f t="shared" si="80"/>
        <v>1</v>
      </c>
      <c r="X402" s="104" t="s">
        <v>2173</v>
      </c>
      <c r="Z402" s="134"/>
      <c r="AA402" s="134"/>
      <c r="AB402" s="134"/>
      <c r="AC402" s="134"/>
      <c r="AD402" s="134"/>
      <c r="AE402" s="134"/>
    </row>
    <row r="403" spans="1:31" ht="15" customHeight="1" x14ac:dyDescent="0.25">
      <c r="A403" s="40" t="s">
        <v>27</v>
      </c>
      <c r="B403" s="40" t="s">
        <v>171</v>
      </c>
      <c r="C403" t="s">
        <v>27</v>
      </c>
      <c r="D403" s="40" t="s">
        <v>172</v>
      </c>
      <c r="E403" t="s">
        <v>1889</v>
      </c>
      <c r="F403" s="40" t="s">
        <v>1890</v>
      </c>
      <c r="G403" t="s">
        <v>1892</v>
      </c>
      <c r="H403" t="s">
        <v>1893</v>
      </c>
      <c r="I403" s="44"/>
      <c r="J403" s="44"/>
      <c r="K403" s="44"/>
      <c r="L403" s="44"/>
      <c r="M403" s="44"/>
      <c r="N403" s="44">
        <v>5</v>
      </c>
      <c r="O403" s="44">
        <f t="shared" si="81"/>
        <v>1</v>
      </c>
      <c r="P403" s="60">
        <f t="shared" si="82"/>
        <v>1</v>
      </c>
      <c r="Q403" s="62">
        <f t="shared" si="83"/>
        <v>0</v>
      </c>
      <c r="R403" s="62">
        <f t="shared" si="84"/>
        <v>1</v>
      </c>
      <c r="S403" s="60" t="str">
        <f t="shared" si="79"/>
        <v>0-15% range</v>
      </c>
      <c r="T403" s="61">
        <f t="shared" si="77"/>
        <v>5</v>
      </c>
      <c r="U403" s="61">
        <f t="shared" si="85"/>
        <v>5</v>
      </c>
      <c r="V403" s="61">
        <f t="shared" si="86"/>
        <v>5</v>
      </c>
      <c r="W403" s="60">
        <f t="shared" si="80"/>
        <v>1</v>
      </c>
      <c r="X403" s="104" t="s">
        <v>2173</v>
      </c>
      <c r="Z403" s="134"/>
      <c r="AA403" s="134"/>
      <c r="AB403" s="134"/>
      <c r="AC403" s="134"/>
      <c r="AD403" s="134"/>
      <c r="AE403" s="134"/>
    </row>
    <row r="404" spans="1:31" ht="15" customHeight="1" x14ac:dyDescent="0.25">
      <c r="A404" s="41" t="s">
        <v>27</v>
      </c>
      <c r="B404" s="40" t="s">
        <v>171</v>
      </c>
      <c r="C404" t="s">
        <v>27</v>
      </c>
      <c r="D404" s="40" t="s">
        <v>172</v>
      </c>
      <c r="E404" t="s">
        <v>1889</v>
      </c>
      <c r="F404" s="40" t="s">
        <v>1890</v>
      </c>
      <c r="G404" t="s">
        <v>1898</v>
      </c>
      <c r="H404" t="s">
        <v>1899</v>
      </c>
      <c r="I404" s="44"/>
      <c r="J404" s="44"/>
      <c r="K404" s="44">
        <v>1925</v>
      </c>
      <c r="L404" s="44"/>
      <c r="M404" s="44"/>
      <c r="N404" s="44"/>
      <c r="O404" s="44">
        <f t="shared" si="81"/>
        <v>1</v>
      </c>
      <c r="P404" s="60">
        <f t="shared" si="82"/>
        <v>1</v>
      </c>
      <c r="Q404" s="62">
        <f t="shared" si="83"/>
        <v>0</v>
      </c>
      <c r="R404" s="62">
        <f t="shared" si="84"/>
        <v>1</v>
      </c>
      <c r="S404" s="60" t="str">
        <f t="shared" si="79"/>
        <v>0-15% range</v>
      </c>
      <c r="T404" s="61">
        <f t="shared" si="77"/>
        <v>1925</v>
      </c>
      <c r="U404" s="61">
        <f t="shared" si="85"/>
        <v>1925</v>
      </c>
      <c r="V404" s="61">
        <f t="shared" si="86"/>
        <v>1925</v>
      </c>
      <c r="W404" s="60">
        <f t="shared" si="80"/>
        <v>1</v>
      </c>
      <c r="X404" s="104" t="s">
        <v>2173</v>
      </c>
      <c r="Z404" s="134"/>
      <c r="AA404" s="134"/>
      <c r="AB404" s="134">
        <v>43277</v>
      </c>
      <c r="AC404" s="134"/>
      <c r="AD404" s="134"/>
      <c r="AE404" s="134"/>
    </row>
    <row r="405" spans="1:31" ht="15" customHeight="1" x14ac:dyDescent="0.25">
      <c r="A405" s="40" t="s">
        <v>29</v>
      </c>
      <c r="B405" s="40" t="s">
        <v>159</v>
      </c>
      <c r="C405" t="s">
        <v>29</v>
      </c>
      <c r="D405" s="40" t="s">
        <v>476</v>
      </c>
      <c r="E405" t="s">
        <v>581</v>
      </c>
      <c r="F405" s="40" t="s">
        <v>582</v>
      </c>
      <c r="G405" t="s">
        <v>2041</v>
      </c>
      <c r="H405" t="s">
        <v>2042</v>
      </c>
      <c r="I405" s="44"/>
      <c r="J405" s="44"/>
      <c r="K405" s="44"/>
      <c r="L405" s="44"/>
      <c r="M405" s="44"/>
      <c r="N405" s="44">
        <v>35</v>
      </c>
      <c r="O405" s="44">
        <f t="shared" si="81"/>
        <v>1</v>
      </c>
      <c r="P405" s="60">
        <f t="shared" si="82"/>
        <v>1</v>
      </c>
      <c r="Q405" s="62">
        <f t="shared" si="83"/>
        <v>0</v>
      </c>
      <c r="R405" s="62">
        <f t="shared" si="84"/>
        <v>1</v>
      </c>
      <c r="S405" s="60" t="str">
        <f t="shared" si="79"/>
        <v>0-15% range</v>
      </c>
      <c r="T405" s="61">
        <f t="shared" si="77"/>
        <v>35</v>
      </c>
      <c r="U405" s="61">
        <f t="shared" si="85"/>
        <v>35</v>
      </c>
      <c r="V405" s="61">
        <f t="shared" si="86"/>
        <v>35</v>
      </c>
      <c r="W405" s="60">
        <f t="shared" si="80"/>
        <v>1</v>
      </c>
      <c r="X405" s="104" t="s">
        <v>2173</v>
      </c>
      <c r="Z405" s="134"/>
      <c r="AA405" s="134"/>
      <c r="AB405" s="134"/>
      <c r="AC405" s="134"/>
      <c r="AD405" s="134"/>
      <c r="AE405" s="134"/>
    </row>
    <row r="406" spans="1:31" ht="15" customHeight="1" x14ac:dyDescent="0.25">
      <c r="A406" s="40" t="s">
        <v>29</v>
      </c>
      <c r="B406" s="40" t="s">
        <v>159</v>
      </c>
      <c r="C406" t="s">
        <v>29</v>
      </c>
      <c r="D406" s="40" t="s">
        <v>476</v>
      </c>
      <c r="E406" t="s">
        <v>581</v>
      </c>
      <c r="F406" s="40" t="s">
        <v>582</v>
      </c>
      <c r="G406" t="s">
        <v>2044</v>
      </c>
      <c r="H406" t="s">
        <v>2045</v>
      </c>
      <c r="I406" s="44"/>
      <c r="J406" s="44"/>
      <c r="K406" s="44"/>
      <c r="L406" s="44"/>
      <c r="M406" s="44"/>
      <c r="N406" s="44">
        <v>100</v>
      </c>
      <c r="O406" s="44">
        <f t="shared" si="81"/>
        <v>1</v>
      </c>
      <c r="P406" s="60">
        <f t="shared" si="82"/>
        <v>1</v>
      </c>
      <c r="Q406" s="62">
        <f t="shared" si="83"/>
        <v>0</v>
      </c>
      <c r="R406" s="62">
        <f t="shared" si="84"/>
        <v>1</v>
      </c>
      <c r="S406" s="60" t="str">
        <f t="shared" si="79"/>
        <v>0-15% range</v>
      </c>
      <c r="T406" s="61">
        <f t="shared" si="77"/>
        <v>100</v>
      </c>
      <c r="U406" s="61">
        <f t="shared" si="85"/>
        <v>100</v>
      </c>
      <c r="V406" s="61">
        <f t="shared" si="86"/>
        <v>100</v>
      </c>
      <c r="W406" s="60">
        <f t="shared" si="80"/>
        <v>1</v>
      </c>
      <c r="X406" s="104" t="s">
        <v>2173</v>
      </c>
      <c r="Z406" s="134"/>
      <c r="AA406" s="134"/>
      <c r="AB406" s="134"/>
      <c r="AC406" s="134"/>
      <c r="AD406" s="134"/>
      <c r="AE406" s="134"/>
    </row>
    <row r="407" spans="1:31" ht="15" customHeight="1" x14ac:dyDescent="0.25">
      <c r="A407" s="40" t="s">
        <v>29</v>
      </c>
      <c r="B407" s="40" t="s">
        <v>159</v>
      </c>
      <c r="C407" t="s">
        <v>29</v>
      </c>
      <c r="D407" s="40" t="s">
        <v>476</v>
      </c>
      <c r="E407" t="s">
        <v>584</v>
      </c>
      <c r="F407" s="40" t="s">
        <v>585</v>
      </c>
      <c r="G407" t="s">
        <v>586</v>
      </c>
      <c r="H407" t="s">
        <v>587</v>
      </c>
      <c r="I407" s="44"/>
      <c r="J407" s="44"/>
      <c r="K407" s="44"/>
      <c r="L407" s="44"/>
      <c r="M407" s="44"/>
      <c r="N407" s="44">
        <v>556</v>
      </c>
      <c r="O407" s="44">
        <f t="shared" si="81"/>
        <v>1</v>
      </c>
      <c r="P407" s="60">
        <f t="shared" si="82"/>
        <v>1</v>
      </c>
      <c r="Q407" s="62">
        <f t="shared" si="83"/>
        <v>0</v>
      </c>
      <c r="R407" s="62">
        <f t="shared" si="84"/>
        <v>1</v>
      </c>
      <c r="S407" s="60" t="str">
        <f t="shared" si="79"/>
        <v>0-15% range</v>
      </c>
      <c r="T407" s="61">
        <f t="shared" si="77"/>
        <v>556</v>
      </c>
      <c r="U407" s="61">
        <f t="shared" si="85"/>
        <v>556</v>
      </c>
      <c r="V407" s="61">
        <f t="shared" si="86"/>
        <v>556</v>
      </c>
      <c r="W407" s="60">
        <f t="shared" si="80"/>
        <v>1</v>
      </c>
      <c r="X407" s="104" t="s">
        <v>2173</v>
      </c>
      <c r="Z407" s="134"/>
      <c r="AA407" s="134"/>
      <c r="AB407" s="134"/>
      <c r="AC407" s="134"/>
      <c r="AD407" s="134"/>
      <c r="AE407" s="134"/>
    </row>
    <row r="408" spans="1:31" ht="15" customHeight="1" x14ac:dyDescent="0.25">
      <c r="A408" s="40" t="s">
        <v>29</v>
      </c>
      <c r="B408" s="40" t="s">
        <v>159</v>
      </c>
      <c r="C408" t="s">
        <v>29</v>
      </c>
      <c r="D408" s="40" t="s">
        <v>476</v>
      </c>
      <c r="E408" t="s">
        <v>584</v>
      </c>
      <c r="F408" s="40" t="s">
        <v>585</v>
      </c>
      <c r="G408" t="s">
        <v>2497</v>
      </c>
      <c r="H408" t="s">
        <v>2496</v>
      </c>
      <c r="I408" s="44"/>
      <c r="J408" s="44"/>
      <c r="K408" s="44"/>
      <c r="L408" s="44"/>
      <c r="M408" s="44"/>
      <c r="N408" s="44">
        <v>7</v>
      </c>
      <c r="O408" s="44">
        <f t="shared" si="81"/>
        <v>1</v>
      </c>
      <c r="P408" s="60">
        <f t="shared" si="82"/>
        <v>1</v>
      </c>
      <c r="Q408" s="62">
        <f t="shared" si="83"/>
        <v>0</v>
      </c>
      <c r="R408" s="62">
        <f t="shared" si="84"/>
        <v>1</v>
      </c>
      <c r="S408" s="60" t="str">
        <f t="shared" si="79"/>
        <v>0-15% range</v>
      </c>
      <c r="T408" s="61">
        <f t="shared" si="77"/>
        <v>7</v>
      </c>
      <c r="U408" s="61">
        <f t="shared" si="85"/>
        <v>7</v>
      </c>
      <c r="V408" s="61">
        <f t="shared" si="86"/>
        <v>7</v>
      </c>
      <c r="W408" s="60">
        <f t="shared" si="80"/>
        <v>1</v>
      </c>
      <c r="X408" s="104" t="s">
        <v>2173</v>
      </c>
      <c r="Z408" s="134"/>
      <c r="AA408" s="134"/>
      <c r="AB408" s="134"/>
      <c r="AC408" s="134"/>
      <c r="AD408" s="134"/>
      <c r="AE408" s="134"/>
    </row>
    <row r="409" spans="1:31" ht="15" customHeight="1" x14ac:dyDescent="0.25">
      <c r="A409" s="40" t="s">
        <v>29</v>
      </c>
      <c r="B409" s="40" t="s">
        <v>159</v>
      </c>
      <c r="C409" t="s">
        <v>29</v>
      </c>
      <c r="D409" s="40" t="s">
        <v>476</v>
      </c>
      <c r="E409" t="s">
        <v>478</v>
      </c>
      <c r="F409" s="40" t="s">
        <v>477</v>
      </c>
      <c r="G409" t="s">
        <v>484</v>
      </c>
      <c r="H409" t="s">
        <v>483</v>
      </c>
      <c r="I409" s="44"/>
      <c r="J409" s="44"/>
      <c r="K409" s="44"/>
      <c r="L409" s="44"/>
      <c r="M409" s="44"/>
      <c r="N409" s="44">
        <v>361</v>
      </c>
      <c r="O409" s="44">
        <f t="shared" si="81"/>
        <v>1</v>
      </c>
      <c r="P409" s="60">
        <f t="shared" si="82"/>
        <v>1</v>
      </c>
      <c r="Q409" s="62">
        <f t="shared" si="83"/>
        <v>0</v>
      </c>
      <c r="R409" s="62">
        <f t="shared" si="84"/>
        <v>1</v>
      </c>
      <c r="S409" s="60" t="str">
        <f t="shared" si="79"/>
        <v>0-15% range</v>
      </c>
      <c r="T409" s="61">
        <f t="shared" si="77"/>
        <v>361</v>
      </c>
      <c r="U409" s="61">
        <f t="shared" si="85"/>
        <v>361</v>
      </c>
      <c r="V409" s="61">
        <f t="shared" si="86"/>
        <v>361</v>
      </c>
      <c r="W409" s="60">
        <f t="shared" si="80"/>
        <v>1</v>
      </c>
      <c r="X409" s="104" t="s">
        <v>2173</v>
      </c>
      <c r="Z409" s="134"/>
      <c r="AA409" s="134"/>
      <c r="AB409" s="134"/>
      <c r="AC409" s="134"/>
      <c r="AD409" s="134"/>
      <c r="AE409" s="134"/>
    </row>
    <row r="410" spans="1:31" ht="15" customHeight="1" x14ac:dyDescent="0.25">
      <c r="A410" s="40" t="s">
        <v>29</v>
      </c>
      <c r="B410" s="40" t="s">
        <v>159</v>
      </c>
      <c r="C410" t="s">
        <v>29</v>
      </c>
      <c r="D410" s="40" t="s">
        <v>476</v>
      </c>
      <c r="E410" t="s">
        <v>478</v>
      </c>
      <c r="F410" s="40" t="s">
        <v>477</v>
      </c>
      <c r="G410" t="s">
        <v>488</v>
      </c>
      <c r="H410" t="s">
        <v>487</v>
      </c>
      <c r="I410" s="44"/>
      <c r="J410" s="44"/>
      <c r="K410" s="44"/>
      <c r="L410" s="44"/>
      <c r="M410" s="44"/>
      <c r="N410" s="44">
        <v>194</v>
      </c>
      <c r="O410" s="44">
        <f t="shared" si="81"/>
        <v>1</v>
      </c>
      <c r="P410" s="60">
        <f t="shared" si="82"/>
        <v>1</v>
      </c>
      <c r="Q410" s="62">
        <f t="shared" si="83"/>
        <v>0</v>
      </c>
      <c r="R410" s="62">
        <f t="shared" si="84"/>
        <v>1</v>
      </c>
      <c r="S410" s="60" t="str">
        <f t="shared" si="79"/>
        <v>0-15% range</v>
      </c>
      <c r="T410" s="61">
        <f t="shared" si="77"/>
        <v>194</v>
      </c>
      <c r="U410" s="61">
        <f t="shared" si="85"/>
        <v>194</v>
      </c>
      <c r="V410" s="61">
        <f t="shared" si="86"/>
        <v>194</v>
      </c>
      <c r="W410" s="60">
        <f t="shared" si="80"/>
        <v>1</v>
      </c>
      <c r="X410" s="104" t="s">
        <v>2173</v>
      </c>
      <c r="Z410" s="134"/>
      <c r="AA410" s="134"/>
      <c r="AB410" s="134"/>
      <c r="AC410" s="134"/>
      <c r="AD410" s="134"/>
      <c r="AE410" s="134"/>
    </row>
    <row r="411" spans="1:31" ht="15" customHeight="1" x14ac:dyDescent="0.25">
      <c r="A411" s="40" t="s">
        <v>29</v>
      </c>
      <c r="B411" s="40" t="s">
        <v>159</v>
      </c>
      <c r="C411" t="s">
        <v>29</v>
      </c>
      <c r="D411" s="40" t="s">
        <v>476</v>
      </c>
      <c r="E411" t="s">
        <v>478</v>
      </c>
      <c r="F411" s="40" t="s">
        <v>477</v>
      </c>
      <c r="G411" t="s">
        <v>647</v>
      </c>
      <c r="H411" t="s">
        <v>648</v>
      </c>
      <c r="I411" s="44"/>
      <c r="J411" s="44"/>
      <c r="K411" s="44"/>
      <c r="L411" s="44"/>
      <c r="M411" s="44"/>
      <c r="N411" s="44">
        <v>220</v>
      </c>
      <c r="O411" s="44">
        <f t="shared" si="81"/>
        <v>1</v>
      </c>
      <c r="P411" s="60">
        <f t="shared" si="82"/>
        <v>1</v>
      </c>
      <c r="Q411" s="62">
        <f t="shared" si="83"/>
        <v>0</v>
      </c>
      <c r="R411" s="62">
        <f t="shared" si="84"/>
        <v>1</v>
      </c>
      <c r="S411" s="60" t="str">
        <f t="shared" si="79"/>
        <v>0-15% range</v>
      </c>
      <c r="T411" s="61">
        <f t="shared" si="77"/>
        <v>220</v>
      </c>
      <c r="U411" s="61">
        <f t="shared" si="85"/>
        <v>220</v>
      </c>
      <c r="V411" s="61">
        <f t="shared" si="86"/>
        <v>220</v>
      </c>
      <c r="W411" s="60">
        <f t="shared" si="80"/>
        <v>1</v>
      </c>
      <c r="X411" s="104" t="s">
        <v>2173</v>
      </c>
      <c r="Z411" s="134"/>
      <c r="AA411" s="134"/>
      <c r="AB411" s="134"/>
      <c r="AC411" s="134"/>
      <c r="AD411" s="134"/>
      <c r="AE411" s="134"/>
    </row>
    <row r="412" spans="1:31" ht="15" customHeight="1" x14ac:dyDescent="0.25">
      <c r="A412" s="40" t="s">
        <v>29</v>
      </c>
      <c r="B412" s="40" t="s">
        <v>159</v>
      </c>
      <c r="C412" t="s">
        <v>29</v>
      </c>
      <c r="D412" s="40" t="s">
        <v>476</v>
      </c>
      <c r="E412" t="s">
        <v>478</v>
      </c>
      <c r="F412" s="40" t="s">
        <v>477</v>
      </c>
      <c r="G412" t="s">
        <v>478</v>
      </c>
      <c r="H412" t="s">
        <v>489</v>
      </c>
      <c r="I412" s="44"/>
      <c r="J412" s="44"/>
      <c r="K412" s="44"/>
      <c r="L412" s="44"/>
      <c r="M412" s="44"/>
      <c r="N412" s="44">
        <v>470</v>
      </c>
      <c r="O412" s="44">
        <f t="shared" si="81"/>
        <v>1</v>
      </c>
      <c r="P412" s="60">
        <f t="shared" si="82"/>
        <v>1</v>
      </c>
      <c r="Q412" s="62">
        <f t="shared" si="83"/>
        <v>0</v>
      </c>
      <c r="R412" s="62">
        <f t="shared" si="84"/>
        <v>1</v>
      </c>
      <c r="S412" s="60" t="str">
        <f t="shared" si="79"/>
        <v>0-15% range</v>
      </c>
      <c r="T412" s="61">
        <f t="shared" si="77"/>
        <v>470</v>
      </c>
      <c r="U412" s="61">
        <f t="shared" si="85"/>
        <v>470</v>
      </c>
      <c r="V412" s="61">
        <f t="shared" si="86"/>
        <v>470</v>
      </c>
      <c r="W412" s="60">
        <f t="shared" si="80"/>
        <v>1</v>
      </c>
      <c r="X412" s="104" t="s">
        <v>2173</v>
      </c>
      <c r="Z412" s="134"/>
      <c r="AA412" s="134"/>
      <c r="AB412" s="134"/>
      <c r="AC412" s="134"/>
      <c r="AD412" s="134"/>
      <c r="AE412" s="134"/>
    </row>
    <row r="413" spans="1:31" ht="15" customHeight="1" x14ac:dyDescent="0.25">
      <c r="A413" s="40" t="s">
        <v>29</v>
      </c>
      <c r="B413" s="40" t="s">
        <v>159</v>
      </c>
      <c r="C413" t="s">
        <v>29</v>
      </c>
      <c r="D413" s="40" t="s">
        <v>476</v>
      </c>
      <c r="E413" t="s">
        <v>478</v>
      </c>
      <c r="F413" s="40" t="s">
        <v>477</v>
      </c>
      <c r="G413" t="s">
        <v>482</v>
      </c>
      <c r="H413" t="s">
        <v>481</v>
      </c>
      <c r="I413" s="44"/>
      <c r="J413" s="44"/>
      <c r="K413" s="44"/>
      <c r="L413" s="44"/>
      <c r="M413" s="44"/>
      <c r="N413" s="44">
        <v>150</v>
      </c>
      <c r="O413" s="44">
        <f t="shared" si="81"/>
        <v>1</v>
      </c>
      <c r="P413" s="60">
        <f t="shared" si="82"/>
        <v>1</v>
      </c>
      <c r="Q413" s="62">
        <f t="shared" si="83"/>
        <v>0</v>
      </c>
      <c r="R413" s="62">
        <f t="shared" si="84"/>
        <v>1</v>
      </c>
      <c r="S413" s="60" t="str">
        <f t="shared" si="79"/>
        <v>0-15% range</v>
      </c>
      <c r="T413" s="61">
        <f t="shared" si="77"/>
        <v>150</v>
      </c>
      <c r="U413" s="61">
        <f t="shared" si="85"/>
        <v>150</v>
      </c>
      <c r="V413" s="61">
        <f t="shared" si="86"/>
        <v>150</v>
      </c>
      <c r="W413" s="60">
        <f t="shared" si="80"/>
        <v>1</v>
      </c>
      <c r="X413" s="104" t="s">
        <v>2173</v>
      </c>
      <c r="Z413" s="134"/>
      <c r="AA413" s="134"/>
      <c r="AB413" s="134"/>
      <c r="AC413" s="134"/>
      <c r="AD413" s="134"/>
      <c r="AE413" s="134"/>
    </row>
    <row r="414" spans="1:31" ht="15" customHeight="1" x14ac:dyDescent="0.25">
      <c r="A414" s="40" t="s">
        <v>29</v>
      </c>
      <c r="B414" s="40" t="s">
        <v>159</v>
      </c>
      <c r="C414" t="s">
        <v>29</v>
      </c>
      <c r="D414" s="40" t="s">
        <v>476</v>
      </c>
      <c r="E414" t="s">
        <v>478</v>
      </c>
      <c r="F414" s="40" t="s">
        <v>477</v>
      </c>
      <c r="G414" t="s">
        <v>480</v>
      </c>
      <c r="H414" t="s">
        <v>479</v>
      </c>
      <c r="I414" s="44"/>
      <c r="J414" s="44"/>
      <c r="K414" s="44"/>
      <c r="L414" s="44"/>
      <c r="M414" s="44"/>
      <c r="N414" s="44">
        <v>20</v>
      </c>
      <c r="O414" s="44">
        <f t="shared" si="81"/>
        <v>1</v>
      </c>
      <c r="P414" s="60">
        <f t="shared" si="82"/>
        <v>1</v>
      </c>
      <c r="Q414" s="62">
        <f t="shared" si="83"/>
        <v>0</v>
      </c>
      <c r="R414" s="62">
        <f t="shared" si="84"/>
        <v>1</v>
      </c>
      <c r="S414" s="60" t="str">
        <f t="shared" si="79"/>
        <v>0-15% range</v>
      </c>
      <c r="T414" s="61">
        <f t="shared" si="77"/>
        <v>20</v>
      </c>
      <c r="U414" s="61">
        <f t="shared" si="85"/>
        <v>20</v>
      </c>
      <c r="V414" s="61">
        <f t="shared" si="86"/>
        <v>20</v>
      </c>
      <c r="W414" s="60">
        <f t="shared" si="80"/>
        <v>1</v>
      </c>
      <c r="X414" s="104" t="s">
        <v>2173</v>
      </c>
      <c r="Z414" s="134"/>
      <c r="AA414" s="134"/>
      <c r="AB414" s="134"/>
      <c r="AC414" s="134"/>
      <c r="AD414" s="134"/>
      <c r="AE414" s="134"/>
    </row>
    <row r="415" spans="1:31" ht="15" customHeight="1" x14ac:dyDescent="0.25">
      <c r="A415" s="40" t="s">
        <v>29</v>
      </c>
      <c r="B415" s="40" t="s">
        <v>159</v>
      </c>
      <c r="C415" t="s">
        <v>29</v>
      </c>
      <c r="D415" s="40" t="s">
        <v>476</v>
      </c>
      <c r="E415" t="s">
        <v>491</v>
      </c>
      <c r="F415" s="40" t="s">
        <v>490</v>
      </c>
      <c r="G415" t="s">
        <v>491</v>
      </c>
      <c r="H415" t="s">
        <v>494</v>
      </c>
      <c r="I415" s="44"/>
      <c r="J415" s="44"/>
      <c r="K415" s="44"/>
      <c r="L415" s="44"/>
      <c r="M415" s="44"/>
      <c r="N415" s="44">
        <v>237</v>
      </c>
      <c r="O415" s="44">
        <f t="shared" si="81"/>
        <v>1</v>
      </c>
      <c r="P415" s="60">
        <f t="shared" si="82"/>
        <v>1</v>
      </c>
      <c r="Q415" s="62">
        <f t="shared" si="83"/>
        <v>0</v>
      </c>
      <c r="R415" s="62">
        <f t="shared" si="84"/>
        <v>1</v>
      </c>
      <c r="S415" s="60" t="str">
        <f t="shared" si="79"/>
        <v>0-15% range</v>
      </c>
      <c r="T415" s="61">
        <f t="shared" si="77"/>
        <v>237</v>
      </c>
      <c r="U415" s="61">
        <f t="shared" si="85"/>
        <v>237</v>
      </c>
      <c r="V415" s="61">
        <f t="shared" si="86"/>
        <v>237</v>
      </c>
      <c r="W415" s="60">
        <f t="shared" si="80"/>
        <v>1</v>
      </c>
      <c r="X415" s="104" t="s">
        <v>2173</v>
      </c>
      <c r="Z415" s="134"/>
      <c r="AA415" s="134"/>
      <c r="AB415" s="134"/>
      <c r="AC415" s="134"/>
      <c r="AD415" s="134"/>
      <c r="AE415" s="134"/>
    </row>
    <row r="416" spans="1:31" ht="15" customHeight="1" x14ac:dyDescent="0.25">
      <c r="A416" s="40" t="s">
        <v>29</v>
      </c>
      <c r="B416" s="40" t="s">
        <v>159</v>
      </c>
      <c r="C416" t="s">
        <v>29</v>
      </c>
      <c r="D416" s="40" t="s">
        <v>476</v>
      </c>
      <c r="E416" t="s">
        <v>491</v>
      </c>
      <c r="F416" s="40" t="s">
        <v>490</v>
      </c>
      <c r="G416" t="s">
        <v>493</v>
      </c>
      <c r="H416" t="s">
        <v>492</v>
      </c>
      <c r="I416" s="44"/>
      <c r="J416" s="44"/>
      <c r="K416" s="44"/>
      <c r="L416" s="44"/>
      <c r="M416" s="44"/>
      <c r="N416" s="44">
        <v>250</v>
      </c>
      <c r="O416" s="44">
        <f t="shared" si="81"/>
        <v>1</v>
      </c>
      <c r="P416" s="60">
        <f t="shared" si="82"/>
        <v>1</v>
      </c>
      <c r="Q416" s="62">
        <f t="shared" si="83"/>
        <v>0</v>
      </c>
      <c r="R416" s="62">
        <f t="shared" si="84"/>
        <v>1</v>
      </c>
      <c r="S416" s="60" t="str">
        <f t="shared" si="79"/>
        <v>0-15% range</v>
      </c>
      <c r="T416" s="61">
        <f t="shared" si="77"/>
        <v>250</v>
      </c>
      <c r="U416" s="61">
        <f t="shared" si="85"/>
        <v>250</v>
      </c>
      <c r="V416" s="61">
        <f t="shared" si="86"/>
        <v>250</v>
      </c>
      <c r="W416" s="60">
        <f t="shared" si="80"/>
        <v>1</v>
      </c>
      <c r="X416" s="104" t="s">
        <v>2173</v>
      </c>
      <c r="Z416" s="134"/>
      <c r="AA416" s="134"/>
      <c r="AB416" s="134"/>
      <c r="AC416" s="134"/>
      <c r="AD416" s="134"/>
      <c r="AE416" s="134"/>
    </row>
    <row r="417" spans="1:31" ht="15" customHeight="1" x14ac:dyDescent="0.25">
      <c r="A417" s="41" t="s">
        <v>29</v>
      </c>
      <c r="B417" s="40" t="s">
        <v>159</v>
      </c>
      <c r="C417" t="s">
        <v>496</v>
      </c>
      <c r="D417" s="40" t="s">
        <v>495</v>
      </c>
      <c r="E417" t="s">
        <v>496</v>
      </c>
      <c r="F417" s="40" t="s">
        <v>497</v>
      </c>
      <c r="G417" t="s">
        <v>496</v>
      </c>
      <c r="H417" t="s">
        <v>498</v>
      </c>
      <c r="I417" s="44"/>
      <c r="J417" s="44"/>
      <c r="K417" s="44"/>
      <c r="L417" s="44"/>
      <c r="M417" s="44"/>
      <c r="N417" s="44">
        <v>90</v>
      </c>
      <c r="O417" s="44">
        <f t="shared" si="81"/>
        <v>1</v>
      </c>
      <c r="P417" s="60">
        <f t="shared" si="82"/>
        <v>1</v>
      </c>
      <c r="Q417" s="62">
        <f t="shared" si="83"/>
        <v>0</v>
      </c>
      <c r="R417" s="62">
        <f t="shared" si="84"/>
        <v>1</v>
      </c>
      <c r="S417" s="60" t="str">
        <f t="shared" si="79"/>
        <v>0-15% range</v>
      </c>
      <c r="T417" s="61">
        <f t="shared" si="77"/>
        <v>90</v>
      </c>
      <c r="U417" s="61">
        <f t="shared" si="85"/>
        <v>90</v>
      </c>
      <c r="V417" s="61">
        <f t="shared" si="86"/>
        <v>90</v>
      </c>
      <c r="W417" s="60">
        <f t="shared" si="80"/>
        <v>1</v>
      </c>
      <c r="X417" s="104" t="s">
        <v>2173</v>
      </c>
      <c r="Z417" s="134"/>
      <c r="AA417" s="134"/>
      <c r="AB417" s="134"/>
      <c r="AC417" s="134"/>
      <c r="AD417" s="134"/>
      <c r="AE417" s="134"/>
    </row>
    <row r="418" spans="1:31" ht="15" customHeight="1" x14ac:dyDescent="0.25">
      <c r="A418" s="40" t="s">
        <v>12</v>
      </c>
      <c r="B418" s="40" t="s">
        <v>727</v>
      </c>
      <c r="C418" t="s">
        <v>12</v>
      </c>
      <c r="D418" s="40" t="s">
        <v>714</v>
      </c>
      <c r="E418" t="s">
        <v>12</v>
      </c>
      <c r="F418" s="40" t="s">
        <v>715</v>
      </c>
      <c r="G418" t="s">
        <v>717</v>
      </c>
      <c r="H418" t="s">
        <v>716</v>
      </c>
      <c r="I418" s="44"/>
      <c r="J418" s="44"/>
      <c r="K418" s="44"/>
      <c r="L418" s="44"/>
      <c r="M418" s="44">
        <v>2959</v>
      </c>
      <c r="N418" s="44"/>
      <c r="O418" s="44">
        <f t="shared" si="81"/>
        <v>1</v>
      </c>
      <c r="P418" s="60">
        <f t="shared" si="82"/>
        <v>1</v>
      </c>
      <c r="Q418" s="62">
        <f t="shared" si="83"/>
        <v>0</v>
      </c>
      <c r="R418" s="62">
        <f t="shared" si="84"/>
        <v>1</v>
      </c>
      <c r="S418" s="60" t="str">
        <f t="shared" si="79"/>
        <v>0-15% range</v>
      </c>
      <c r="T418" s="61">
        <f t="shared" si="77"/>
        <v>2959</v>
      </c>
      <c r="U418" s="61">
        <f t="shared" si="85"/>
        <v>2959</v>
      </c>
      <c r="V418" s="61">
        <f t="shared" si="86"/>
        <v>2959</v>
      </c>
      <c r="W418" s="60">
        <f t="shared" si="80"/>
        <v>1</v>
      </c>
      <c r="X418" s="104" t="s">
        <v>2173</v>
      </c>
      <c r="Z418" s="134"/>
      <c r="AA418" s="134"/>
      <c r="AB418" s="134"/>
      <c r="AC418" s="134"/>
      <c r="AD418" s="134"/>
      <c r="AE418" s="134"/>
    </row>
    <row r="419" spans="1:31" ht="15" customHeight="1" x14ac:dyDescent="0.25">
      <c r="A419" s="40" t="s">
        <v>12</v>
      </c>
      <c r="B419" s="40" t="s">
        <v>727</v>
      </c>
      <c r="C419" t="s">
        <v>12</v>
      </c>
      <c r="D419" s="40" t="s">
        <v>714</v>
      </c>
      <c r="E419" t="s">
        <v>12</v>
      </c>
      <c r="F419" s="40" t="s">
        <v>715</v>
      </c>
      <c r="G419" t="s">
        <v>12</v>
      </c>
      <c r="H419" t="s">
        <v>1489</v>
      </c>
      <c r="I419" s="44"/>
      <c r="J419" s="44"/>
      <c r="K419" s="44"/>
      <c r="L419" s="44"/>
      <c r="M419" s="44"/>
      <c r="N419" s="44">
        <v>31</v>
      </c>
      <c r="O419" s="44">
        <f t="shared" si="81"/>
        <v>1</v>
      </c>
      <c r="P419" s="60">
        <f t="shared" si="82"/>
        <v>1</v>
      </c>
      <c r="Q419" s="62">
        <f t="shared" si="83"/>
        <v>0</v>
      </c>
      <c r="R419" s="62">
        <f t="shared" si="84"/>
        <v>1</v>
      </c>
      <c r="S419" s="60" t="str">
        <f t="shared" si="79"/>
        <v>0-15% range</v>
      </c>
      <c r="T419" s="61">
        <f t="shared" si="77"/>
        <v>31</v>
      </c>
      <c r="U419" s="61">
        <f t="shared" si="85"/>
        <v>31</v>
      </c>
      <c r="V419" s="61">
        <f t="shared" si="86"/>
        <v>31</v>
      </c>
      <c r="W419" s="60">
        <f t="shared" si="80"/>
        <v>1</v>
      </c>
      <c r="X419" s="104" t="s">
        <v>2173</v>
      </c>
      <c r="Z419" s="134"/>
      <c r="AA419" s="134"/>
      <c r="AB419" s="134"/>
      <c r="AC419" s="134"/>
      <c r="AD419" s="134"/>
      <c r="AE419" s="134"/>
    </row>
    <row r="420" spans="1:31" ht="15" customHeight="1" x14ac:dyDescent="0.25">
      <c r="A420" s="41" t="s">
        <v>12</v>
      </c>
      <c r="B420" s="40" t="s">
        <v>727</v>
      </c>
      <c r="C420" t="s">
        <v>12</v>
      </c>
      <c r="D420" s="40" t="s">
        <v>714</v>
      </c>
      <c r="E420" t="s">
        <v>1496</v>
      </c>
      <c r="F420" s="40" t="s">
        <v>1497</v>
      </c>
      <c r="G420" t="s">
        <v>1498</v>
      </c>
      <c r="H420" t="s">
        <v>1499</v>
      </c>
      <c r="I420" s="44"/>
      <c r="J420" s="44"/>
      <c r="K420" s="44"/>
      <c r="L420" s="44"/>
      <c r="M420" s="44"/>
      <c r="N420" s="44">
        <v>25</v>
      </c>
      <c r="O420" s="44">
        <f t="shared" si="81"/>
        <v>1</v>
      </c>
      <c r="P420" s="60">
        <f t="shared" si="82"/>
        <v>1</v>
      </c>
      <c r="Q420" s="62">
        <f t="shared" si="83"/>
        <v>0</v>
      </c>
      <c r="R420" s="62">
        <f t="shared" si="84"/>
        <v>1</v>
      </c>
      <c r="S420" s="60" t="str">
        <f t="shared" si="79"/>
        <v>0-15% range</v>
      </c>
      <c r="T420" s="61">
        <f t="shared" si="77"/>
        <v>25</v>
      </c>
      <c r="U420" s="61">
        <f t="shared" si="85"/>
        <v>25</v>
      </c>
      <c r="V420" s="61">
        <f t="shared" si="86"/>
        <v>25</v>
      </c>
      <c r="W420" s="60">
        <f t="shared" si="80"/>
        <v>1</v>
      </c>
      <c r="X420" s="104" t="s">
        <v>2173</v>
      </c>
      <c r="Z420" s="134"/>
      <c r="AA420" s="134"/>
      <c r="AB420" s="134"/>
      <c r="AC420" s="134"/>
      <c r="AD420" s="134"/>
      <c r="AE420" s="134"/>
    </row>
    <row r="421" spans="1:31" ht="15" customHeight="1" x14ac:dyDescent="0.25">
      <c r="A421" s="40" t="s">
        <v>18</v>
      </c>
      <c r="B421" s="40" t="s">
        <v>744</v>
      </c>
      <c r="C421" t="s">
        <v>18</v>
      </c>
      <c r="D421" s="40" t="s">
        <v>745</v>
      </c>
      <c r="E421" t="s">
        <v>18</v>
      </c>
      <c r="F421" s="40" t="s">
        <v>746</v>
      </c>
      <c r="G421" t="s">
        <v>18</v>
      </c>
      <c r="H421" t="s">
        <v>747</v>
      </c>
      <c r="I421" s="44"/>
      <c r="J421" s="44"/>
      <c r="K421" s="44"/>
      <c r="L421" s="44"/>
      <c r="M421" s="44"/>
      <c r="N421" s="44">
        <v>1835</v>
      </c>
      <c r="O421" s="44">
        <f t="shared" si="81"/>
        <v>1</v>
      </c>
      <c r="P421" s="60">
        <f t="shared" si="82"/>
        <v>1</v>
      </c>
      <c r="Q421" s="62">
        <f t="shared" si="83"/>
        <v>0</v>
      </c>
      <c r="R421" s="62">
        <f t="shared" si="84"/>
        <v>1</v>
      </c>
      <c r="S421" s="60" t="str">
        <f t="shared" si="79"/>
        <v>0-15% range</v>
      </c>
      <c r="T421" s="61">
        <f t="shared" si="77"/>
        <v>1835</v>
      </c>
      <c r="U421" s="61">
        <f t="shared" si="85"/>
        <v>1835</v>
      </c>
      <c r="V421" s="61">
        <f t="shared" si="86"/>
        <v>1835</v>
      </c>
      <c r="W421" s="60">
        <f t="shared" si="80"/>
        <v>1</v>
      </c>
      <c r="X421" s="104" t="s">
        <v>2173</v>
      </c>
      <c r="Z421" s="134"/>
      <c r="AA421" s="134"/>
      <c r="AB421" s="134"/>
      <c r="AC421" s="134"/>
      <c r="AD421" s="134"/>
      <c r="AE421" s="134"/>
    </row>
    <row r="422" spans="1:31" ht="15" customHeight="1" x14ac:dyDescent="0.25">
      <c r="A422" s="40" t="s">
        <v>18</v>
      </c>
      <c r="B422" s="40" t="s">
        <v>744</v>
      </c>
      <c r="C422" t="s">
        <v>18</v>
      </c>
      <c r="D422" s="40" t="s">
        <v>745</v>
      </c>
      <c r="E422" t="s">
        <v>18</v>
      </c>
      <c r="F422" s="40" t="s">
        <v>746</v>
      </c>
      <c r="G422" t="s">
        <v>1174</v>
      </c>
      <c r="H422" t="s">
        <v>1175</v>
      </c>
      <c r="I422" s="44"/>
      <c r="J422" s="44"/>
      <c r="K422" s="44"/>
      <c r="L422" s="44"/>
      <c r="M422" s="44"/>
      <c r="N422" s="44">
        <v>15</v>
      </c>
      <c r="O422" s="44">
        <f t="shared" si="81"/>
        <v>1</v>
      </c>
      <c r="P422" s="60">
        <f t="shared" si="82"/>
        <v>1</v>
      </c>
      <c r="Q422" s="62">
        <f t="shared" si="83"/>
        <v>0</v>
      </c>
      <c r="R422" s="62">
        <f t="shared" si="84"/>
        <v>1</v>
      </c>
      <c r="S422" s="60" t="str">
        <f t="shared" si="79"/>
        <v>0-15% range</v>
      </c>
      <c r="T422" s="61">
        <f t="shared" si="77"/>
        <v>15</v>
      </c>
      <c r="U422" s="61">
        <f t="shared" si="85"/>
        <v>15</v>
      </c>
      <c r="V422" s="61">
        <f t="shared" si="86"/>
        <v>15</v>
      </c>
      <c r="W422" s="60">
        <f t="shared" si="80"/>
        <v>1</v>
      </c>
      <c r="X422" s="104" t="s">
        <v>2173</v>
      </c>
      <c r="Z422" s="134"/>
      <c r="AA422" s="134"/>
      <c r="AB422" s="134"/>
      <c r="AC422" s="134"/>
      <c r="AD422" s="134"/>
      <c r="AE422" s="134"/>
    </row>
    <row r="423" spans="1:31" ht="15" customHeight="1" x14ac:dyDescent="0.25">
      <c r="A423" s="40" t="s">
        <v>18</v>
      </c>
      <c r="B423" s="40" t="s">
        <v>744</v>
      </c>
      <c r="C423" t="s">
        <v>18</v>
      </c>
      <c r="D423" s="40" t="s">
        <v>745</v>
      </c>
      <c r="E423" t="s">
        <v>18</v>
      </c>
      <c r="F423" s="40" t="s">
        <v>746</v>
      </c>
      <c r="G423" t="s">
        <v>1176</v>
      </c>
      <c r="H423" t="s">
        <v>1177</v>
      </c>
      <c r="I423" s="44"/>
      <c r="J423" s="44"/>
      <c r="K423" s="44"/>
      <c r="L423" s="44"/>
      <c r="M423" s="44"/>
      <c r="N423" s="44">
        <v>25</v>
      </c>
      <c r="O423" s="44">
        <f t="shared" si="81"/>
        <v>1</v>
      </c>
      <c r="P423" s="60">
        <f t="shared" si="82"/>
        <v>1</v>
      </c>
      <c r="Q423" s="62">
        <f t="shared" si="83"/>
        <v>0</v>
      </c>
      <c r="R423" s="62">
        <f t="shared" si="84"/>
        <v>1</v>
      </c>
      <c r="S423" s="60" t="str">
        <f t="shared" si="79"/>
        <v>0-15% range</v>
      </c>
      <c r="T423" s="61">
        <f t="shared" si="77"/>
        <v>25</v>
      </c>
      <c r="U423" s="61">
        <f t="shared" si="85"/>
        <v>25</v>
      </c>
      <c r="V423" s="61">
        <f t="shared" si="86"/>
        <v>25</v>
      </c>
      <c r="W423" s="60">
        <f t="shared" si="80"/>
        <v>1</v>
      </c>
      <c r="X423" s="104" t="s">
        <v>2173</v>
      </c>
      <c r="Z423" s="134"/>
      <c r="AA423" s="134"/>
      <c r="AB423" s="134"/>
      <c r="AC423" s="134"/>
      <c r="AD423" s="134"/>
      <c r="AE423" s="134"/>
    </row>
    <row r="424" spans="1:31" ht="15" customHeight="1" x14ac:dyDescent="0.25">
      <c r="A424" s="40" t="s">
        <v>18</v>
      </c>
      <c r="B424" s="40" t="s">
        <v>744</v>
      </c>
      <c r="C424" t="s">
        <v>18</v>
      </c>
      <c r="D424" s="40" t="s">
        <v>745</v>
      </c>
      <c r="E424" t="s">
        <v>18</v>
      </c>
      <c r="F424" s="40" t="s">
        <v>746</v>
      </c>
      <c r="G424" t="s">
        <v>1466</v>
      </c>
      <c r="H424" t="s">
        <v>1467</v>
      </c>
      <c r="I424" s="44"/>
      <c r="J424" s="44"/>
      <c r="K424" s="44"/>
      <c r="L424" s="44"/>
      <c r="M424" s="44"/>
      <c r="N424" s="44">
        <v>15</v>
      </c>
      <c r="O424" s="44">
        <f t="shared" si="81"/>
        <v>1</v>
      </c>
      <c r="P424" s="60">
        <f t="shared" si="82"/>
        <v>1</v>
      </c>
      <c r="Q424" s="62">
        <f t="shared" si="83"/>
        <v>0</v>
      </c>
      <c r="R424" s="62">
        <f t="shared" si="84"/>
        <v>1</v>
      </c>
      <c r="S424" s="60" t="str">
        <f t="shared" si="79"/>
        <v>0-15% range</v>
      </c>
      <c r="T424" s="61">
        <f t="shared" si="77"/>
        <v>15</v>
      </c>
      <c r="U424" s="61">
        <f t="shared" si="85"/>
        <v>15</v>
      </c>
      <c r="V424" s="61">
        <f t="shared" si="86"/>
        <v>15</v>
      </c>
      <c r="W424" s="60">
        <f t="shared" si="80"/>
        <v>1</v>
      </c>
      <c r="X424" s="104" t="s">
        <v>2173</v>
      </c>
      <c r="Z424" s="134"/>
      <c r="AA424" s="134"/>
      <c r="AB424" s="134"/>
      <c r="AC424" s="134"/>
      <c r="AD424" s="134"/>
      <c r="AE424" s="134"/>
    </row>
    <row r="425" spans="1:31" ht="15" customHeight="1" x14ac:dyDescent="0.25">
      <c r="A425" s="40" t="s">
        <v>18</v>
      </c>
      <c r="B425" s="40" t="s">
        <v>744</v>
      </c>
      <c r="C425" t="s">
        <v>18</v>
      </c>
      <c r="D425" s="40" t="s">
        <v>745</v>
      </c>
      <c r="E425" t="s">
        <v>18</v>
      </c>
      <c r="F425" s="40" t="s">
        <v>746</v>
      </c>
      <c r="G425" t="s">
        <v>1468</v>
      </c>
      <c r="H425" t="s">
        <v>1469</v>
      </c>
      <c r="I425" s="44"/>
      <c r="J425" s="44"/>
      <c r="K425" s="44"/>
      <c r="L425" s="44"/>
      <c r="M425" s="44"/>
      <c r="N425" s="44">
        <v>30</v>
      </c>
      <c r="O425" s="44">
        <f t="shared" si="81"/>
        <v>1</v>
      </c>
      <c r="P425" s="60">
        <f t="shared" si="82"/>
        <v>1</v>
      </c>
      <c r="Q425" s="62">
        <f t="shared" si="83"/>
        <v>0</v>
      </c>
      <c r="R425" s="62">
        <f t="shared" si="84"/>
        <v>1</v>
      </c>
      <c r="S425" s="60" t="str">
        <f t="shared" si="79"/>
        <v>0-15% range</v>
      </c>
      <c r="T425" s="61">
        <f t="shared" si="77"/>
        <v>30</v>
      </c>
      <c r="U425" s="61">
        <f t="shared" si="85"/>
        <v>30</v>
      </c>
      <c r="V425" s="61">
        <f t="shared" si="86"/>
        <v>30</v>
      </c>
      <c r="W425" s="60">
        <f t="shared" si="80"/>
        <v>1</v>
      </c>
      <c r="X425" s="104" t="s">
        <v>2173</v>
      </c>
      <c r="Z425" s="134"/>
      <c r="AA425" s="134"/>
      <c r="AB425" s="134"/>
      <c r="AC425" s="134"/>
      <c r="AD425" s="134"/>
      <c r="AE425" s="134"/>
    </row>
    <row r="426" spans="1:31" ht="15" customHeight="1" x14ac:dyDescent="0.25">
      <c r="A426" s="40" t="s">
        <v>18</v>
      </c>
      <c r="B426" s="40" t="s">
        <v>744</v>
      </c>
      <c r="C426" t="s">
        <v>18</v>
      </c>
      <c r="D426" s="40" t="s">
        <v>745</v>
      </c>
      <c r="E426" t="s">
        <v>1167</v>
      </c>
      <c r="F426" s="40" t="s">
        <v>1168</v>
      </c>
      <c r="G426" t="s">
        <v>1696</v>
      </c>
      <c r="H426" t="s">
        <v>1697</v>
      </c>
      <c r="I426" s="44"/>
      <c r="J426" s="44"/>
      <c r="K426" s="44"/>
      <c r="L426" s="44"/>
      <c r="M426" s="44"/>
      <c r="N426" s="44">
        <v>20</v>
      </c>
      <c r="O426" s="44">
        <f t="shared" si="81"/>
        <v>1</v>
      </c>
      <c r="P426" s="60">
        <f t="shared" si="82"/>
        <v>1</v>
      </c>
      <c r="Q426" s="62">
        <f t="shared" si="83"/>
        <v>0</v>
      </c>
      <c r="R426" s="62">
        <f t="shared" si="84"/>
        <v>1</v>
      </c>
      <c r="S426" s="60" t="str">
        <f t="shared" si="79"/>
        <v>0-15% range</v>
      </c>
      <c r="T426" s="61">
        <f t="shared" si="77"/>
        <v>20</v>
      </c>
      <c r="U426" s="61">
        <f t="shared" si="85"/>
        <v>20</v>
      </c>
      <c r="V426" s="61">
        <f t="shared" si="86"/>
        <v>20</v>
      </c>
      <c r="W426" s="60">
        <f t="shared" si="80"/>
        <v>1</v>
      </c>
      <c r="X426" s="104" t="s">
        <v>2173</v>
      </c>
      <c r="Z426" s="134"/>
      <c r="AA426" s="134"/>
      <c r="AB426" s="134"/>
      <c r="AC426" s="134"/>
      <c r="AD426" s="134"/>
      <c r="AE426" s="134"/>
    </row>
    <row r="427" spans="1:31" ht="15" customHeight="1" x14ac:dyDescent="0.25">
      <c r="A427" s="40" t="s">
        <v>18</v>
      </c>
      <c r="B427" s="40" t="s">
        <v>744</v>
      </c>
      <c r="C427" t="s">
        <v>18</v>
      </c>
      <c r="D427" s="40" t="s">
        <v>745</v>
      </c>
      <c r="E427" t="s">
        <v>1167</v>
      </c>
      <c r="F427" s="40" t="s">
        <v>1168</v>
      </c>
      <c r="G427" t="s">
        <v>2478</v>
      </c>
      <c r="H427" t="s">
        <v>2477</v>
      </c>
      <c r="I427" s="44"/>
      <c r="J427" s="44"/>
      <c r="K427" s="44"/>
      <c r="L427" s="44"/>
      <c r="M427" s="44"/>
      <c r="N427" s="44">
        <v>10</v>
      </c>
      <c r="O427" s="44">
        <f t="shared" si="81"/>
        <v>1</v>
      </c>
      <c r="P427" s="60">
        <f t="shared" si="82"/>
        <v>1</v>
      </c>
      <c r="Q427" s="62">
        <f t="shared" si="83"/>
        <v>0</v>
      </c>
      <c r="R427" s="62">
        <f t="shared" si="84"/>
        <v>1</v>
      </c>
      <c r="S427" s="60" t="str">
        <f t="shared" si="79"/>
        <v>0-15% range</v>
      </c>
      <c r="T427" s="61">
        <f t="shared" si="77"/>
        <v>10</v>
      </c>
      <c r="U427" s="61">
        <f t="shared" si="85"/>
        <v>10</v>
      </c>
      <c r="V427" s="61">
        <f t="shared" si="86"/>
        <v>10</v>
      </c>
      <c r="W427" s="60">
        <f t="shared" si="80"/>
        <v>1</v>
      </c>
      <c r="X427" s="104" t="s">
        <v>2173</v>
      </c>
      <c r="Z427" s="134"/>
      <c r="AA427" s="134"/>
      <c r="AB427" s="134"/>
      <c r="AC427" s="134"/>
      <c r="AD427" s="134"/>
      <c r="AE427" s="134"/>
    </row>
    <row r="428" spans="1:31" ht="15" customHeight="1" x14ac:dyDescent="0.25">
      <c r="A428" s="40" t="s">
        <v>18</v>
      </c>
      <c r="B428" s="40" t="s">
        <v>744</v>
      </c>
      <c r="C428" t="s">
        <v>18</v>
      </c>
      <c r="D428" s="40" t="s">
        <v>745</v>
      </c>
      <c r="E428" t="s">
        <v>1167</v>
      </c>
      <c r="F428" s="40" t="s">
        <v>1168</v>
      </c>
      <c r="G428" t="s">
        <v>2480</v>
      </c>
      <c r="H428" t="s">
        <v>2479</v>
      </c>
      <c r="I428" s="44"/>
      <c r="J428" s="44"/>
      <c r="K428" s="44"/>
      <c r="L428" s="44"/>
      <c r="M428" s="44"/>
      <c r="N428" s="44">
        <v>15</v>
      </c>
      <c r="O428" s="44">
        <f t="shared" si="81"/>
        <v>1</v>
      </c>
      <c r="P428" s="60">
        <f t="shared" si="82"/>
        <v>1</v>
      </c>
      <c r="Q428" s="62">
        <f t="shared" si="83"/>
        <v>0</v>
      </c>
      <c r="R428" s="62">
        <f t="shared" si="84"/>
        <v>1</v>
      </c>
      <c r="S428" s="60" t="str">
        <f t="shared" si="79"/>
        <v>0-15% range</v>
      </c>
      <c r="T428" s="61">
        <f t="shared" si="77"/>
        <v>15</v>
      </c>
      <c r="U428" s="61">
        <f t="shared" si="85"/>
        <v>15</v>
      </c>
      <c r="V428" s="61">
        <f t="shared" si="86"/>
        <v>15</v>
      </c>
      <c r="W428" s="60">
        <f t="shared" si="80"/>
        <v>1</v>
      </c>
      <c r="X428" s="104" t="s">
        <v>2173</v>
      </c>
      <c r="Z428" s="134"/>
      <c r="AA428" s="134"/>
      <c r="AB428" s="134"/>
      <c r="AC428" s="134"/>
      <c r="AD428" s="134"/>
      <c r="AE428" s="134"/>
    </row>
    <row r="429" spans="1:31" ht="15" customHeight="1" x14ac:dyDescent="0.25">
      <c r="A429" s="40" t="s">
        <v>18</v>
      </c>
      <c r="B429" s="40" t="s">
        <v>744</v>
      </c>
      <c r="C429" t="s">
        <v>18</v>
      </c>
      <c r="D429" s="40" t="s">
        <v>745</v>
      </c>
      <c r="E429" t="s">
        <v>360</v>
      </c>
      <c r="F429" s="40" t="s">
        <v>1171</v>
      </c>
      <c r="G429" t="s">
        <v>360</v>
      </c>
      <c r="H429" t="s">
        <v>1441</v>
      </c>
      <c r="I429" s="44"/>
      <c r="J429" s="44"/>
      <c r="K429" s="44"/>
      <c r="L429" s="44"/>
      <c r="M429" s="44"/>
      <c r="N429" s="44">
        <v>20</v>
      </c>
      <c r="O429" s="44">
        <f t="shared" si="81"/>
        <v>1</v>
      </c>
      <c r="P429" s="60">
        <f t="shared" si="82"/>
        <v>1</v>
      </c>
      <c r="Q429" s="62">
        <f t="shared" si="83"/>
        <v>0</v>
      </c>
      <c r="R429" s="62">
        <f t="shared" si="84"/>
        <v>1</v>
      </c>
      <c r="S429" s="60" t="str">
        <f t="shared" si="79"/>
        <v>0-15% range</v>
      </c>
      <c r="T429" s="61">
        <f t="shared" si="77"/>
        <v>20</v>
      </c>
      <c r="U429" s="61">
        <f t="shared" si="85"/>
        <v>20</v>
      </c>
      <c r="V429" s="61">
        <f t="shared" si="86"/>
        <v>20</v>
      </c>
      <c r="W429" s="60">
        <f t="shared" si="80"/>
        <v>1</v>
      </c>
      <c r="X429" s="104" t="s">
        <v>2173</v>
      </c>
      <c r="Z429" s="134"/>
      <c r="AA429" s="134"/>
      <c r="AB429" s="134"/>
      <c r="AC429" s="134"/>
      <c r="AD429" s="134"/>
      <c r="AE429" s="134"/>
    </row>
    <row r="430" spans="1:31" ht="15" customHeight="1" x14ac:dyDescent="0.25">
      <c r="A430" s="40" t="s">
        <v>18</v>
      </c>
      <c r="B430" s="40" t="s">
        <v>744</v>
      </c>
      <c r="C430" t="s">
        <v>18</v>
      </c>
      <c r="D430" s="40" t="s">
        <v>745</v>
      </c>
      <c r="E430" t="s">
        <v>360</v>
      </c>
      <c r="F430" s="40" t="s">
        <v>1171</v>
      </c>
      <c r="G430" t="s">
        <v>2269</v>
      </c>
      <c r="H430" t="s">
        <v>2268</v>
      </c>
      <c r="I430" s="44"/>
      <c r="J430" s="44"/>
      <c r="K430" s="44"/>
      <c r="L430" s="44"/>
      <c r="M430" s="44"/>
      <c r="N430" s="44">
        <v>50</v>
      </c>
      <c r="O430" s="44">
        <f t="shared" si="81"/>
        <v>1</v>
      </c>
      <c r="P430" s="60">
        <f t="shared" si="82"/>
        <v>1</v>
      </c>
      <c r="Q430" s="62">
        <f t="shared" si="83"/>
        <v>0</v>
      </c>
      <c r="R430" s="62">
        <f t="shared" si="84"/>
        <v>1</v>
      </c>
      <c r="S430" s="60" t="str">
        <f t="shared" si="79"/>
        <v>0-15% range</v>
      </c>
      <c r="T430" s="61">
        <f t="shared" si="77"/>
        <v>50</v>
      </c>
      <c r="U430" s="61">
        <f t="shared" si="85"/>
        <v>50</v>
      </c>
      <c r="V430" s="61">
        <f t="shared" si="86"/>
        <v>50</v>
      </c>
      <c r="W430" s="60">
        <f t="shared" si="80"/>
        <v>1</v>
      </c>
      <c r="X430" s="104" t="s">
        <v>2173</v>
      </c>
      <c r="Z430" s="134"/>
      <c r="AA430" s="134"/>
      <c r="AB430" s="134"/>
      <c r="AC430" s="134"/>
      <c r="AD430" s="134"/>
      <c r="AE430" s="134"/>
    </row>
    <row r="431" spans="1:31" ht="15" customHeight="1" x14ac:dyDescent="0.25">
      <c r="A431" s="40" t="s">
        <v>18</v>
      </c>
      <c r="B431" s="40" t="s">
        <v>744</v>
      </c>
      <c r="C431" t="s">
        <v>18</v>
      </c>
      <c r="D431" s="40" t="s">
        <v>745</v>
      </c>
      <c r="E431" t="s">
        <v>1444</v>
      </c>
      <c r="F431" s="40" t="s">
        <v>1445</v>
      </c>
      <c r="G431" t="s">
        <v>1446</v>
      </c>
      <c r="H431" t="s">
        <v>1447</v>
      </c>
      <c r="I431" s="44"/>
      <c r="J431" s="44"/>
      <c r="K431" s="44"/>
      <c r="L431" s="44"/>
      <c r="M431" s="44"/>
      <c r="N431" s="44">
        <v>35</v>
      </c>
      <c r="O431" s="44">
        <f t="shared" si="81"/>
        <v>1</v>
      </c>
      <c r="P431" s="60">
        <f t="shared" si="82"/>
        <v>1</v>
      </c>
      <c r="Q431" s="62">
        <f t="shared" si="83"/>
        <v>0</v>
      </c>
      <c r="R431" s="62">
        <f t="shared" si="84"/>
        <v>1</v>
      </c>
      <c r="S431" s="60" t="str">
        <f t="shared" si="79"/>
        <v>0-15% range</v>
      </c>
      <c r="T431" s="61">
        <f t="shared" si="77"/>
        <v>35</v>
      </c>
      <c r="U431" s="61">
        <f t="shared" si="85"/>
        <v>35</v>
      </c>
      <c r="V431" s="61">
        <f t="shared" si="86"/>
        <v>35</v>
      </c>
      <c r="W431" s="60">
        <f t="shared" si="80"/>
        <v>1</v>
      </c>
      <c r="X431" s="104" t="s">
        <v>2173</v>
      </c>
      <c r="Z431" s="134"/>
      <c r="AA431" s="134"/>
      <c r="AB431" s="134"/>
      <c r="AC431" s="134"/>
      <c r="AD431" s="134"/>
      <c r="AE431" s="134"/>
    </row>
    <row r="432" spans="1:31" ht="15" customHeight="1" x14ac:dyDescent="0.25">
      <c r="A432" s="40" t="s">
        <v>18</v>
      </c>
      <c r="B432" s="40" t="s">
        <v>744</v>
      </c>
      <c r="C432" t="s">
        <v>18</v>
      </c>
      <c r="D432" s="40" t="s">
        <v>745</v>
      </c>
      <c r="E432" t="s">
        <v>1444</v>
      </c>
      <c r="F432" s="40" t="s">
        <v>1445</v>
      </c>
      <c r="G432" t="s">
        <v>2271</v>
      </c>
      <c r="H432" t="s">
        <v>2270</v>
      </c>
      <c r="I432" s="44"/>
      <c r="J432" s="44"/>
      <c r="K432" s="44"/>
      <c r="L432" s="44"/>
      <c r="M432" s="44"/>
      <c r="N432" s="44">
        <v>30</v>
      </c>
      <c r="O432" s="44">
        <f t="shared" si="81"/>
        <v>1</v>
      </c>
      <c r="P432" s="60">
        <f t="shared" si="82"/>
        <v>1</v>
      </c>
      <c r="Q432" s="62">
        <f t="shared" si="83"/>
        <v>0</v>
      </c>
      <c r="R432" s="62">
        <f t="shared" si="84"/>
        <v>1</v>
      </c>
      <c r="S432" s="60" t="str">
        <f t="shared" si="79"/>
        <v>0-15% range</v>
      </c>
      <c r="T432" s="61">
        <f t="shared" si="77"/>
        <v>30</v>
      </c>
      <c r="U432" s="61">
        <f t="shared" si="85"/>
        <v>30</v>
      </c>
      <c r="V432" s="61">
        <f t="shared" si="86"/>
        <v>30</v>
      </c>
      <c r="W432" s="60">
        <f t="shared" si="80"/>
        <v>1</v>
      </c>
      <c r="X432" s="104" t="s">
        <v>2173</v>
      </c>
      <c r="Z432" s="134"/>
      <c r="AA432" s="134"/>
      <c r="AB432" s="134"/>
      <c r="AC432" s="134"/>
      <c r="AD432" s="134"/>
      <c r="AE432" s="134"/>
    </row>
    <row r="433" spans="1:31" ht="15" customHeight="1" x14ac:dyDescent="0.25">
      <c r="A433" s="40" t="s">
        <v>18</v>
      </c>
      <c r="B433" s="40" t="s">
        <v>744</v>
      </c>
      <c r="C433" t="s">
        <v>18</v>
      </c>
      <c r="D433" s="40" t="s">
        <v>745</v>
      </c>
      <c r="E433" t="s">
        <v>1459</v>
      </c>
      <c r="F433" s="40" t="s">
        <v>1460</v>
      </c>
      <c r="G433" t="s">
        <v>1459</v>
      </c>
      <c r="H433" t="s">
        <v>1461</v>
      </c>
      <c r="I433" s="44"/>
      <c r="J433" s="44"/>
      <c r="K433" s="44"/>
      <c r="L433" s="44"/>
      <c r="M433" s="44"/>
      <c r="N433" s="44">
        <v>25</v>
      </c>
      <c r="O433" s="44">
        <f t="shared" si="81"/>
        <v>1</v>
      </c>
      <c r="P433" s="60">
        <f t="shared" si="82"/>
        <v>1</v>
      </c>
      <c r="Q433" s="62">
        <f t="shared" si="83"/>
        <v>0</v>
      </c>
      <c r="R433" s="62">
        <f t="shared" si="84"/>
        <v>1</v>
      </c>
      <c r="S433" s="60" t="str">
        <f t="shared" si="79"/>
        <v>0-15% range</v>
      </c>
      <c r="T433" s="61">
        <f t="shared" si="77"/>
        <v>25</v>
      </c>
      <c r="U433" s="61">
        <f t="shared" si="85"/>
        <v>25</v>
      </c>
      <c r="V433" s="61">
        <f t="shared" si="86"/>
        <v>25</v>
      </c>
      <c r="W433" s="60">
        <f t="shared" si="80"/>
        <v>1</v>
      </c>
      <c r="X433" s="104" t="s">
        <v>2173</v>
      </c>
      <c r="Z433" s="134"/>
      <c r="AA433" s="134"/>
      <c r="AB433" s="134"/>
      <c r="AC433" s="134"/>
      <c r="AD433" s="134"/>
      <c r="AE433" s="134"/>
    </row>
    <row r="434" spans="1:31" ht="15" customHeight="1" x14ac:dyDescent="0.25">
      <c r="A434" s="40" t="s">
        <v>18</v>
      </c>
      <c r="B434" s="40" t="s">
        <v>744</v>
      </c>
      <c r="C434" t="s">
        <v>18</v>
      </c>
      <c r="D434" s="40" t="s">
        <v>745</v>
      </c>
      <c r="E434" t="s">
        <v>1459</v>
      </c>
      <c r="F434" s="40" t="s">
        <v>1460</v>
      </c>
      <c r="G434" t="s">
        <v>2389</v>
      </c>
      <c r="H434" t="s">
        <v>2388</v>
      </c>
      <c r="I434" s="44"/>
      <c r="J434" s="44"/>
      <c r="K434" s="44"/>
      <c r="L434" s="44"/>
      <c r="M434" s="44"/>
      <c r="N434" s="44">
        <v>10</v>
      </c>
      <c r="O434" s="44">
        <f t="shared" si="81"/>
        <v>1</v>
      </c>
      <c r="P434" s="60">
        <f t="shared" si="82"/>
        <v>1</v>
      </c>
      <c r="Q434" s="62">
        <f t="shared" si="83"/>
        <v>0</v>
      </c>
      <c r="R434" s="62">
        <f t="shared" si="84"/>
        <v>1</v>
      </c>
      <c r="S434" s="60" t="str">
        <f t="shared" si="79"/>
        <v>0-15% range</v>
      </c>
      <c r="T434" s="61">
        <f t="shared" si="77"/>
        <v>10</v>
      </c>
      <c r="U434" s="61">
        <f t="shared" si="85"/>
        <v>10</v>
      </c>
      <c r="V434" s="61">
        <f t="shared" si="86"/>
        <v>10</v>
      </c>
      <c r="W434" s="60">
        <f t="shared" si="80"/>
        <v>1</v>
      </c>
      <c r="X434" s="104" t="s">
        <v>2173</v>
      </c>
      <c r="Z434" s="134"/>
      <c r="AA434" s="134"/>
      <c r="AB434" s="134"/>
      <c r="AC434" s="134"/>
      <c r="AD434" s="134"/>
      <c r="AE434" s="134"/>
    </row>
    <row r="435" spans="1:31" ht="15" customHeight="1" x14ac:dyDescent="0.25">
      <c r="A435" s="40" t="s">
        <v>18</v>
      </c>
      <c r="B435" s="40" t="s">
        <v>744</v>
      </c>
      <c r="C435" t="s">
        <v>18</v>
      </c>
      <c r="D435" s="40" t="s">
        <v>745</v>
      </c>
      <c r="E435" t="s">
        <v>1459</v>
      </c>
      <c r="F435" s="40" t="s">
        <v>1460</v>
      </c>
      <c r="G435" t="s">
        <v>2482</v>
      </c>
      <c r="H435" t="s">
        <v>2481</v>
      </c>
      <c r="I435" s="44"/>
      <c r="J435" s="44"/>
      <c r="K435" s="44"/>
      <c r="L435" s="44"/>
      <c r="M435" s="44"/>
      <c r="N435" s="44">
        <v>16</v>
      </c>
      <c r="O435" s="44">
        <f t="shared" si="81"/>
        <v>1</v>
      </c>
      <c r="P435" s="60">
        <f t="shared" si="82"/>
        <v>1</v>
      </c>
      <c r="Q435" s="62">
        <f t="shared" si="83"/>
        <v>0</v>
      </c>
      <c r="R435" s="62">
        <f t="shared" si="84"/>
        <v>1</v>
      </c>
      <c r="S435" s="60" t="str">
        <f t="shared" si="79"/>
        <v>0-15% range</v>
      </c>
      <c r="T435" s="61">
        <f t="shared" si="77"/>
        <v>16</v>
      </c>
      <c r="U435" s="61">
        <f t="shared" si="85"/>
        <v>16</v>
      </c>
      <c r="V435" s="61">
        <f t="shared" si="86"/>
        <v>16</v>
      </c>
      <c r="W435" s="60">
        <f t="shared" si="80"/>
        <v>1</v>
      </c>
      <c r="X435" s="104" t="s">
        <v>2173</v>
      </c>
      <c r="Z435" s="134"/>
      <c r="AA435" s="134"/>
      <c r="AB435" s="134"/>
      <c r="AC435" s="134"/>
      <c r="AD435" s="134"/>
      <c r="AE435" s="134"/>
    </row>
    <row r="436" spans="1:31" ht="15" customHeight="1" x14ac:dyDescent="0.25">
      <c r="A436" s="40" t="s">
        <v>18</v>
      </c>
      <c r="B436" s="40" t="s">
        <v>744</v>
      </c>
      <c r="C436" t="s">
        <v>18</v>
      </c>
      <c r="D436" s="40" t="s">
        <v>745</v>
      </c>
      <c r="E436" t="s">
        <v>1462</v>
      </c>
      <c r="F436" s="40" t="s">
        <v>1463</v>
      </c>
      <c r="G436" t="s">
        <v>1464</v>
      </c>
      <c r="H436" t="s">
        <v>1465</v>
      </c>
      <c r="I436" s="44"/>
      <c r="J436" s="44"/>
      <c r="K436" s="44"/>
      <c r="L436" s="44"/>
      <c r="M436" s="44"/>
      <c r="N436" s="44">
        <v>40</v>
      </c>
      <c r="O436" s="44">
        <f t="shared" si="81"/>
        <v>1</v>
      </c>
      <c r="P436" s="60">
        <f t="shared" si="82"/>
        <v>1</v>
      </c>
      <c r="Q436" s="62">
        <f t="shared" si="83"/>
        <v>0</v>
      </c>
      <c r="R436" s="62">
        <f t="shared" si="84"/>
        <v>1</v>
      </c>
      <c r="S436" s="60" t="str">
        <f t="shared" si="79"/>
        <v>0-15% range</v>
      </c>
      <c r="T436" s="61">
        <f t="shared" si="77"/>
        <v>40</v>
      </c>
      <c r="U436" s="61">
        <f t="shared" si="85"/>
        <v>40</v>
      </c>
      <c r="V436" s="61">
        <f t="shared" si="86"/>
        <v>40</v>
      </c>
      <c r="W436" s="60">
        <f t="shared" si="80"/>
        <v>1</v>
      </c>
      <c r="X436" s="104" t="s">
        <v>2173</v>
      </c>
      <c r="Z436" s="134"/>
      <c r="AA436" s="134"/>
      <c r="AB436" s="134"/>
      <c r="AC436" s="134"/>
      <c r="AD436" s="134"/>
      <c r="AE436" s="134"/>
    </row>
    <row r="437" spans="1:31" ht="15" customHeight="1" x14ac:dyDescent="0.25">
      <c r="A437" s="40" t="s">
        <v>18</v>
      </c>
      <c r="B437" s="40" t="s">
        <v>744</v>
      </c>
      <c r="C437" t="s">
        <v>1139</v>
      </c>
      <c r="D437" s="40" t="s">
        <v>1140</v>
      </c>
      <c r="E437" t="s">
        <v>1141</v>
      </c>
      <c r="F437" s="40" t="s">
        <v>1142</v>
      </c>
      <c r="G437" t="s">
        <v>1141</v>
      </c>
      <c r="H437" t="s">
        <v>1143</v>
      </c>
      <c r="I437" s="44"/>
      <c r="J437" s="44"/>
      <c r="K437" s="44"/>
      <c r="L437" s="44"/>
      <c r="M437" s="44"/>
      <c r="N437" s="44">
        <v>20</v>
      </c>
      <c r="O437" s="44">
        <f t="shared" si="81"/>
        <v>1</v>
      </c>
      <c r="P437" s="60">
        <f t="shared" si="82"/>
        <v>1</v>
      </c>
      <c r="Q437" s="62">
        <f t="shared" si="83"/>
        <v>0</v>
      </c>
      <c r="R437" s="62">
        <f t="shared" si="84"/>
        <v>1</v>
      </c>
      <c r="S437" s="60" t="str">
        <f t="shared" si="79"/>
        <v>0-15% range</v>
      </c>
      <c r="T437" s="61">
        <f t="shared" ref="T437:T500" si="89">AVERAGE(I437:N437)</f>
        <v>20</v>
      </c>
      <c r="U437" s="61">
        <f t="shared" si="85"/>
        <v>20</v>
      </c>
      <c r="V437" s="61">
        <f t="shared" si="86"/>
        <v>20</v>
      </c>
      <c r="W437" s="60">
        <f t="shared" si="80"/>
        <v>1</v>
      </c>
      <c r="X437" s="104" t="s">
        <v>2173</v>
      </c>
      <c r="Z437" s="134"/>
      <c r="AA437" s="134"/>
      <c r="AB437" s="134"/>
      <c r="AC437" s="134"/>
      <c r="AD437" s="134"/>
      <c r="AE437" s="134"/>
    </row>
    <row r="438" spans="1:31" ht="15" customHeight="1" x14ac:dyDescent="0.25">
      <c r="A438" s="40" t="s">
        <v>18</v>
      </c>
      <c r="B438" s="40" t="s">
        <v>744</v>
      </c>
      <c r="C438" t="s">
        <v>1139</v>
      </c>
      <c r="D438" s="40" t="s">
        <v>1140</v>
      </c>
      <c r="E438" t="s">
        <v>1141</v>
      </c>
      <c r="F438" s="40" t="s">
        <v>1142</v>
      </c>
      <c r="G438" t="s">
        <v>2466</v>
      </c>
      <c r="H438" t="s">
        <v>2465</v>
      </c>
      <c r="I438" s="44"/>
      <c r="J438" s="44"/>
      <c r="K438" s="44"/>
      <c r="L438" s="44"/>
      <c r="M438" s="44"/>
      <c r="N438" s="44">
        <v>15</v>
      </c>
      <c r="O438" s="44">
        <f t="shared" si="81"/>
        <v>1</v>
      </c>
      <c r="P438" s="60">
        <f t="shared" si="82"/>
        <v>1</v>
      </c>
      <c r="Q438" s="62">
        <f t="shared" si="83"/>
        <v>0</v>
      </c>
      <c r="R438" s="62">
        <f t="shared" si="84"/>
        <v>1</v>
      </c>
      <c r="S438" s="60" t="str">
        <f t="shared" si="79"/>
        <v>0-15% range</v>
      </c>
      <c r="T438" s="61">
        <f t="shared" si="89"/>
        <v>15</v>
      </c>
      <c r="U438" s="61">
        <f t="shared" si="85"/>
        <v>15</v>
      </c>
      <c r="V438" s="61">
        <f t="shared" si="86"/>
        <v>15</v>
      </c>
      <c r="W438" s="60">
        <f t="shared" si="80"/>
        <v>1</v>
      </c>
      <c r="X438" s="104" t="s">
        <v>2173</v>
      </c>
      <c r="Z438" s="134"/>
      <c r="AA438" s="134"/>
      <c r="AB438" s="134"/>
      <c r="AC438" s="134"/>
      <c r="AD438" s="134"/>
      <c r="AE438" s="134"/>
    </row>
    <row r="439" spans="1:31" ht="15" customHeight="1" x14ac:dyDescent="0.25">
      <c r="A439" s="40" t="s">
        <v>18</v>
      </c>
      <c r="B439" s="40" t="s">
        <v>744</v>
      </c>
      <c r="C439" t="s">
        <v>1139</v>
      </c>
      <c r="D439" s="40" t="s">
        <v>1140</v>
      </c>
      <c r="E439" t="s">
        <v>1139</v>
      </c>
      <c r="F439" s="40" t="s">
        <v>1425</v>
      </c>
      <c r="G439" t="s">
        <v>1139</v>
      </c>
      <c r="H439" t="s">
        <v>1426</v>
      </c>
      <c r="I439" s="44"/>
      <c r="J439" s="44"/>
      <c r="K439" s="44"/>
      <c r="L439" s="44"/>
      <c r="M439" s="44"/>
      <c r="N439" s="44">
        <v>25</v>
      </c>
      <c r="O439" s="44">
        <f t="shared" si="81"/>
        <v>1</v>
      </c>
      <c r="P439" s="60">
        <f t="shared" si="82"/>
        <v>1</v>
      </c>
      <c r="Q439" s="62">
        <f t="shared" si="83"/>
        <v>0</v>
      </c>
      <c r="R439" s="62">
        <f t="shared" si="84"/>
        <v>1</v>
      </c>
      <c r="S439" s="60" t="str">
        <f t="shared" si="79"/>
        <v>0-15% range</v>
      </c>
      <c r="T439" s="61">
        <f t="shared" si="89"/>
        <v>25</v>
      </c>
      <c r="U439" s="61">
        <f t="shared" si="85"/>
        <v>25</v>
      </c>
      <c r="V439" s="61">
        <f t="shared" si="86"/>
        <v>25</v>
      </c>
      <c r="W439" s="60">
        <f t="shared" si="80"/>
        <v>1</v>
      </c>
      <c r="X439" s="104" t="s">
        <v>2173</v>
      </c>
      <c r="Z439" s="134"/>
      <c r="AA439" s="134"/>
      <c r="AB439" s="134"/>
      <c r="AC439" s="134"/>
      <c r="AD439" s="134"/>
      <c r="AE439" s="134"/>
    </row>
    <row r="440" spans="1:31" ht="15" customHeight="1" x14ac:dyDescent="0.25">
      <c r="A440" s="40" t="s">
        <v>18</v>
      </c>
      <c r="B440" s="40" t="s">
        <v>744</v>
      </c>
      <c r="C440" t="s">
        <v>1139</v>
      </c>
      <c r="D440" s="40" t="s">
        <v>1140</v>
      </c>
      <c r="E440" t="s">
        <v>1139</v>
      </c>
      <c r="F440" s="40" t="s">
        <v>1425</v>
      </c>
      <c r="G440" t="s">
        <v>2489</v>
      </c>
      <c r="H440" t="s">
        <v>2488</v>
      </c>
      <c r="I440" s="44"/>
      <c r="J440" s="44"/>
      <c r="K440" s="44"/>
      <c r="L440" s="44"/>
      <c r="M440" s="44"/>
      <c r="N440" s="44">
        <v>10</v>
      </c>
      <c r="O440" s="44">
        <f t="shared" si="81"/>
        <v>1</v>
      </c>
      <c r="P440" s="60">
        <f t="shared" si="82"/>
        <v>1</v>
      </c>
      <c r="Q440" s="62">
        <f t="shared" si="83"/>
        <v>0</v>
      </c>
      <c r="R440" s="62">
        <f t="shared" si="84"/>
        <v>1</v>
      </c>
      <c r="S440" s="60" t="str">
        <f t="shared" si="79"/>
        <v>0-15% range</v>
      </c>
      <c r="T440" s="61">
        <f t="shared" si="89"/>
        <v>10</v>
      </c>
      <c r="U440" s="61">
        <f t="shared" si="85"/>
        <v>10</v>
      </c>
      <c r="V440" s="61">
        <f t="shared" si="86"/>
        <v>10</v>
      </c>
      <c r="W440" s="60">
        <f t="shared" si="80"/>
        <v>1</v>
      </c>
      <c r="X440" s="104" t="s">
        <v>2173</v>
      </c>
      <c r="Z440" s="134"/>
      <c r="AA440" s="134"/>
      <c r="AB440" s="134"/>
      <c r="AC440" s="134"/>
      <c r="AD440" s="134"/>
      <c r="AE440" s="134"/>
    </row>
    <row r="441" spans="1:31" ht="15" customHeight="1" x14ac:dyDescent="0.25">
      <c r="A441" s="40" t="s">
        <v>18</v>
      </c>
      <c r="B441" s="40" t="s">
        <v>744</v>
      </c>
      <c r="C441" t="s">
        <v>1139</v>
      </c>
      <c r="D441" s="40" t="s">
        <v>1140</v>
      </c>
      <c r="E441" t="s">
        <v>1427</v>
      </c>
      <c r="F441" s="40" t="s">
        <v>1428</v>
      </c>
      <c r="G441" t="s">
        <v>1429</v>
      </c>
      <c r="H441" t="s">
        <v>1430</v>
      </c>
      <c r="I441" s="44"/>
      <c r="J441" s="44"/>
      <c r="K441" s="44"/>
      <c r="L441" s="44"/>
      <c r="M441" s="44"/>
      <c r="N441" s="44">
        <v>25</v>
      </c>
      <c r="O441" s="44">
        <f t="shared" si="81"/>
        <v>1</v>
      </c>
      <c r="P441" s="60">
        <f t="shared" si="82"/>
        <v>1</v>
      </c>
      <c r="Q441" s="62">
        <f t="shared" si="83"/>
        <v>0</v>
      </c>
      <c r="R441" s="62">
        <f t="shared" si="84"/>
        <v>1</v>
      </c>
      <c r="S441" s="60" t="str">
        <f t="shared" si="79"/>
        <v>0-15% range</v>
      </c>
      <c r="T441" s="61">
        <f t="shared" si="89"/>
        <v>25</v>
      </c>
      <c r="U441" s="61">
        <f t="shared" si="85"/>
        <v>25</v>
      </c>
      <c r="V441" s="61">
        <f t="shared" si="86"/>
        <v>25</v>
      </c>
      <c r="W441" s="60">
        <f t="shared" si="80"/>
        <v>1</v>
      </c>
      <c r="X441" s="104" t="s">
        <v>2173</v>
      </c>
      <c r="Z441" s="134"/>
      <c r="AA441" s="134"/>
      <c r="AB441" s="134"/>
      <c r="AC441" s="134"/>
      <c r="AD441" s="134"/>
      <c r="AE441" s="134"/>
    </row>
    <row r="442" spans="1:31" ht="15" customHeight="1" x14ac:dyDescent="0.25">
      <c r="A442" s="40" t="s">
        <v>18</v>
      </c>
      <c r="B442" s="40" t="s">
        <v>744</v>
      </c>
      <c r="C442" t="s">
        <v>1139</v>
      </c>
      <c r="D442" s="40" t="s">
        <v>1140</v>
      </c>
      <c r="E442" t="s">
        <v>1427</v>
      </c>
      <c r="F442" s="40" t="s">
        <v>1428</v>
      </c>
      <c r="G442" t="s">
        <v>2468</v>
      </c>
      <c r="H442" t="s">
        <v>2467</v>
      </c>
      <c r="I442" s="44"/>
      <c r="J442" s="44"/>
      <c r="K442" s="44"/>
      <c r="L442" s="44"/>
      <c r="M442" s="44"/>
      <c r="N442" s="44">
        <v>15</v>
      </c>
      <c r="O442" s="44">
        <f t="shared" si="81"/>
        <v>1</v>
      </c>
      <c r="P442" s="60">
        <f t="shared" si="82"/>
        <v>1</v>
      </c>
      <c r="Q442" s="62">
        <f t="shared" si="83"/>
        <v>0</v>
      </c>
      <c r="R442" s="62">
        <f t="shared" si="84"/>
        <v>1</v>
      </c>
      <c r="S442" s="60" t="str">
        <f t="shared" si="79"/>
        <v>0-15% range</v>
      </c>
      <c r="T442" s="61">
        <f t="shared" si="89"/>
        <v>15</v>
      </c>
      <c r="U442" s="61">
        <f t="shared" si="85"/>
        <v>15</v>
      </c>
      <c r="V442" s="61">
        <f t="shared" si="86"/>
        <v>15</v>
      </c>
      <c r="W442" s="60">
        <f t="shared" si="80"/>
        <v>1</v>
      </c>
      <c r="X442" s="104" t="s">
        <v>2173</v>
      </c>
      <c r="Z442" s="134"/>
      <c r="AA442" s="134"/>
      <c r="AB442" s="134"/>
      <c r="AC442" s="134"/>
      <c r="AD442" s="134"/>
      <c r="AE442" s="134"/>
    </row>
    <row r="443" spans="1:31" ht="15" customHeight="1" x14ac:dyDescent="0.25">
      <c r="A443" s="40" t="s">
        <v>18</v>
      </c>
      <c r="B443" s="40" t="s">
        <v>744</v>
      </c>
      <c r="C443" t="s">
        <v>1139</v>
      </c>
      <c r="D443" s="40" t="s">
        <v>1140</v>
      </c>
      <c r="E443" t="s">
        <v>1431</v>
      </c>
      <c r="F443" s="40" t="s">
        <v>1432</v>
      </c>
      <c r="G443" t="s">
        <v>1431</v>
      </c>
      <c r="H443" t="s">
        <v>1433</v>
      </c>
      <c r="I443" s="44"/>
      <c r="J443" s="44"/>
      <c r="K443" s="44"/>
      <c r="L443" s="44"/>
      <c r="M443" s="44"/>
      <c r="N443" s="44">
        <v>35</v>
      </c>
      <c r="O443" s="44">
        <f t="shared" si="81"/>
        <v>1</v>
      </c>
      <c r="P443" s="60">
        <f t="shared" si="82"/>
        <v>1</v>
      </c>
      <c r="Q443" s="62">
        <f t="shared" si="83"/>
        <v>0</v>
      </c>
      <c r="R443" s="62">
        <f t="shared" si="84"/>
        <v>1</v>
      </c>
      <c r="S443" s="60" t="str">
        <f t="shared" si="79"/>
        <v>0-15% range</v>
      </c>
      <c r="T443" s="61">
        <f t="shared" si="89"/>
        <v>35</v>
      </c>
      <c r="U443" s="61">
        <f t="shared" si="85"/>
        <v>35</v>
      </c>
      <c r="V443" s="61">
        <f t="shared" si="86"/>
        <v>35</v>
      </c>
      <c r="W443" s="60">
        <f t="shared" si="80"/>
        <v>1</v>
      </c>
      <c r="X443" s="104" t="s">
        <v>2173</v>
      </c>
      <c r="Z443" s="134"/>
      <c r="AA443" s="134"/>
      <c r="AB443" s="134"/>
      <c r="AC443" s="134"/>
      <c r="AD443" s="134"/>
      <c r="AE443" s="134"/>
    </row>
    <row r="444" spans="1:31" ht="15" customHeight="1" x14ac:dyDescent="0.25">
      <c r="A444" s="40" t="s">
        <v>18</v>
      </c>
      <c r="B444" s="40" t="s">
        <v>744</v>
      </c>
      <c r="C444" t="s">
        <v>1146</v>
      </c>
      <c r="D444" s="40" t="s">
        <v>1147</v>
      </c>
      <c r="E444" t="s">
        <v>1146</v>
      </c>
      <c r="F444" s="40" t="s">
        <v>1148</v>
      </c>
      <c r="G444" t="s">
        <v>1146</v>
      </c>
      <c r="H444" t="s">
        <v>1149</v>
      </c>
      <c r="I444" s="44"/>
      <c r="J444" s="44"/>
      <c r="K444" s="44"/>
      <c r="L444" s="44"/>
      <c r="M444" s="44"/>
      <c r="N444" s="44">
        <v>25</v>
      </c>
      <c r="O444" s="44">
        <f t="shared" si="81"/>
        <v>1</v>
      </c>
      <c r="P444" s="60">
        <f t="shared" si="82"/>
        <v>1</v>
      </c>
      <c r="Q444" s="62">
        <f t="shared" si="83"/>
        <v>0</v>
      </c>
      <c r="R444" s="62">
        <f t="shared" si="84"/>
        <v>1</v>
      </c>
      <c r="S444" s="60" t="str">
        <f t="shared" si="79"/>
        <v>0-15% range</v>
      </c>
      <c r="T444" s="61">
        <f t="shared" si="89"/>
        <v>25</v>
      </c>
      <c r="U444" s="61">
        <f t="shared" si="85"/>
        <v>25</v>
      </c>
      <c r="V444" s="61">
        <f t="shared" si="86"/>
        <v>25</v>
      </c>
      <c r="W444" s="60">
        <f t="shared" si="80"/>
        <v>1</v>
      </c>
      <c r="X444" s="104" t="s">
        <v>2173</v>
      </c>
      <c r="Z444" s="134"/>
      <c r="AA444" s="134"/>
      <c r="AB444" s="134"/>
      <c r="AC444" s="134"/>
      <c r="AD444" s="134"/>
      <c r="AE444" s="134"/>
    </row>
    <row r="445" spans="1:31" ht="15" customHeight="1" x14ac:dyDescent="0.25">
      <c r="A445" s="40" t="s">
        <v>18</v>
      </c>
      <c r="B445" s="40" t="s">
        <v>744</v>
      </c>
      <c r="C445" t="s">
        <v>1146</v>
      </c>
      <c r="D445" s="40" t="s">
        <v>1147</v>
      </c>
      <c r="E445" t="s">
        <v>1146</v>
      </c>
      <c r="F445" s="40" t="s">
        <v>1148</v>
      </c>
      <c r="G445" t="s">
        <v>2491</v>
      </c>
      <c r="H445" t="s">
        <v>2490</v>
      </c>
      <c r="I445" s="44"/>
      <c r="J445" s="44"/>
      <c r="K445" s="44"/>
      <c r="L445" s="44"/>
      <c r="M445" s="44"/>
      <c r="N445" s="44">
        <v>10</v>
      </c>
      <c r="O445" s="44">
        <f t="shared" si="81"/>
        <v>1</v>
      </c>
      <c r="P445" s="60">
        <f t="shared" si="82"/>
        <v>1</v>
      </c>
      <c r="Q445" s="62">
        <f t="shared" si="83"/>
        <v>0</v>
      </c>
      <c r="R445" s="62">
        <f t="shared" si="84"/>
        <v>1</v>
      </c>
      <c r="S445" s="60" t="str">
        <f t="shared" si="79"/>
        <v>0-15% range</v>
      </c>
      <c r="T445" s="61">
        <f t="shared" si="89"/>
        <v>10</v>
      </c>
      <c r="U445" s="61">
        <f t="shared" si="85"/>
        <v>10</v>
      </c>
      <c r="V445" s="61">
        <f t="shared" si="86"/>
        <v>10</v>
      </c>
      <c r="W445" s="60">
        <f t="shared" si="80"/>
        <v>1</v>
      </c>
      <c r="X445" s="104" t="s">
        <v>2173</v>
      </c>
      <c r="Z445" s="134"/>
      <c r="AA445" s="134"/>
      <c r="AB445" s="134"/>
      <c r="AC445" s="134"/>
      <c r="AD445" s="134"/>
      <c r="AE445" s="134"/>
    </row>
    <row r="446" spans="1:31" ht="15" customHeight="1" x14ac:dyDescent="0.25">
      <c r="A446" s="40" t="s">
        <v>18</v>
      </c>
      <c r="B446" s="40" t="s">
        <v>744</v>
      </c>
      <c r="C446" t="s">
        <v>1146</v>
      </c>
      <c r="D446" s="40" t="s">
        <v>1147</v>
      </c>
      <c r="E446" t="s">
        <v>1146</v>
      </c>
      <c r="F446" s="40" t="s">
        <v>1148</v>
      </c>
      <c r="G446" t="s">
        <v>2508</v>
      </c>
      <c r="H446" t="s">
        <v>2507</v>
      </c>
      <c r="I446" s="44"/>
      <c r="J446" s="44"/>
      <c r="K446" s="44"/>
      <c r="L446" s="44"/>
      <c r="M446" s="44"/>
      <c r="N446" s="44">
        <v>15</v>
      </c>
      <c r="O446" s="44">
        <f t="shared" si="81"/>
        <v>1</v>
      </c>
      <c r="P446" s="60">
        <f t="shared" si="82"/>
        <v>1</v>
      </c>
      <c r="Q446" s="62">
        <f t="shared" si="83"/>
        <v>0</v>
      </c>
      <c r="R446" s="62">
        <f t="shared" si="84"/>
        <v>1</v>
      </c>
      <c r="S446" s="60" t="str">
        <f t="shared" si="79"/>
        <v>0-15% range</v>
      </c>
      <c r="T446" s="61">
        <f t="shared" si="89"/>
        <v>15</v>
      </c>
      <c r="U446" s="61">
        <f t="shared" si="85"/>
        <v>15</v>
      </c>
      <c r="V446" s="61">
        <f t="shared" si="86"/>
        <v>15</v>
      </c>
      <c r="W446" s="60">
        <f t="shared" si="80"/>
        <v>1</v>
      </c>
      <c r="X446" s="104" t="s">
        <v>2173</v>
      </c>
      <c r="Z446" s="134"/>
      <c r="AA446" s="134"/>
      <c r="AB446" s="134"/>
      <c r="AC446" s="134"/>
      <c r="AD446" s="134"/>
      <c r="AE446" s="134"/>
    </row>
    <row r="447" spans="1:31" ht="15" customHeight="1" x14ac:dyDescent="0.25">
      <c r="A447" s="40" t="s">
        <v>18</v>
      </c>
      <c r="B447" s="40" t="s">
        <v>744</v>
      </c>
      <c r="C447" t="s">
        <v>1146</v>
      </c>
      <c r="D447" s="40" t="s">
        <v>1147</v>
      </c>
      <c r="E447" t="s">
        <v>1154</v>
      </c>
      <c r="F447" s="40" t="s">
        <v>1155</v>
      </c>
      <c r="G447" t="s">
        <v>1154</v>
      </c>
      <c r="H447" t="s">
        <v>1884</v>
      </c>
      <c r="I447" s="44"/>
      <c r="J447" s="44"/>
      <c r="K447" s="44"/>
      <c r="L447" s="44"/>
      <c r="M447" s="44"/>
      <c r="N447" s="44">
        <v>15</v>
      </c>
      <c r="O447" s="44">
        <f t="shared" si="81"/>
        <v>1</v>
      </c>
      <c r="P447" s="60">
        <f t="shared" si="82"/>
        <v>1</v>
      </c>
      <c r="Q447" s="62">
        <f t="shared" si="83"/>
        <v>0</v>
      </c>
      <c r="R447" s="62">
        <f t="shared" si="84"/>
        <v>1</v>
      </c>
      <c r="S447" s="60" t="str">
        <f t="shared" si="79"/>
        <v>0-15% range</v>
      </c>
      <c r="T447" s="61">
        <f t="shared" si="89"/>
        <v>15</v>
      </c>
      <c r="U447" s="61">
        <f t="shared" si="85"/>
        <v>15</v>
      </c>
      <c r="V447" s="61">
        <f t="shared" si="86"/>
        <v>15</v>
      </c>
      <c r="W447" s="60">
        <f t="shared" si="80"/>
        <v>1</v>
      </c>
      <c r="X447" s="104" t="s">
        <v>2173</v>
      </c>
      <c r="Z447" s="134"/>
      <c r="AA447" s="134"/>
      <c r="AB447" s="134"/>
      <c r="AC447" s="134"/>
      <c r="AD447" s="134"/>
      <c r="AE447" s="134"/>
    </row>
    <row r="448" spans="1:31" ht="15" customHeight="1" x14ac:dyDescent="0.25">
      <c r="A448" s="40" t="s">
        <v>18</v>
      </c>
      <c r="B448" s="40" t="s">
        <v>744</v>
      </c>
      <c r="C448" t="s">
        <v>1146</v>
      </c>
      <c r="D448" s="40" t="s">
        <v>1147</v>
      </c>
      <c r="E448" t="s">
        <v>1448</v>
      </c>
      <c r="F448" s="40" t="s">
        <v>1449</v>
      </c>
      <c r="G448" t="s">
        <v>1448</v>
      </c>
      <c r="H448" t="s">
        <v>1450</v>
      </c>
      <c r="I448" s="44"/>
      <c r="J448" s="44"/>
      <c r="K448" s="44"/>
      <c r="L448" s="44"/>
      <c r="M448" s="44"/>
      <c r="N448" s="44">
        <v>40</v>
      </c>
      <c r="O448" s="44">
        <f t="shared" si="81"/>
        <v>1</v>
      </c>
      <c r="P448" s="60">
        <f t="shared" si="82"/>
        <v>1</v>
      </c>
      <c r="Q448" s="62">
        <f t="shared" si="83"/>
        <v>0</v>
      </c>
      <c r="R448" s="62">
        <f t="shared" si="84"/>
        <v>1</v>
      </c>
      <c r="S448" s="60" t="str">
        <f t="shared" si="79"/>
        <v>0-15% range</v>
      </c>
      <c r="T448" s="61">
        <f t="shared" si="89"/>
        <v>40</v>
      </c>
      <c r="U448" s="61">
        <f t="shared" si="85"/>
        <v>40</v>
      </c>
      <c r="V448" s="61">
        <f t="shared" si="86"/>
        <v>40</v>
      </c>
      <c r="W448" s="60">
        <f t="shared" si="80"/>
        <v>1</v>
      </c>
      <c r="X448" s="104" t="s">
        <v>2173</v>
      </c>
      <c r="Z448" s="134"/>
      <c r="AA448" s="134"/>
      <c r="AB448" s="134"/>
      <c r="AC448" s="134"/>
      <c r="AD448" s="134"/>
      <c r="AE448" s="134"/>
    </row>
    <row r="449" spans="1:31" ht="15" customHeight="1" x14ac:dyDescent="0.25">
      <c r="A449" s="40" t="s">
        <v>18</v>
      </c>
      <c r="B449" s="40" t="s">
        <v>744</v>
      </c>
      <c r="C449" t="s">
        <v>1146</v>
      </c>
      <c r="D449" s="40" t="s">
        <v>1147</v>
      </c>
      <c r="E449" t="s">
        <v>1448</v>
      </c>
      <c r="F449" s="40" t="s">
        <v>1449</v>
      </c>
      <c r="G449" t="s">
        <v>1753</v>
      </c>
      <c r="H449" t="s">
        <v>1754</v>
      </c>
      <c r="I449" s="44"/>
      <c r="J449" s="44"/>
      <c r="K449" s="44"/>
      <c r="L449" s="44"/>
      <c r="M449" s="44"/>
      <c r="N449" s="44">
        <v>25</v>
      </c>
      <c r="O449" s="44">
        <f t="shared" si="81"/>
        <v>1</v>
      </c>
      <c r="P449" s="60">
        <f t="shared" si="82"/>
        <v>1</v>
      </c>
      <c r="Q449" s="62">
        <f t="shared" si="83"/>
        <v>0</v>
      </c>
      <c r="R449" s="62">
        <f t="shared" si="84"/>
        <v>1</v>
      </c>
      <c r="S449" s="60" t="str">
        <f t="shared" si="79"/>
        <v>0-15% range</v>
      </c>
      <c r="T449" s="61">
        <f t="shared" si="89"/>
        <v>25</v>
      </c>
      <c r="U449" s="61">
        <f t="shared" si="85"/>
        <v>25</v>
      </c>
      <c r="V449" s="61">
        <f t="shared" si="86"/>
        <v>25</v>
      </c>
      <c r="W449" s="60">
        <f t="shared" si="80"/>
        <v>1</v>
      </c>
      <c r="X449" s="104" t="s">
        <v>2173</v>
      </c>
      <c r="Z449" s="134"/>
      <c r="AA449" s="134"/>
      <c r="AB449" s="134"/>
      <c r="AC449" s="134"/>
      <c r="AD449" s="134"/>
      <c r="AE449" s="134"/>
    </row>
    <row r="450" spans="1:31" ht="15" customHeight="1" x14ac:dyDescent="0.25">
      <c r="A450" s="40" t="s">
        <v>18</v>
      </c>
      <c r="B450" s="40" t="s">
        <v>744</v>
      </c>
      <c r="C450" t="s">
        <v>1146</v>
      </c>
      <c r="D450" s="40" t="s">
        <v>1147</v>
      </c>
      <c r="E450" t="s">
        <v>1448</v>
      </c>
      <c r="F450" s="40" t="s">
        <v>1449</v>
      </c>
      <c r="G450" t="s">
        <v>2210</v>
      </c>
      <c r="H450" t="s">
        <v>2209</v>
      </c>
      <c r="I450" s="44"/>
      <c r="J450" s="44"/>
      <c r="K450" s="44"/>
      <c r="L450" s="44"/>
      <c r="M450" s="44"/>
      <c r="N450" s="44">
        <v>15</v>
      </c>
      <c r="O450" s="44">
        <f t="shared" si="81"/>
        <v>1</v>
      </c>
      <c r="P450" s="60">
        <f t="shared" si="82"/>
        <v>1</v>
      </c>
      <c r="Q450" s="62">
        <f t="shared" si="83"/>
        <v>0</v>
      </c>
      <c r="R450" s="62">
        <f t="shared" si="84"/>
        <v>1</v>
      </c>
      <c r="S450" s="60" t="str">
        <f t="shared" si="79"/>
        <v>0-15% range</v>
      </c>
      <c r="T450" s="61">
        <f t="shared" si="89"/>
        <v>15</v>
      </c>
      <c r="U450" s="61">
        <f t="shared" si="85"/>
        <v>15</v>
      </c>
      <c r="V450" s="61">
        <f t="shared" si="86"/>
        <v>15</v>
      </c>
      <c r="W450" s="60">
        <f t="shared" si="80"/>
        <v>1</v>
      </c>
      <c r="X450" s="104" t="s">
        <v>2173</v>
      </c>
      <c r="Z450" s="134"/>
      <c r="AA450" s="134"/>
      <c r="AB450" s="134"/>
      <c r="AC450" s="134"/>
      <c r="AD450" s="134"/>
      <c r="AE450" s="134"/>
    </row>
    <row r="451" spans="1:31" ht="15" customHeight="1" x14ac:dyDescent="0.25">
      <c r="A451" s="40" t="s">
        <v>18</v>
      </c>
      <c r="B451" s="40" t="s">
        <v>744</v>
      </c>
      <c r="C451" t="s">
        <v>1146</v>
      </c>
      <c r="D451" s="40" t="s">
        <v>1147</v>
      </c>
      <c r="E451" t="s">
        <v>1448</v>
      </c>
      <c r="F451" s="40" t="s">
        <v>1449</v>
      </c>
      <c r="G451" t="s">
        <v>2364</v>
      </c>
      <c r="H451" t="s">
        <v>2363</v>
      </c>
      <c r="I451" s="44"/>
      <c r="J451" s="44"/>
      <c r="K451" s="44"/>
      <c r="L451" s="44"/>
      <c r="M451" s="44"/>
      <c r="N451" s="44">
        <v>10</v>
      </c>
      <c r="O451" s="44">
        <f t="shared" si="81"/>
        <v>1</v>
      </c>
      <c r="P451" s="60">
        <f t="shared" si="82"/>
        <v>1</v>
      </c>
      <c r="Q451" s="62">
        <f t="shared" si="83"/>
        <v>0</v>
      </c>
      <c r="R451" s="62">
        <f t="shared" si="84"/>
        <v>1</v>
      </c>
      <c r="S451" s="60" t="str">
        <f t="shared" ref="S451:S514" si="90">IFERROR(IF(Q451&lt;=0.15,"0-15% range",IF(AND(Q451&gt;0.15,Q451&lt;=0.5),"16 - 50% range",IF(Q451&gt;0.5,"50-100% range", "NA"))),"")</f>
        <v>0-15% range</v>
      </c>
      <c r="T451" s="61">
        <f t="shared" si="89"/>
        <v>10</v>
      </c>
      <c r="U451" s="61">
        <f t="shared" si="85"/>
        <v>10</v>
      </c>
      <c r="V451" s="61">
        <f t="shared" si="86"/>
        <v>10</v>
      </c>
      <c r="W451" s="60">
        <f t="shared" ref="W451:W514" si="91">COUNTIF(H:H,H451)</f>
        <v>1</v>
      </c>
      <c r="X451" s="104" t="s">
        <v>2173</v>
      </c>
      <c r="Z451" s="134"/>
      <c r="AA451" s="134"/>
      <c r="AB451" s="134"/>
      <c r="AC451" s="134"/>
      <c r="AD451" s="134"/>
      <c r="AE451" s="134"/>
    </row>
    <row r="452" spans="1:31" ht="15" customHeight="1" x14ac:dyDescent="0.25">
      <c r="A452" s="40" t="s">
        <v>18</v>
      </c>
      <c r="B452" s="40" t="s">
        <v>744</v>
      </c>
      <c r="C452" t="s">
        <v>1146</v>
      </c>
      <c r="D452" s="40" t="s">
        <v>1147</v>
      </c>
      <c r="E452" t="s">
        <v>1690</v>
      </c>
      <c r="F452" s="40" t="s">
        <v>1691</v>
      </c>
      <c r="G452" t="s">
        <v>1690</v>
      </c>
      <c r="H452" t="s">
        <v>1692</v>
      </c>
      <c r="I452" s="44"/>
      <c r="J452" s="44"/>
      <c r="K452" s="44"/>
      <c r="L452" s="44"/>
      <c r="M452" s="44"/>
      <c r="N452" s="44">
        <v>20</v>
      </c>
      <c r="O452" s="44">
        <f t="shared" ref="O452:O515" si="92">COUNTIF(I452:N452,"&gt;=0")</f>
        <v>1</v>
      </c>
      <c r="P452" s="60">
        <f t="shared" ref="P452:P515" si="93">COUNTIF(I452:N452,"&gt;=0")</f>
        <v>1</v>
      </c>
      <c r="Q452" s="62">
        <f t="shared" ref="Q452:Q515" si="94">IFERROR(1-(MIN(I452:N452)/MAX(I452:N452)),"")</f>
        <v>0</v>
      </c>
      <c r="R452" s="62">
        <f t="shared" ref="R452:R515" si="95">IF(MIN(I452:N452)&lt;&gt;0,MAX(I452:N452)/MIN(I452:N452),0)</f>
        <v>1</v>
      </c>
      <c r="S452" s="60" t="str">
        <f t="shared" si="90"/>
        <v>0-15% range</v>
      </c>
      <c r="T452" s="61">
        <f t="shared" si="89"/>
        <v>20</v>
      </c>
      <c r="U452" s="61">
        <f t="shared" ref="U452:U515" si="96">MAX(I452:N452)</f>
        <v>20</v>
      </c>
      <c r="V452" s="61">
        <f t="shared" ref="V452:V515" si="97">MIN(I452:N452)</f>
        <v>20</v>
      </c>
      <c r="W452" s="60">
        <f t="shared" si="91"/>
        <v>1</v>
      </c>
      <c r="X452" s="104" t="s">
        <v>2173</v>
      </c>
      <c r="Z452" s="134"/>
      <c r="AA452" s="134"/>
      <c r="AB452" s="134"/>
      <c r="AC452" s="134"/>
      <c r="AD452" s="134"/>
      <c r="AE452" s="134"/>
    </row>
    <row r="453" spans="1:31" ht="15" customHeight="1" x14ac:dyDescent="0.25">
      <c r="A453" s="40" t="s">
        <v>18</v>
      </c>
      <c r="B453" s="40" t="s">
        <v>744</v>
      </c>
      <c r="C453" t="s">
        <v>1146</v>
      </c>
      <c r="D453" s="40" t="s">
        <v>1147</v>
      </c>
      <c r="E453" t="s">
        <v>1690</v>
      </c>
      <c r="F453" s="40" t="s">
        <v>1691</v>
      </c>
      <c r="G453" t="s">
        <v>2200</v>
      </c>
      <c r="H453" t="s">
        <v>2272</v>
      </c>
      <c r="I453" s="44"/>
      <c r="J453" s="44"/>
      <c r="K453" s="44"/>
      <c r="L453" s="44"/>
      <c r="M453" s="44"/>
      <c r="N453" s="44">
        <v>15</v>
      </c>
      <c r="O453" s="44">
        <f t="shared" si="92"/>
        <v>1</v>
      </c>
      <c r="P453" s="60">
        <f t="shared" si="93"/>
        <v>1</v>
      </c>
      <c r="Q453" s="62">
        <f t="shared" si="94"/>
        <v>0</v>
      </c>
      <c r="R453" s="62">
        <f t="shared" si="95"/>
        <v>1</v>
      </c>
      <c r="S453" s="60" t="str">
        <f t="shared" si="90"/>
        <v>0-15% range</v>
      </c>
      <c r="T453" s="61">
        <f t="shared" si="89"/>
        <v>15</v>
      </c>
      <c r="U453" s="61">
        <f t="shared" si="96"/>
        <v>15</v>
      </c>
      <c r="V453" s="61">
        <f t="shared" si="97"/>
        <v>15</v>
      </c>
      <c r="W453" s="60">
        <f t="shared" si="91"/>
        <v>1</v>
      </c>
      <c r="X453" s="104" t="s">
        <v>2173</v>
      </c>
      <c r="Z453" s="134"/>
      <c r="AA453" s="134"/>
      <c r="AB453" s="134"/>
      <c r="AC453" s="134"/>
      <c r="AD453" s="134"/>
      <c r="AE453" s="134"/>
    </row>
    <row r="454" spans="1:31" ht="15" customHeight="1" x14ac:dyDescent="0.25">
      <c r="A454" s="40" t="s">
        <v>18</v>
      </c>
      <c r="B454" s="40" t="s">
        <v>744</v>
      </c>
      <c r="C454" t="s">
        <v>1158</v>
      </c>
      <c r="D454" s="40" t="s">
        <v>1159</v>
      </c>
      <c r="E454" t="s">
        <v>1160</v>
      </c>
      <c r="F454" s="40" t="s">
        <v>1161</v>
      </c>
      <c r="G454" t="s">
        <v>2206</v>
      </c>
      <c r="H454" t="s">
        <v>2205</v>
      </c>
      <c r="I454" s="44"/>
      <c r="J454" s="44"/>
      <c r="K454" s="44"/>
      <c r="L454" s="44"/>
      <c r="M454" s="44"/>
      <c r="N454" s="44">
        <v>25</v>
      </c>
      <c r="O454" s="44">
        <f t="shared" si="92"/>
        <v>1</v>
      </c>
      <c r="P454" s="60">
        <f t="shared" si="93"/>
        <v>1</v>
      </c>
      <c r="Q454" s="62">
        <f t="shared" si="94"/>
        <v>0</v>
      </c>
      <c r="R454" s="62">
        <f t="shared" si="95"/>
        <v>1</v>
      </c>
      <c r="S454" s="60" t="str">
        <f t="shared" si="90"/>
        <v>0-15% range</v>
      </c>
      <c r="T454" s="61">
        <f t="shared" si="89"/>
        <v>25</v>
      </c>
      <c r="U454" s="61">
        <f t="shared" si="96"/>
        <v>25</v>
      </c>
      <c r="V454" s="61">
        <f t="shared" si="97"/>
        <v>25</v>
      </c>
      <c r="W454" s="60">
        <f t="shared" si="91"/>
        <v>1</v>
      </c>
      <c r="X454" s="104" t="s">
        <v>2173</v>
      </c>
      <c r="Z454" s="134"/>
      <c r="AA454" s="134"/>
      <c r="AB454" s="134"/>
      <c r="AC454" s="134"/>
      <c r="AD454" s="134"/>
      <c r="AE454" s="134"/>
    </row>
    <row r="455" spans="1:31" ht="15" customHeight="1" x14ac:dyDescent="0.25">
      <c r="A455" s="40" t="s">
        <v>18</v>
      </c>
      <c r="B455" s="40" t="s">
        <v>744</v>
      </c>
      <c r="C455" t="s">
        <v>1158</v>
      </c>
      <c r="D455" s="40" t="s">
        <v>1159</v>
      </c>
      <c r="E455" t="s">
        <v>1160</v>
      </c>
      <c r="F455" s="40" t="s">
        <v>1161</v>
      </c>
      <c r="G455" t="s">
        <v>2470</v>
      </c>
      <c r="H455" t="s">
        <v>2469</v>
      </c>
      <c r="I455" s="44"/>
      <c r="J455" s="44"/>
      <c r="K455" s="44"/>
      <c r="L455" s="44"/>
      <c r="M455" s="44"/>
      <c r="N455" s="44">
        <v>10</v>
      </c>
      <c r="O455" s="44">
        <f t="shared" si="92"/>
        <v>1</v>
      </c>
      <c r="P455" s="60">
        <f t="shared" si="93"/>
        <v>1</v>
      </c>
      <c r="Q455" s="62">
        <f t="shared" si="94"/>
        <v>0</v>
      </c>
      <c r="R455" s="62">
        <f t="shared" si="95"/>
        <v>1</v>
      </c>
      <c r="S455" s="60" t="str">
        <f t="shared" si="90"/>
        <v>0-15% range</v>
      </c>
      <c r="T455" s="61">
        <f t="shared" si="89"/>
        <v>10</v>
      </c>
      <c r="U455" s="61">
        <f t="shared" si="96"/>
        <v>10</v>
      </c>
      <c r="V455" s="61">
        <f t="shared" si="97"/>
        <v>10</v>
      </c>
      <c r="W455" s="60">
        <f t="shared" si="91"/>
        <v>1</v>
      </c>
      <c r="X455" s="104" t="s">
        <v>2173</v>
      </c>
      <c r="Z455" s="134"/>
      <c r="AA455" s="134"/>
      <c r="AB455" s="134"/>
      <c r="AC455" s="134"/>
      <c r="AD455" s="134"/>
      <c r="AE455" s="134"/>
    </row>
    <row r="456" spans="1:31" ht="15" customHeight="1" x14ac:dyDescent="0.25">
      <c r="A456" s="40" t="s">
        <v>18</v>
      </c>
      <c r="B456" s="40" t="s">
        <v>744</v>
      </c>
      <c r="C456" t="s">
        <v>1158</v>
      </c>
      <c r="D456" s="40" t="s">
        <v>1159</v>
      </c>
      <c r="E456" t="s">
        <v>1160</v>
      </c>
      <c r="F456" s="40" t="s">
        <v>1161</v>
      </c>
      <c r="G456" t="s">
        <v>2484</v>
      </c>
      <c r="H456" t="s">
        <v>2483</v>
      </c>
      <c r="I456" s="44"/>
      <c r="J456" s="44"/>
      <c r="K456" s="44"/>
      <c r="L456" s="44"/>
      <c r="M456" s="44"/>
      <c r="N456" s="44">
        <v>15</v>
      </c>
      <c r="O456" s="44">
        <f t="shared" si="92"/>
        <v>1</v>
      </c>
      <c r="P456" s="60">
        <f t="shared" si="93"/>
        <v>1</v>
      </c>
      <c r="Q456" s="62">
        <f t="shared" si="94"/>
        <v>0</v>
      </c>
      <c r="R456" s="62">
        <f t="shared" si="95"/>
        <v>1</v>
      </c>
      <c r="S456" s="60" t="str">
        <f t="shared" si="90"/>
        <v>0-15% range</v>
      </c>
      <c r="T456" s="61">
        <f t="shared" si="89"/>
        <v>15</v>
      </c>
      <c r="U456" s="61">
        <f t="shared" si="96"/>
        <v>15</v>
      </c>
      <c r="V456" s="61">
        <f t="shared" si="97"/>
        <v>15</v>
      </c>
      <c r="W456" s="60">
        <f t="shared" si="91"/>
        <v>1</v>
      </c>
      <c r="X456" s="104" t="s">
        <v>2173</v>
      </c>
      <c r="Z456" s="134"/>
      <c r="AA456" s="134"/>
      <c r="AB456" s="134"/>
      <c r="AC456" s="134"/>
      <c r="AD456" s="134"/>
      <c r="AE456" s="134"/>
    </row>
    <row r="457" spans="1:31" ht="15" customHeight="1" x14ac:dyDescent="0.25">
      <c r="A457" s="40" t="s">
        <v>18</v>
      </c>
      <c r="B457" s="40" t="s">
        <v>744</v>
      </c>
      <c r="C457" t="s">
        <v>1158</v>
      </c>
      <c r="D457" s="40" t="s">
        <v>1159</v>
      </c>
      <c r="E457" t="s">
        <v>1158</v>
      </c>
      <c r="F457" s="40" t="s">
        <v>1164</v>
      </c>
      <c r="G457" t="s">
        <v>1158</v>
      </c>
      <c r="H457" t="s">
        <v>1436</v>
      </c>
      <c r="I457" s="44"/>
      <c r="J457" s="44"/>
      <c r="K457" s="44"/>
      <c r="L457" s="44"/>
      <c r="M457" s="44"/>
      <c r="N457" s="44">
        <v>90</v>
      </c>
      <c r="O457" s="44">
        <f t="shared" si="92"/>
        <v>1</v>
      </c>
      <c r="P457" s="60">
        <f t="shared" si="93"/>
        <v>1</v>
      </c>
      <c r="Q457" s="62">
        <f t="shared" si="94"/>
        <v>0</v>
      </c>
      <c r="R457" s="62">
        <f t="shared" si="95"/>
        <v>1</v>
      </c>
      <c r="S457" s="60" t="str">
        <f t="shared" si="90"/>
        <v>0-15% range</v>
      </c>
      <c r="T457" s="61">
        <f t="shared" si="89"/>
        <v>90</v>
      </c>
      <c r="U457" s="61">
        <f t="shared" si="96"/>
        <v>90</v>
      </c>
      <c r="V457" s="61">
        <f t="shared" si="97"/>
        <v>90</v>
      </c>
      <c r="W457" s="60">
        <f t="shared" si="91"/>
        <v>1</v>
      </c>
      <c r="X457" s="104" t="s">
        <v>2173</v>
      </c>
      <c r="Z457" s="134"/>
      <c r="AA457" s="134"/>
      <c r="AB457" s="134"/>
      <c r="AC457" s="134"/>
      <c r="AD457" s="134"/>
      <c r="AE457" s="134"/>
    </row>
    <row r="458" spans="1:31" ht="15" customHeight="1" x14ac:dyDescent="0.25">
      <c r="A458" s="40" t="s">
        <v>18</v>
      </c>
      <c r="B458" s="40" t="s">
        <v>744</v>
      </c>
      <c r="C458" t="s">
        <v>1158</v>
      </c>
      <c r="D458" s="40" t="s">
        <v>1159</v>
      </c>
      <c r="E458" t="s">
        <v>1158</v>
      </c>
      <c r="F458" s="40" t="s">
        <v>1164</v>
      </c>
      <c r="G458" t="s">
        <v>1693</v>
      </c>
      <c r="H458" t="s">
        <v>1694</v>
      </c>
      <c r="I458" s="44"/>
      <c r="J458" s="44"/>
      <c r="K458" s="44"/>
      <c r="L458" s="44"/>
      <c r="M458" s="44"/>
      <c r="N458" s="44">
        <v>10</v>
      </c>
      <c r="O458" s="44">
        <f t="shared" si="92"/>
        <v>1</v>
      </c>
      <c r="P458" s="60">
        <f t="shared" si="93"/>
        <v>1</v>
      </c>
      <c r="Q458" s="62">
        <f t="shared" si="94"/>
        <v>0</v>
      </c>
      <c r="R458" s="62">
        <f t="shared" si="95"/>
        <v>1</v>
      </c>
      <c r="S458" s="60" t="str">
        <f t="shared" si="90"/>
        <v>0-15% range</v>
      </c>
      <c r="T458" s="61">
        <f t="shared" si="89"/>
        <v>10</v>
      </c>
      <c r="U458" s="61">
        <f t="shared" si="96"/>
        <v>10</v>
      </c>
      <c r="V458" s="61">
        <f t="shared" si="97"/>
        <v>10</v>
      </c>
      <c r="W458" s="60">
        <f t="shared" si="91"/>
        <v>1</v>
      </c>
      <c r="X458" s="104" t="s">
        <v>2173</v>
      </c>
      <c r="Z458" s="134"/>
      <c r="AA458" s="134"/>
      <c r="AB458" s="134"/>
      <c r="AC458" s="134"/>
      <c r="AD458" s="134"/>
      <c r="AE458" s="134"/>
    </row>
    <row r="459" spans="1:31" ht="15" customHeight="1" x14ac:dyDescent="0.25">
      <c r="A459" s="40" t="s">
        <v>18</v>
      </c>
      <c r="B459" s="40" t="s">
        <v>744</v>
      </c>
      <c r="C459" t="s">
        <v>1158</v>
      </c>
      <c r="D459" s="40" t="s">
        <v>1159</v>
      </c>
      <c r="E459" t="s">
        <v>1158</v>
      </c>
      <c r="F459" s="40" t="s">
        <v>1164</v>
      </c>
      <c r="G459" t="s">
        <v>2360</v>
      </c>
      <c r="H459" t="s">
        <v>2359</v>
      </c>
      <c r="I459" s="44"/>
      <c r="J459" s="44"/>
      <c r="K459" s="44"/>
      <c r="L459" s="44"/>
      <c r="M459" s="44"/>
      <c r="N459" s="44">
        <v>10</v>
      </c>
      <c r="O459" s="44">
        <f t="shared" si="92"/>
        <v>1</v>
      </c>
      <c r="P459" s="60">
        <f t="shared" si="93"/>
        <v>1</v>
      </c>
      <c r="Q459" s="62">
        <f t="shared" si="94"/>
        <v>0</v>
      </c>
      <c r="R459" s="62">
        <f t="shared" si="95"/>
        <v>1</v>
      </c>
      <c r="S459" s="60" t="str">
        <f t="shared" si="90"/>
        <v>0-15% range</v>
      </c>
      <c r="T459" s="61">
        <f t="shared" si="89"/>
        <v>10</v>
      </c>
      <c r="U459" s="61">
        <f t="shared" si="96"/>
        <v>10</v>
      </c>
      <c r="V459" s="61">
        <f t="shared" si="97"/>
        <v>10</v>
      </c>
      <c r="W459" s="60">
        <f t="shared" si="91"/>
        <v>1</v>
      </c>
      <c r="X459" s="104" t="s">
        <v>2173</v>
      </c>
      <c r="Z459" s="134"/>
      <c r="AA459" s="134"/>
      <c r="AB459" s="134"/>
      <c r="AC459" s="134"/>
      <c r="AD459" s="134"/>
      <c r="AE459" s="134"/>
    </row>
    <row r="460" spans="1:31" ht="15" customHeight="1" x14ac:dyDescent="0.25">
      <c r="A460" s="40" t="s">
        <v>18</v>
      </c>
      <c r="B460" s="40" t="s">
        <v>744</v>
      </c>
      <c r="C460" t="s">
        <v>1158</v>
      </c>
      <c r="D460" s="40" t="s">
        <v>1159</v>
      </c>
      <c r="E460" t="s">
        <v>1158</v>
      </c>
      <c r="F460" s="40" t="s">
        <v>1164</v>
      </c>
      <c r="G460" t="s">
        <v>2391</v>
      </c>
      <c r="H460" t="s">
        <v>2390</v>
      </c>
      <c r="I460" s="44"/>
      <c r="J460" s="44"/>
      <c r="K460" s="44"/>
      <c r="L460" s="44"/>
      <c r="M460" s="44"/>
      <c r="N460" s="44">
        <v>15</v>
      </c>
      <c r="O460" s="44">
        <f t="shared" si="92"/>
        <v>1</v>
      </c>
      <c r="P460" s="60">
        <f t="shared" si="93"/>
        <v>1</v>
      </c>
      <c r="Q460" s="62">
        <f t="shared" si="94"/>
        <v>0</v>
      </c>
      <c r="R460" s="62">
        <f t="shared" si="95"/>
        <v>1</v>
      </c>
      <c r="S460" s="60" t="str">
        <f t="shared" si="90"/>
        <v>0-15% range</v>
      </c>
      <c r="T460" s="61">
        <f t="shared" si="89"/>
        <v>15</v>
      </c>
      <c r="U460" s="61">
        <f t="shared" si="96"/>
        <v>15</v>
      </c>
      <c r="V460" s="61">
        <f t="shared" si="97"/>
        <v>15</v>
      </c>
      <c r="W460" s="60">
        <f t="shared" si="91"/>
        <v>1</v>
      </c>
      <c r="X460" s="104" t="s">
        <v>2173</v>
      </c>
      <c r="Z460" s="134"/>
      <c r="AA460" s="134"/>
      <c r="AB460" s="134"/>
      <c r="AC460" s="134"/>
      <c r="AD460" s="134"/>
      <c r="AE460" s="134"/>
    </row>
    <row r="461" spans="1:31" ht="15" customHeight="1" x14ac:dyDescent="0.25">
      <c r="A461" s="40" t="s">
        <v>18</v>
      </c>
      <c r="B461" s="40" t="s">
        <v>744</v>
      </c>
      <c r="C461" t="s">
        <v>1158</v>
      </c>
      <c r="D461" s="40" t="s">
        <v>1159</v>
      </c>
      <c r="E461" t="s">
        <v>1158</v>
      </c>
      <c r="F461" s="40" t="s">
        <v>1164</v>
      </c>
      <c r="G461" t="s">
        <v>2472</v>
      </c>
      <c r="H461" t="s">
        <v>2471</v>
      </c>
      <c r="I461" s="44"/>
      <c r="J461" s="44"/>
      <c r="K461" s="44"/>
      <c r="L461" s="44"/>
      <c r="M461" s="44"/>
      <c r="N461" s="44">
        <v>10</v>
      </c>
      <c r="O461" s="44">
        <f t="shared" si="92"/>
        <v>1</v>
      </c>
      <c r="P461" s="60">
        <f t="shared" si="93"/>
        <v>1</v>
      </c>
      <c r="Q461" s="62">
        <f t="shared" si="94"/>
        <v>0</v>
      </c>
      <c r="R461" s="62">
        <f t="shared" si="95"/>
        <v>1</v>
      </c>
      <c r="S461" s="60" t="str">
        <f t="shared" si="90"/>
        <v>0-15% range</v>
      </c>
      <c r="T461" s="61">
        <f t="shared" si="89"/>
        <v>10</v>
      </c>
      <c r="U461" s="61">
        <f t="shared" si="96"/>
        <v>10</v>
      </c>
      <c r="V461" s="61">
        <f t="shared" si="97"/>
        <v>10</v>
      </c>
      <c r="W461" s="60">
        <f t="shared" si="91"/>
        <v>1</v>
      </c>
      <c r="X461" s="104" t="s">
        <v>2173</v>
      </c>
      <c r="Z461" s="134"/>
      <c r="AA461" s="134"/>
      <c r="AB461" s="134"/>
      <c r="AC461" s="134"/>
      <c r="AD461" s="134"/>
      <c r="AE461" s="134"/>
    </row>
    <row r="462" spans="1:31" ht="15" customHeight="1" x14ac:dyDescent="0.25">
      <c r="A462" s="40" t="s">
        <v>18</v>
      </c>
      <c r="B462" s="40" t="s">
        <v>744</v>
      </c>
      <c r="C462" t="s">
        <v>1158</v>
      </c>
      <c r="D462" s="40" t="s">
        <v>1159</v>
      </c>
      <c r="E462" t="s">
        <v>1178</v>
      </c>
      <c r="F462" s="40" t="s">
        <v>1179</v>
      </c>
      <c r="G462" t="s">
        <v>440</v>
      </c>
      <c r="H462" t="s">
        <v>2487</v>
      </c>
      <c r="I462" s="44"/>
      <c r="J462" s="44"/>
      <c r="K462" s="44"/>
      <c r="L462" s="44"/>
      <c r="M462" s="44"/>
      <c r="N462" s="44">
        <v>5</v>
      </c>
      <c r="O462" s="44">
        <f t="shared" si="92"/>
        <v>1</v>
      </c>
      <c r="P462" s="60">
        <f t="shared" si="93"/>
        <v>1</v>
      </c>
      <c r="Q462" s="62">
        <f t="shared" si="94"/>
        <v>0</v>
      </c>
      <c r="R462" s="62">
        <f t="shared" si="95"/>
        <v>1</v>
      </c>
      <c r="S462" s="60" t="str">
        <f t="shared" si="90"/>
        <v>0-15% range</v>
      </c>
      <c r="T462" s="61">
        <f t="shared" si="89"/>
        <v>5</v>
      </c>
      <c r="U462" s="61">
        <f t="shared" si="96"/>
        <v>5</v>
      </c>
      <c r="V462" s="61">
        <f t="shared" si="97"/>
        <v>5</v>
      </c>
      <c r="W462" s="60">
        <f t="shared" si="91"/>
        <v>1</v>
      </c>
      <c r="X462" s="104" t="s">
        <v>2173</v>
      </c>
      <c r="Z462" s="134"/>
      <c r="AA462" s="134"/>
      <c r="AB462" s="134"/>
      <c r="AC462" s="134"/>
      <c r="AD462" s="134"/>
      <c r="AE462" s="134"/>
    </row>
    <row r="463" spans="1:31" ht="15" customHeight="1" x14ac:dyDescent="0.25">
      <c r="A463" s="40" t="s">
        <v>18</v>
      </c>
      <c r="B463" s="40" t="s">
        <v>744</v>
      </c>
      <c r="C463" t="s">
        <v>1158</v>
      </c>
      <c r="D463" s="40" t="s">
        <v>1159</v>
      </c>
      <c r="E463" t="s">
        <v>1178</v>
      </c>
      <c r="F463" s="40" t="s">
        <v>1179</v>
      </c>
      <c r="G463" t="s">
        <v>2208</v>
      </c>
      <c r="H463" t="s">
        <v>2207</v>
      </c>
      <c r="I463" s="44"/>
      <c r="J463" s="44"/>
      <c r="K463" s="44"/>
      <c r="L463" s="44"/>
      <c r="M463" s="44"/>
      <c r="N463" s="44">
        <v>20</v>
      </c>
      <c r="O463" s="44">
        <f t="shared" si="92"/>
        <v>1</v>
      </c>
      <c r="P463" s="60">
        <f t="shared" si="93"/>
        <v>1</v>
      </c>
      <c r="Q463" s="62">
        <f t="shared" si="94"/>
        <v>0</v>
      </c>
      <c r="R463" s="62">
        <f t="shared" si="95"/>
        <v>1</v>
      </c>
      <c r="S463" s="60" t="str">
        <f t="shared" si="90"/>
        <v>0-15% range</v>
      </c>
      <c r="T463" s="61">
        <f t="shared" si="89"/>
        <v>20</v>
      </c>
      <c r="U463" s="61">
        <f t="shared" si="96"/>
        <v>20</v>
      </c>
      <c r="V463" s="61">
        <f t="shared" si="97"/>
        <v>20</v>
      </c>
      <c r="W463" s="60">
        <f t="shared" si="91"/>
        <v>1</v>
      </c>
      <c r="X463" s="104" t="s">
        <v>2173</v>
      </c>
      <c r="Z463" s="134"/>
      <c r="AA463" s="134"/>
      <c r="AB463" s="134"/>
      <c r="AC463" s="134"/>
      <c r="AD463" s="134"/>
      <c r="AE463" s="134"/>
    </row>
    <row r="464" spans="1:31" ht="15" customHeight="1" x14ac:dyDescent="0.25">
      <c r="A464" s="40" t="s">
        <v>18</v>
      </c>
      <c r="B464" s="40" t="s">
        <v>744</v>
      </c>
      <c r="C464" t="s">
        <v>1158</v>
      </c>
      <c r="D464" s="40" t="s">
        <v>1159</v>
      </c>
      <c r="E464" t="s">
        <v>1182</v>
      </c>
      <c r="F464" s="40" t="s">
        <v>1183</v>
      </c>
      <c r="G464" t="s">
        <v>1182</v>
      </c>
      <c r="H464" t="s">
        <v>1184</v>
      </c>
      <c r="I464" s="44"/>
      <c r="J464" s="44"/>
      <c r="K464" s="44"/>
      <c r="L464" s="44"/>
      <c r="M464" s="44"/>
      <c r="N464" s="44">
        <v>20</v>
      </c>
      <c r="O464" s="44">
        <f t="shared" si="92"/>
        <v>1</v>
      </c>
      <c r="P464" s="60">
        <f t="shared" si="93"/>
        <v>1</v>
      </c>
      <c r="Q464" s="62">
        <f t="shared" si="94"/>
        <v>0</v>
      </c>
      <c r="R464" s="62">
        <f t="shared" si="95"/>
        <v>1</v>
      </c>
      <c r="S464" s="60" t="str">
        <f t="shared" si="90"/>
        <v>0-15% range</v>
      </c>
      <c r="T464" s="61">
        <f t="shared" si="89"/>
        <v>20</v>
      </c>
      <c r="U464" s="61">
        <f t="shared" si="96"/>
        <v>20</v>
      </c>
      <c r="V464" s="61">
        <f t="shared" si="97"/>
        <v>20</v>
      </c>
      <c r="W464" s="60">
        <f t="shared" si="91"/>
        <v>1</v>
      </c>
      <c r="X464" s="104" t="s">
        <v>2173</v>
      </c>
      <c r="Z464" s="134"/>
      <c r="AA464" s="134"/>
      <c r="AB464" s="134"/>
      <c r="AC464" s="134"/>
      <c r="AD464" s="134"/>
      <c r="AE464" s="134"/>
    </row>
    <row r="465" spans="1:31" ht="15" customHeight="1" x14ac:dyDescent="0.25">
      <c r="A465" s="40" t="s">
        <v>18</v>
      </c>
      <c r="B465" s="40" t="s">
        <v>744</v>
      </c>
      <c r="C465" t="s">
        <v>1158</v>
      </c>
      <c r="D465" s="40" t="s">
        <v>1159</v>
      </c>
      <c r="E465" t="s">
        <v>1182</v>
      </c>
      <c r="F465" s="40" t="s">
        <v>1183</v>
      </c>
      <c r="G465" t="s">
        <v>2362</v>
      </c>
      <c r="H465" t="s">
        <v>2361</v>
      </c>
      <c r="I465" s="44"/>
      <c r="J465" s="44"/>
      <c r="K465" s="44"/>
      <c r="L465" s="44"/>
      <c r="M465" s="44"/>
      <c r="N465" s="44">
        <v>10</v>
      </c>
      <c r="O465" s="44">
        <f t="shared" si="92"/>
        <v>1</v>
      </c>
      <c r="P465" s="60">
        <f t="shared" si="93"/>
        <v>1</v>
      </c>
      <c r="Q465" s="62">
        <f t="shared" si="94"/>
        <v>0</v>
      </c>
      <c r="R465" s="62">
        <f t="shared" si="95"/>
        <v>1</v>
      </c>
      <c r="S465" s="60" t="str">
        <f t="shared" si="90"/>
        <v>0-15% range</v>
      </c>
      <c r="T465" s="61">
        <f t="shared" si="89"/>
        <v>10</v>
      </c>
      <c r="U465" s="61">
        <f t="shared" si="96"/>
        <v>10</v>
      </c>
      <c r="V465" s="61">
        <f t="shared" si="97"/>
        <v>10</v>
      </c>
      <c r="W465" s="60">
        <f t="shared" si="91"/>
        <v>1</v>
      </c>
      <c r="X465" s="104" t="s">
        <v>2173</v>
      </c>
      <c r="Z465" s="134"/>
      <c r="AA465" s="134"/>
      <c r="AB465" s="134"/>
      <c r="AC465" s="134"/>
      <c r="AD465" s="134"/>
      <c r="AE465" s="134"/>
    </row>
    <row r="466" spans="1:31" ht="15" customHeight="1" x14ac:dyDescent="0.25">
      <c r="A466" s="40" t="s">
        <v>18</v>
      </c>
      <c r="B466" s="40" t="s">
        <v>744</v>
      </c>
      <c r="C466" t="s">
        <v>1158</v>
      </c>
      <c r="D466" s="40" t="s">
        <v>1159</v>
      </c>
      <c r="E466" t="s">
        <v>1437</v>
      </c>
      <c r="F466" s="40" t="s">
        <v>1438</v>
      </c>
      <c r="G466" t="s">
        <v>1437</v>
      </c>
      <c r="H466" t="s">
        <v>1695</v>
      </c>
      <c r="I466" s="44"/>
      <c r="J466" s="44"/>
      <c r="K466" s="44"/>
      <c r="L466" s="44"/>
      <c r="M466" s="44"/>
      <c r="N466" s="44">
        <v>30</v>
      </c>
      <c r="O466" s="44">
        <f t="shared" si="92"/>
        <v>1</v>
      </c>
      <c r="P466" s="60">
        <f t="shared" si="93"/>
        <v>1</v>
      </c>
      <c r="Q466" s="62">
        <f t="shared" si="94"/>
        <v>0</v>
      </c>
      <c r="R466" s="62">
        <f t="shared" si="95"/>
        <v>1</v>
      </c>
      <c r="S466" s="60" t="str">
        <f t="shared" si="90"/>
        <v>0-15% range</v>
      </c>
      <c r="T466" s="61">
        <f t="shared" si="89"/>
        <v>30</v>
      </c>
      <c r="U466" s="61">
        <f t="shared" si="96"/>
        <v>30</v>
      </c>
      <c r="V466" s="61">
        <f t="shared" si="97"/>
        <v>30</v>
      </c>
      <c r="W466" s="60">
        <f t="shared" si="91"/>
        <v>1</v>
      </c>
      <c r="X466" s="104" t="s">
        <v>2173</v>
      </c>
      <c r="Z466" s="134"/>
      <c r="AA466" s="134"/>
      <c r="AB466" s="134"/>
      <c r="AC466" s="134"/>
      <c r="AD466" s="134"/>
      <c r="AE466" s="134"/>
    </row>
    <row r="467" spans="1:31" ht="15" customHeight="1" x14ac:dyDescent="0.25">
      <c r="A467" s="40" t="s">
        <v>18</v>
      </c>
      <c r="B467" s="40" t="s">
        <v>744</v>
      </c>
      <c r="C467" t="s">
        <v>1158</v>
      </c>
      <c r="D467" s="40" t="s">
        <v>1159</v>
      </c>
      <c r="E467" t="s">
        <v>1437</v>
      </c>
      <c r="F467" s="40" t="s">
        <v>1438</v>
      </c>
      <c r="G467" t="s">
        <v>2486</v>
      </c>
      <c r="H467" t="s">
        <v>2485</v>
      </c>
      <c r="I467" s="44"/>
      <c r="J467" s="44"/>
      <c r="K467" s="44"/>
      <c r="L467" s="44"/>
      <c r="M467" s="44"/>
      <c r="N467" s="44">
        <v>10</v>
      </c>
      <c r="O467" s="44">
        <f t="shared" si="92"/>
        <v>1</v>
      </c>
      <c r="P467" s="60">
        <f t="shared" si="93"/>
        <v>1</v>
      </c>
      <c r="Q467" s="62">
        <f t="shared" si="94"/>
        <v>0</v>
      </c>
      <c r="R467" s="62">
        <f t="shared" si="95"/>
        <v>1</v>
      </c>
      <c r="S467" s="60" t="str">
        <f t="shared" si="90"/>
        <v>0-15% range</v>
      </c>
      <c r="T467" s="61">
        <f t="shared" si="89"/>
        <v>10</v>
      </c>
      <c r="U467" s="61">
        <f t="shared" si="96"/>
        <v>10</v>
      </c>
      <c r="V467" s="61">
        <f t="shared" si="97"/>
        <v>10</v>
      </c>
      <c r="W467" s="60">
        <f t="shared" si="91"/>
        <v>1</v>
      </c>
      <c r="X467" s="104" t="s">
        <v>2173</v>
      </c>
      <c r="Z467" s="134"/>
      <c r="AA467" s="134"/>
      <c r="AB467" s="134"/>
      <c r="AC467" s="134"/>
      <c r="AD467" s="134"/>
      <c r="AE467" s="134"/>
    </row>
    <row r="468" spans="1:31" ht="15" customHeight="1" x14ac:dyDescent="0.25">
      <c r="A468" s="40" t="s">
        <v>18</v>
      </c>
      <c r="B468" s="40" t="s">
        <v>744</v>
      </c>
      <c r="C468" t="s">
        <v>1158</v>
      </c>
      <c r="D468" s="40" t="s">
        <v>1159</v>
      </c>
      <c r="E468" t="s">
        <v>1437</v>
      </c>
      <c r="F468" s="40" t="s">
        <v>1438</v>
      </c>
      <c r="G468" t="s">
        <v>2506</v>
      </c>
      <c r="H468" t="s">
        <v>2505</v>
      </c>
      <c r="I468" s="44"/>
      <c r="J468" s="44"/>
      <c r="K468" s="44"/>
      <c r="L468" s="44"/>
      <c r="M468" s="44"/>
      <c r="N468" s="44">
        <v>15</v>
      </c>
      <c r="O468" s="44">
        <f t="shared" si="92"/>
        <v>1</v>
      </c>
      <c r="P468" s="60">
        <f t="shared" si="93"/>
        <v>1</v>
      </c>
      <c r="Q468" s="62">
        <f t="shared" si="94"/>
        <v>0</v>
      </c>
      <c r="R468" s="62">
        <f t="shared" si="95"/>
        <v>1</v>
      </c>
      <c r="S468" s="60" t="str">
        <f t="shared" si="90"/>
        <v>0-15% range</v>
      </c>
      <c r="T468" s="61">
        <f t="shared" si="89"/>
        <v>15</v>
      </c>
      <c r="U468" s="61">
        <f t="shared" si="96"/>
        <v>15</v>
      </c>
      <c r="V468" s="61">
        <f t="shared" si="97"/>
        <v>15</v>
      </c>
      <c r="W468" s="60">
        <f t="shared" si="91"/>
        <v>1</v>
      </c>
      <c r="X468" s="104" t="s">
        <v>2173</v>
      </c>
      <c r="Z468" s="134"/>
      <c r="AA468" s="134"/>
      <c r="AB468" s="134"/>
      <c r="AC468" s="134"/>
      <c r="AD468" s="134"/>
      <c r="AE468" s="134"/>
    </row>
    <row r="469" spans="1:31" ht="15" customHeight="1" x14ac:dyDescent="0.25">
      <c r="A469" s="40" t="s">
        <v>18</v>
      </c>
      <c r="B469" s="40" t="s">
        <v>744</v>
      </c>
      <c r="C469" t="s">
        <v>1158</v>
      </c>
      <c r="D469" s="40" t="s">
        <v>1159</v>
      </c>
      <c r="E469" t="s">
        <v>1453</v>
      </c>
      <c r="F469" s="40" t="s">
        <v>1454</v>
      </c>
      <c r="G469" t="s">
        <v>1455</v>
      </c>
      <c r="H469" t="s">
        <v>1456</v>
      </c>
      <c r="I469" s="44"/>
      <c r="J469" s="44"/>
      <c r="K469" s="44"/>
      <c r="L469" s="44"/>
      <c r="M469" s="44"/>
      <c r="N469" s="44">
        <v>15</v>
      </c>
      <c r="O469" s="44">
        <f t="shared" si="92"/>
        <v>1</v>
      </c>
      <c r="P469" s="60">
        <f t="shared" si="93"/>
        <v>1</v>
      </c>
      <c r="Q469" s="62">
        <f t="shared" si="94"/>
        <v>0</v>
      </c>
      <c r="R469" s="62">
        <f t="shared" si="95"/>
        <v>1</v>
      </c>
      <c r="S469" s="60" t="str">
        <f t="shared" si="90"/>
        <v>0-15% range</v>
      </c>
      <c r="T469" s="61">
        <f t="shared" si="89"/>
        <v>15</v>
      </c>
      <c r="U469" s="61">
        <f t="shared" si="96"/>
        <v>15</v>
      </c>
      <c r="V469" s="61">
        <f t="shared" si="97"/>
        <v>15</v>
      </c>
      <c r="W469" s="60">
        <f t="shared" si="91"/>
        <v>1</v>
      </c>
      <c r="X469" s="104" t="s">
        <v>2173</v>
      </c>
      <c r="Z469" s="134"/>
      <c r="AA469" s="134"/>
      <c r="AB469" s="134"/>
      <c r="AC469" s="134"/>
      <c r="AD469" s="134"/>
      <c r="AE469" s="134"/>
    </row>
    <row r="470" spans="1:31" ht="15" customHeight="1" x14ac:dyDescent="0.25">
      <c r="A470" s="41" t="s">
        <v>18</v>
      </c>
      <c r="B470" s="40" t="s">
        <v>744</v>
      </c>
      <c r="C470" t="s">
        <v>1158</v>
      </c>
      <c r="D470" s="40" t="s">
        <v>1159</v>
      </c>
      <c r="E470" t="s">
        <v>1453</v>
      </c>
      <c r="F470" s="40" t="s">
        <v>1454</v>
      </c>
      <c r="G470" t="s">
        <v>1453</v>
      </c>
      <c r="H470" t="s">
        <v>1764</v>
      </c>
      <c r="I470" s="44"/>
      <c r="J470" s="44"/>
      <c r="K470" s="44"/>
      <c r="L470" s="44"/>
      <c r="M470" s="44"/>
      <c r="N470" s="44">
        <v>30</v>
      </c>
      <c r="O470" s="44">
        <f t="shared" si="92"/>
        <v>1</v>
      </c>
      <c r="P470" s="60">
        <f t="shared" si="93"/>
        <v>1</v>
      </c>
      <c r="Q470" s="62">
        <f t="shared" si="94"/>
        <v>0</v>
      </c>
      <c r="R470" s="62">
        <f t="shared" si="95"/>
        <v>1</v>
      </c>
      <c r="S470" s="60" t="str">
        <f t="shared" si="90"/>
        <v>0-15% range</v>
      </c>
      <c r="T470" s="61">
        <f t="shared" si="89"/>
        <v>30</v>
      </c>
      <c r="U470" s="61">
        <f t="shared" si="96"/>
        <v>30</v>
      </c>
      <c r="V470" s="61">
        <f t="shared" si="97"/>
        <v>30</v>
      </c>
      <c r="W470" s="60">
        <f t="shared" si="91"/>
        <v>1</v>
      </c>
      <c r="X470" s="104" t="s">
        <v>2173</v>
      </c>
      <c r="Z470" s="134"/>
      <c r="AA470" s="134"/>
      <c r="AB470" s="134"/>
      <c r="AC470" s="134"/>
      <c r="AD470" s="134"/>
      <c r="AE470" s="134"/>
    </row>
    <row r="471" spans="1:31" ht="15" customHeight="1" x14ac:dyDescent="0.25">
      <c r="A471" s="40" t="s">
        <v>19</v>
      </c>
      <c r="B471" s="40" t="s">
        <v>750</v>
      </c>
      <c r="C471" t="s">
        <v>751</v>
      </c>
      <c r="D471" s="40" t="s">
        <v>752</v>
      </c>
      <c r="E471" t="s">
        <v>751</v>
      </c>
      <c r="F471" s="40" t="s">
        <v>753</v>
      </c>
      <c r="G471" t="s">
        <v>751</v>
      </c>
      <c r="H471" t="s">
        <v>754</v>
      </c>
      <c r="I471" s="44"/>
      <c r="J471" s="44"/>
      <c r="K471" s="44"/>
      <c r="L471" s="44"/>
      <c r="M471" s="44"/>
      <c r="N471" s="44">
        <v>60</v>
      </c>
      <c r="O471" s="44">
        <f t="shared" si="92"/>
        <v>1</v>
      </c>
      <c r="P471" s="60">
        <f t="shared" si="93"/>
        <v>1</v>
      </c>
      <c r="Q471" s="62">
        <f t="shared" si="94"/>
        <v>0</v>
      </c>
      <c r="R471" s="62">
        <f t="shared" si="95"/>
        <v>1</v>
      </c>
      <c r="S471" s="60" t="str">
        <f t="shared" si="90"/>
        <v>0-15% range</v>
      </c>
      <c r="T471" s="61">
        <f t="shared" si="89"/>
        <v>60</v>
      </c>
      <c r="U471" s="61">
        <f t="shared" si="96"/>
        <v>60</v>
      </c>
      <c r="V471" s="61">
        <f t="shared" si="97"/>
        <v>60</v>
      </c>
      <c r="W471" s="60">
        <f t="shared" si="91"/>
        <v>1</v>
      </c>
      <c r="X471" s="104" t="s">
        <v>2173</v>
      </c>
      <c r="Z471" s="134"/>
      <c r="AA471" s="134"/>
      <c r="AB471" s="134"/>
      <c r="AC471" s="134"/>
      <c r="AD471" s="134"/>
      <c r="AE471" s="134"/>
    </row>
    <row r="472" spans="1:31" ht="15" customHeight="1" x14ac:dyDescent="0.25">
      <c r="A472" s="40" t="s">
        <v>19</v>
      </c>
      <c r="B472" s="40" t="s">
        <v>750</v>
      </c>
      <c r="C472" t="s">
        <v>751</v>
      </c>
      <c r="D472" s="40" t="s">
        <v>752</v>
      </c>
      <c r="E472" t="s">
        <v>751</v>
      </c>
      <c r="F472" s="40" t="s">
        <v>753</v>
      </c>
      <c r="G472" t="s">
        <v>1392</v>
      </c>
      <c r="H472" t="s">
        <v>1393</v>
      </c>
      <c r="I472" s="44"/>
      <c r="J472" s="44"/>
      <c r="K472" s="44"/>
      <c r="L472" s="44"/>
      <c r="M472" s="44"/>
      <c r="N472" s="44">
        <v>15</v>
      </c>
      <c r="O472" s="44">
        <f t="shared" si="92"/>
        <v>1</v>
      </c>
      <c r="P472" s="60">
        <f t="shared" si="93"/>
        <v>1</v>
      </c>
      <c r="Q472" s="62">
        <f t="shared" si="94"/>
        <v>0</v>
      </c>
      <c r="R472" s="62">
        <f t="shared" si="95"/>
        <v>1</v>
      </c>
      <c r="S472" s="60" t="str">
        <f t="shared" si="90"/>
        <v>0-15% range</v>
      </c>
      <c r="T472" s="61">
        <f t="shared" si="89"/>
        <v>15</v>
      </c>
      <c r="U472" s="61">
        <f t="shared" si="96"/>
        <v>15</v>
      </c>
      <c r="V472" s="61">
        <f t="shared" si="97"/>
        <v>15</v>
      </c>
      <c r="W472" s="60">
        <f t="shared" si="91"/>
        <v>1</v>
      </c>
      <c r="X472" s="104" t="s">
        <v>2173</v>
      </c>
      <c r="Z472" s="134"/>
      <c r="AA472" s="134"/>
      <c r="AB472" s="134"/>
      <c r="AC472" s="134"/>
      <c r="AD472" s="134"/>
      <c r="AE472" s="134"/>
    </row>
    <row r="473" spans="1:31" ht="15" customHeight="1" x14ac:dyDescent="0.25">
      <c r="A473" s="40" t="s">
        <v>19</v>
      </c>
      <c r="B473" s="40" t="s">
        <v>750</v>
      </c>
      <c r="C473" t="s">
        <v>751</v>
      </c>
      <c r="D473" s="40" t="s">
        <v>752</v>
      </c>
      <c r="E473" t="s">
        <v>751</v>
      </c>
      <c r="F473" s="40" t="s">
        <v>753</v>
      </c>
      <c r="G473" t="s">
        <v>2282</v>
      </c>
      <c r="H473" t="s">
        <v>2281</v>
      </c>
      <c r="I473" s="44"/>
      <c r="J473" s="44"/>
      <c r="K473" s="44"/>
      <c r="L473" s="44"/>
      <c r="M473" s="44"/>
      <c r="N473" s="44">
        <v>20</v>
      </c>
      <c r="O473" s="44">
        <f t="shared" si="92"/>
        <v>1</v>
      </c>
      <c r="P473" s="60">
        <f t="shared" si="93"/>
        <v>1</v>
      </c>
      <c r="Q473" s="62">
        <f t="shared" si="94"/>
        <v>0</v>
      </c>
      <c r="R473" s="62">
        <f t="shared" si="95"/>
        <v>1</v>
      </c>
      <c r="S473" s="60" t="str">
        <f t="shared" si="90"/>
        <v>0-15% range</v>
      </c>
      <c r="T473" s="61">
        <f t="shared" si="89"/>
        <v>20</v>
      </c>
      <c r="U473" s="61">
        <f t="shared" si="96"/>
        <v>20</v>
      </c>
      <c r="V473" s="61">
        <f t="shared" si="97"/>
        <v>20</v>
      </c>
      <c r="W473" s="60">
        <f t="shared" si="91"/>
        <v>1</v>
      </c>
      <c r="X473" s="104" t="s">
        <v>2173</v>
      </c>
      <c r="Z473" s="134"/>
      <c r="AA473" s="134"/>
      <c r="AB473" s="134"/>
      <c r="AC473" s="134"/>
      <c r="AD473" s="134"/>
      <c r="AE473" s="134"/>
    </row>
    <row r="474" spans="1:31" ht="15" customHeight="1" x14ac:dyDescent="0.25">
      <c r="A474" s="40" t="s">
        <v>19</v>
      </c>
      <c r="B474" s="40" t="s">
        <v>750</v>
      </c>
      <c r="C474" t="s">
        <v>751</v>
      </c>
      <c r="D474" s="40" t="s">
        <v>752</v>
      </c>
      <c r="E474" t="s">
        <v>751</v>
      </c>
      <c r="F474" s="40" t="s">
        <v>753</v>
      </c>
      <c r="G474" t="s">
        <v>2367</v>
      </c>
      <c r="H474" t="s">
        <v>2366</v>
      </c>
      <c r="I474" s="44"/>
      <c r="J474" s="44"/>
      <c r="K474" s="44"/>
      <c r="L474" s="44"/>
      <c r="M474" s="44"/>
      <c r="N474" s="44">
        <v>20</v>
      </c>
      <c r="O474" s="44">
        <f t="shared" si="92"/>
        <v>1</v>
      </c>
      <c r="P474" s="60">
        <f t="shared" si="93"/>
        <v>1</v>
      </c>
      <c r="Q474" s="62">
        <f t="shared" si="94"/>
        <v>0</v>
      </c>
      <c r="R474" s="62">
        <f t="shared" si="95"/>
        <v>1</v>
      </c>
      <c r="S474" s="60" t="str">
        <f t="shared" si="90"/>
        <v>0-15% range</v>
      </c>
      <c r="T474" s="61">
        <f t="shared" si="89"/>
        <v>20</v>
      </c>
      <c r="U474" s="61">
        <f t="shared" si="96"/>
        <v>20</v>
      </c>
      <c r="V474" s="61">
        <f t="shared" si="97"/>
        <v>20</v>
      </c>
      <c r="W474" s="60">
        <f t="shared" si="91"/>
        <v>1</v>
      </c>
      <c r="X474" s="104" t="s">
        <v>2173</v>
      </c>
      <c r="Z474" s="134"/>
      <c r="AA474" s="134"/>
      <c r="AB474" s="134"/>
      <c r="AC474" s="134"/>
      <c r="AD474" s="134"/>
      <c r="AE474" s="134"/>
    </row>
    <row r="475" spans="1:31" ht="15" customHeight="1" x14ac:dyDescent="0.25">
      <c r="A475" s="40" t="s">
        <v>19</v>
      </c>
      <c r="B475" s="40" t="s">
        <v>750</v>
      </c>
      <c r="C475" t="s">
        <v>751</v>
      </c>
      <c r="D475" s="40" t="s">
        <v>752</v>
      </c>
      <c r="E475" t="s">
        <v>751</v>
      </c>
      <c r="F475" s="40" t="s">
        <v>753</v>
      </c>
      <c r="G475" t="s">
        <v>2393</v>
      </c>
      <c r="H475" t="s">
        <v>2392</v>
      </c>
      <c r="I475" s="44"/>
      <c r="J475" s="44"/>
      <c r="K475" s="44"/>
      <c r="L475" s="44"/>
      <c r="M475" s="44"/>
      <c r="N475" s="44">
        <v>15</v>
      </c>
      <c r="O475" s="44">
        <f t="shared" si="92"/>
        <v>1</v>
      </c>
      <c r="P475" s="60">
        <f t="shared" si="93"/>
        <v>1</v>
      </c>
      <c r="Q475" s="62">
        <f t="shared" si="94"/>
        <v>0</v>
      </c>
      <c r="R475" s="62">
        <f t="shared" si="95"/>
        <v>1</v>
      </c>
      <c r="S475" s="60" t="str">
        <f t="shared" si="90"/>
        <v>0-15% range</v>
      </c>
      <c r="T475" s="61">
        <f t="shared" si="89"/>
        <v>15</v>
      </c>
      <c r="U475" s="61">
        <f t="shared" si="96"/>
        <v>15</v>
      </c>
      <c r="V475" s="61">
        <f t="shared" si="97"/>
        <v>15</v>
      </c>
      <c r="W475" s="60">
        <f t="shared" si="91"/>
        <v>1</v>
      </c>
      <c r="X475" s="104" t="s">
        <v>2173</v>
      </c>
      <c r="Z475" s="134"/>
      <c r="AA475" s="134"/>
      <c r="AB475" s="134"/>
      <c r="AC475" s="134"/>
      <c r="AD475" s="134"/>
      <c r="AE475" s="134"/>
    </row>
    <row r="476" spans="1:31" ht="15" customHeight="1" x14ac:dyDescent="0.25">
      <c r="A476" s="40" t="s">
        <v>19</v>
      </c>
      <c r="B476" s="40" t="s">
        <v>750</v>
      </c>
      <c r="C476" t="s">
        <v>751</v>
      </c>
      <c r="D476" s="40" t="s">
        <v>752</v>
      </c>
      <c r="E476" t="s">
        <v>1861</v>
      </c>
      <c r="F476" s="40" t="s">
        <v>1862</v>
      </c>
      <c r="G476" t="s">
        <v>1861</v>
      </c>
      <c r="H476" t="s">
        <v>1863</v>
      </c>
      <c r="I476" s="44"/>
      <c r="J476" s="44"/>
      <c r="K476" s="44"/>
      <c r="L476" s="44"/>
      <c r="M476" s="44"/>
      <c r="N476" s="44">
        <v>15</v>
      </c>
      <c r="O476" s="44">
        <f t="shared" si="92"/>
        <v>1</v>
      </c>
      <c r="P476" s="60">
        <f t="shared" si="93"/>
        <v>1</v>
      </c>
      <c r="Q476" s="62">
        <f t="shared" si="94"/>
        <v>0</v>
      </c>
      <c r="R476" s="62">
        <f t="shared" si="95"/>
        <v>1</v>
      </c>
      <c r="S476" s="60" t="str">
        <f t="shared" si="90"/>
        <v>0-15% range</v>
      </c>
      <c r="T476" s="61">
        <f t="shared" si="89"/>
        <v>15</v>
      </c>
      <c r="U476" s="61">
        <f t="shared" si="96"/>
        <v>15</v>
      </c>
      <c r="V476" s="61">
        <f t="shared" si="97"/>
        <v>15</v>
      </c>
      <c r="W476" s="60">
        <f t="shared" si="91"/>
        <v>1</v>
      </c>
      <c r="X476" s="104" t="s">
        <v>2173</v>
      </c>
      <c r="Z476" s="134"/>
      <c r="AA476" s="134"/>
      <c r="AB476" s="134"/>
      <c r="AC476" s="134"/>
      <c r="AD476" s="134"/>
      <c r="AE476" s="134"/>
    </row>
    <row r="477" spans="1:31" ht="15" customHeight="1" x14ac:dyDescent="0.25">
      <c r="A477" s="40" t="s">
        <v>19</v>
      </c>
      <c r="B477" s="40" t="s">
        <v>750</v>
      </c>
      <c r="C477" t="s">
        <v>751</v>
      </c>
      <c r="D477" s="40" t="s">
        <v>752</v>
      </c>
      <c r="E477" t="s">
        <v>2070</v>
      </c>
      <c r="F477" s="40" t="s">
        <v>2071</v>
      </c>
      <c r="G477" t="s">
        <v>2070</v>
      </c>
      <c r="H477" t="s">
        <v>2072</v>
      </c>
      <c r="I477" s="44"/>
      <c r="J477" s="44"/>
      <c r="K477" s="44"/>
      <c r="L477" s="44"/>
      <c r="M477" s="44"/>
      <c r="N477" s="44">
        <v>30</v>
      </c>
      <c r="O477" s="44">
        <f t="shared" si="92"/>
        <v>1</v>
      </c>
      <c r="P477" s="60">
        <f t="shared" si="93"/>
        <v>1</v>
      </c>
      <c r="Q477" s="62">
        <f t="shared" si="94"/>
        <v>0</v>
      </c>
      <c r="R477" s="62">
        <f t="shared" si="95"/>
        <v>1</v>
      </c>
      <c r="S477" s="60" t="str">
        <f t="shared" si="90"/>
        <v>0-15% range</v>
      </c>
      <c r="T477" s="61">
        <f t="shared" si="89"/>
        <v>30</v>
      </c>
      <c r="U477" s="61">
        <f t="shared" si="96"/>
        <v>30</v>
      </c>
      <c r="V477" s="61">
        <f t="shared" si="97"/>
        <v>30</v>
      </c>
      <c r="W477" s="60">
        <f t="shared" si="91"/>
        <v>1</v>
      </c>
      <c r="X477" s="104" t="s">
        <v>2173</v>
      </c>
      <c r="Z477" s="134"/>
      <c r="AA477" s="134"/>
      <c r="AB477" s="134"/>
      <c r="AC477" s="134"/>
      <c r="AD477" s="134"/>
      <c r="AE477" s="134"/>
    </row>
    <row r="478" spans="1:31" ht="15" customHeight="1" x14ac:dyDescent="0.25">
      <c r="A478" s="40" t="s">
        <v>19</v>
      </c>
      <c r="B478" s="40" t="s">
        <v>750</v>
      </c>
      <c r="C478" t="s">
        <v>1097</v>
      </c>
      <c r="D478" s="40" t="s">
        <v>1098</v>
      </c>
      <c r="E478" t="s">
        <v>1097</v>
      </c>
      <c r="F478" s="40" t="s">
        <v>1099</v>
      </c>
      <c r="G478" t="s">
        <v>1097</v>
      </c>
      <c r="H478" t="s">
        <v>1100</v>
      </c>
      <c r="I478" s="44"/>
      <c r="J478" s="44"/>
      <c r="K478" s="44">
        <v>32</v>
      </c>
      <c r="L478" s="44"/>
      <c r="M478" s="44"/>
      <c r="N478" s="44">
        <v>20</v>
      </c>
      <c r="O478" s="44">
        <f t="shared" si="92"/>
        <v>2</v>
      </c>
      <c r="P478" s="60">
        <f t="shared" si="93"/>
        <v>2</v>
      </c>
      <c r="Q478" s="62">
        <f t="shared" si="94"/>
        <v>0.375</v>
      </c>
      <c r="R478" s="62">
        <f t="shared" si="95"/>
        <v>1.6</v>
      </c>
      <c r="S478" s="60" t="str">
        <f t="shared" si="90"/>
        <v>16 - 50% range</v>
      </c>
      <c r="T478" s="61">
        <f t="shared" si="89"/>
        <v>26</v>
      </c>
      <c r="U478" s="61">
        <f t="shared" si="96"/>
        <v>32</v>
      </c>
      <c r="V478" s="61">
        <f t="shared" si="97"/>
        <v>20</v>
      </c>
      <c r="W478" s="60">
        <f t="shared" si="91"/>
        <v>1</v>
      </c>
      <c r="X478" s="105" t="s">
        <v>2154</v>
      </c>
      <c r="Z478" s="134"/>
      <c r="AA478" s="134"/>
      <c r="AB478" s="134">
        <v>43252</v>
      </c>
      <c r="AC478" s="134"/>
      <c r="AD478" s="134"/>
      <c r="AE478" s="134"/>
    </row>
    <row r="479" spans="1:31" ht="15" customHeight="1" x14ac:dyDescent="0.25">
      <c r="A479" s="40" t="s">
        <v>19</v>
      </c>
      <c r="B479" s="40" t="s">
        <v>750</v>
      </c>
      <c r="C479" t="s">
        <v>1097</v>
      </c>
      <c r="D479" s="40" t="s">
        <v>1098</v>
      </c>
      <c r="E479" t="s">
        <v>1097</v>
      </c>
      <c r="F479" s="40" t="s">
        <v>1099</v>
      </c>
      <c r="G479" t="s">
        <v>2286</v>
      </c>
      <c r="H479" t="s">
        <v>2285</v>
      </c>
      <c r="I479" s="44"/>
      <c r="J479" s="44"/>
      <c r="K479" s="44"/>
      <c r="L479" s="44"/>
      <c r="M479" s="44"/>
      <c r="N479" s="44">
        <v>25</v>
      </c>
      <c r="O479" s="44">
        <f t="shared" si="92"/>
        <v>1</v>
      </c>
      <c r="P479" s="60">
        <f t="shared" si="93"/>
        <v>1</v>
      </c>
      <c r="Q479" s="62">
        <f t="shared" si="94"/>
        <v>0</v>
      </c>
      <c r="R479" s="62">
        <f t="shared" si="95"/>
        <v>1</v>
      </c>
      <c r="S479" s="60" t="str">
        <f t="shared" si="90"/>
        <v>0-15% range</v>
      </c>
      <c r="T479" s="61">
        <f t="shared" si="89"/>
        <v>25</v>
      </c>
      <c r="U479" s="61">
        <f t="shared" si="96"/>
        <v>25</v>
      </c>
      <c r="V479" s="61">
        <f t="shared" si="97"/>
        <v>25</v>
      </c>
      <c r="W479" s="60">
        <f t="shared" si="91"/>
        <v>1</v>
      </c>
      <c r="X479" s="104" t="s">
        <v>2173</v>
      </c>
      <c r="Z479" s="134"/>
      <c r="AA479" s="134"/>
      <c r="AB479" s="134"/>
      <c r="AC479" s="134"/>
      <c r="AD479" s="134"/>
      <c r="AE479" s="134"/>
    </row>
    <row r="480" spans="1:31" ht="15" customHeight="1" x14ac:dyDescent="0.25">
      <c r="A480" s="40" t="s">
        <v>19</v>
      </c>
      <c r="B480" s="40" t="s">
        <v>750</v>
      </c>
      <c r="C480" t="s">
        <v>1097</v>
      </c>
      <c r="D480" s="40" t="s">
        <v>1098</v>
      </c>
      <c r="E480" t="s">
        <v>1097</v>
      </c>
      <c r="F480" s="40" t="s">
        <v>1099</v>
      </c>
      <c r="G480" t="s">
        <v>2369</v>
      </c>
      <c r="H480" t="s">
        <v>2368</v>
      </c>
      <c r="I480" s="44"/>
      <c r="J480" s="44"/>
      <c r="K480" s="44"/>
      <c r="L480" s="44"/>
      <c r="M480" s="44"/>
      <c r="N480" s="44">
        <v>10</v>
      </c>
      <c r="O480" s="44">
        <f t="shared" si="92"/>
        <v>1</v>
      </c>
      <c r="P480" s="60">
        <f t="shared" si="93"/>
        <v>1</v>
      </c>
      <c r="Q480" s="62">
        <f t="shared" si="94"/>
        <v>0</v>
      </c>
      <c r="R480" s="62">
        <f t="shared" si="95"/>
        <v>1</v>
      </c>
      <c r="S480" s="60" t="str">
        <f t="shared" si="90"/>
        <v>0-15% range</v>
      </c>
      <c r="T480" s="61">
        <f t="shared" si="89"/>
        <v>10</v>
      </c>
      <c r="U480" s="61">
        <f t="shared" si="96"/>
        <v>10</v>
      </c>
      <c r="V480" s="61">
        <f t="shared" si="97"/>
        <v>10</v>
      </c>
      <c r="W480" s="60">
        <f t="shared" si="91"/>
        <v>1</v>
      </c>
      <c r="X480" s="104" t="s">
        <v>2173</v>
      </c>
      <c r="Z480" s="134"/>
      <c r="AA480" s="134"/>
      <c r="AB480" s="134"/>
      <c r="AC480" s="134"/>
      <c r="AD480" s="134"/>
      <c r="AE480" s="134"/>
    </row>
    <row r="481" spans="1:31" ht="15" customHeight="1" x14ac:dyDescent="0.25">
      <c r="A481" s="40" t="s">
        <v>19</v>
      </c>
      <c r="B481" s="40" t="s">
        <v>750</v>
      </c>
      <c r="C481" t="s">
        <v>1097</v>
      </c>
      <c r="D481" s="40" t="s">
        <v>1098</v>
      </c>
      <c r="E481" t="s">
        <v>1398</v>
      </c>
      <c r="F481" s="40" t="s">
        <v>1399</v>
      </c>
      <c r="G481" t="s">
        <v>2225</v>
      </c>
      <c r="H481" t="s">
        <v>2224</v>
      </c>
      <c r="I481" s="44"/>
      <c r="J481" s="44"/>
      <c r="K481" s="44"/>
      <c r="L481" s="44"/>
      <c r="M481" s="44"/>
      <c r="N481" s="44">
        <v>10</v>
      </c>
      <c r="O481" s="44">
        <f t="shared" si="92"/>
        <v>1</v>
      </c>
      <c r="P481" s="60">
        <f t="shared" si="93"/>
        <v>1</v>
      </c>
      <c r="Q481" s="62">
        <f t="shared" si="94"/>
        <v>0</v>
      </c>
      <c r="R481" s="62">
        <f t="shared" si="95"/>
        <v>1</v>
      </c>
      <c r="S481" s="60" t="str">
        <f t="shared" si="90"/>
        <v>0-15% range</v>
      </c>
      <c r="T481" s="61">
        <f t="shared" si="89"/>
        <v>10</v>
      </c>
      <c r="U481" s="61">
        <f t="shared" si="96"/>
        <v>10</v>
      </c>
      <c r="V481" s="61">
        <f t="shared" si="97"/>
        <v>10</v>
      </c>
      <c r="W481" s="60">
        <f t="shared" si="91"/>
        <v>1</v>
      </c>
      <c r="X481" s="104" t="s">
        <v>2173</v>
      </c>
      <c r="Z481" s="134"/>
      <c r="AA481" s="134"/>
      <c r="AB481" s="134"/>
      <c r="AC481" s="134"/>
      <c r="AD481" s="134"/>
      <c r="AE481" s="134"/>
    </row>
    <row r="482" spans="1:31" ht="15" customHeight="1" x14ac:dyDescent="0.25">
      <c r="A482" s="40" t="s">
        <v>19</v>
      </c>
      <c r="B482" s="40" t="s">
        <v>750</v>
      </c>
      <c r="C482" t="s">
        <v>1097</v>
      </c>
      <c r="D482" s="40" t="s">
        <v>1098</v>
      </c>
      <c r="E482" t="s">
        <v>1675</v>
      </c>
      <c r="F482" s="40" t="s">
        <v>1676</v>
      </c>
      <c r="G482" t="s">
        <v>2288</v>
      </c>
      <c r="H482" t="s">
        <v>2287</v>
      </c>
      <c r="I482" s="44"/>
      <c r="J482" s="44"/>
      <c r="K482" s="44"/>
      <c r="L482" s="44"/>
      <c r="M482" s="44"/>
      <c r="N482" s="44">
        <v>10</v>
      </c>
      <c r="O482" s="44">
        <f t="shared" si="92"/>
        <v>1</v>
      </c>
      <c r="P482" s="60">
        <f t="shared" si="93"/>
        <v>1</v>
      </c>
      <c r="Q482" s="62">
        <f t="shared" si="94"/>
        <v>0</v>
      </c>
      <c r="R482" s="62">
        <f t="shared" si="95"/>
        <v>1</v>
      </c>
      <c r="S482" s="60" t="str">
        <f t="shared" si="90"/>
        <v>0-15% range</v>
      </c>
      <c r="T482" s="61">
        <f t="shared" si="89"/>
        <v>10</v>
      </c>
      <c r="U482" s="61">
        <f t="shared" si="96"/>
        <v>10</v>
      </c>
      <c r="V482" s="61">
        <f t="shared" si="97"/>
        <v>10</v>
      </c>
      <c r="W482" s="60">
        <f t="shared" si="91"/>
        <v>1</v>
      </c>
      <c r="X482" s="104" t="s">
        <v>2173</v>
      </c>
      <c r="Z482" s="134"/>
      <c r="AA482" s="134"/>
      <c r="AB482" s="134"/>
      <c r="AC482" s="134"/>
      <c r="AD482" s="134"/>
      <c r="AE482" s="134"/>
    </row>
    <row r="483" spans="1:31" ht="15" customHeight="1" x14ac:dyDescent="0.25">
      <c r="A483" s="40" t="s">
        <v>19</v>
      </c>
      <c r="B483" s="40" t="s">
        <v>750</v>
      </c>
      <c r="C483" t="s">
        <v>1097</v>
      </c>
      <c r="D483" s="40" t="s">
        <v>1098</v>
      </c>
      <c r="E483" t="s">
        <v>1675</v>
      </c>
      <c r="F483" s="40" t="s">
        <v>1676</v>
      </c>
      <c r="G483" t="s">
        <v>1675</v>
      </c>
      <c r="H483" t="s">
        <v>2504</v>
      </c>
      <c r="I483" s="44"/>
      <c r="J483" s="44"/>
      <c r="K483" s="44"/>
      <c r="L483" s="44"/>
      <c r="M483" s="44"/>
      <c r="N483" s="44">
        <v>20</v>
      </c>
      <c r="O483" s="44">
        <f t="shared" si="92"/>
        <v>1</v>
      </c>
      <c r="P483" s="60">
        <f t="shared" si="93"/>
        <v>1</v>
      </c>
      <c r="Q483" s="62">
        <f t="shared" si="94"/>
        <v>0</v>
      </c>
      <c r="R483" s="62">
        <f t="shared" si="95"/>
        <v>1</v>
      </c>
      <c r="S483" s="60" t="str">
        <f t="shared" si="90"/>
        <v>0-15% range</v>
      </c>
      <c r="T483" s="61">
        <f t="shared" si="89"/>
        <v>20</v>
      </c>
      <c r="U483" s="61">
        <f t="shared" si="96"/>
        <v>20</v>
      </c>
      <c r="V483" s="61">
        <f t="shared" si="97"/>
        <v>20</v>
      </c>
      <c r="W483" s="60">
        <f t="shared" si="91"/>
        <v>1</v>
      </c>
      <c r="X483" s="104" t="s">
        <v>2173</v>
      </c>
      <c r="Z483" s="134"/>
      <c r="AA483" s="134"/>
      <c r="AB483" s="134"/>
      <c r="AC483" s="134"/>
      <c r="AD483" s="134"/>
      <c r="AE483" s="134"/>
    </row>
    <row r="484" spans="1:31" ht="15" customHeight="1" x14ac:dyDescent="0.25">
      <c r="A484" s="40" t="s">
        <v>19</v>
      </c>
      <c r="B484" s="40" t="s">
        <v>750</v>
      </c>
      <c r="C484" t="s">
        <v>1097</v>
      </c>
      <c r="D484" s="40" t="s">
        <v>1098</v>
      </c>
      <c r="E484" t="s">
        <v>1865</v>
      </c>
      <c r="F484" s="40" t="s">
        <v>1866</v>
      </c>
      <c r="G484" t="s">
        <v>1865</v>
      </c>
      <c r="H484" t="s">
        <v>1867</v>
      </c>
      <c r="I484" s="44"/>
      <c r="J484" s="44"/>
      <c r="K484" s="44"/>
      <c r="L484" s="44"/>
      <c r="M484" s="44"/>
      <c r="N484" s="44">
        <v>25</v>
      </c>
      <c r="O484" s="44">
        <f t="shared" si="92"/>
        <v>1</v>
      </c>
      <c r="P484" s="60">
        <f t="shared" si="93"/>
        <v>1</v>
      </c>
      <c r="Q484" s="62">
        <f t="shared" si="94"/>
        <v>0</v>
      </c>
      <c r="R484" s="62">
        <f t="shared" si="95"/>
        <v>1</v>
      </c>
      <c r="S484" s="60" t="str">
        <f t="shared" si="90"/>
        <v>0-15% range</v>
      </c>
      <c r="T484" s="61">
        <f t="shared" si="89"/>
        <v>25</v>
      </c>
      <c r="U484" s="61">
        <f t="shared" si="96"/>
        <v>25</v>
      </c>
      <c r="V484" s="61">
        <f t="shared" si="97"/>
        <v>25</v>
      </c>
      <c r="W484" s="60">
        <f t="shared" si="91"/>
        <v>1</v>
      </c>
      <c r="X484" s="104" t="s">
        <v>2173</v>
      </c>
      <c r="Z484" s="134"/>
      <c r="AA484" s="134"/>
      <c r="AB484" s="134"/>
      <c r="AC484" s="134"/>
      <c r="AD484" s="134"/>
      <c r="AE484" s="134"/>
    </row>
    <row r="485" spans="1:31" ht="15" customHeight="1" x14ac:dyDescent="0.25">
      <c r="A485" s="40" t="s">
        <v>19</v>
      </c>
      <c r="B485" s="40" t="s">
        <v>750</v>
      </c>
      <c r="C485" t="s">
        <v>1097</v>
      </c>
      <c r="D485" s="40" t="s">
        <v>1098</v>
      </c>
      <c r="E485" t="s">
        <v>1865</v>
      </c>
      <c r="F485" s="40" t="s">
        <v>1866</v>
      </c>
      <c r="G485" t="s">
        <v>2493</v>
      </c>
      <c r="H485" t="s">
        <v>2492</v>
      </c>
      <c r="I485" s="44"/>
      <c r="J485" s="44"/>
      <c r="K485" s="44"/>
      <c r="L485" s="44"/>
      <c r="M485" s="44"/>
      <c r="N485" s="44">
        <v>15</v>
      </c>
      <c r="O485" s="44">
        <f t="shared" si="92"/>
        <v>1</v>
      </c>
      <c r="P485" s="60">
        <f t="shared" si="93"/>
        <v>1</v>
      </c>
      <c r="Q485" s="62">
        <f t="shared" si="94"/>
        <v>0</v>
      </c>
      <c r="R485" s="62">
        <f t="shared" si="95"/>
        <v>1</v>
      </c>
      <c r="S485" s="60" t="str">
        <f t="shared" si="90"/>
        <v>0-15% range</v>
      </c>
      <c r="T485" s="61">
        <f t="shared" si="89"/>
        <v>15</v>
      </c>
      <c r="U485" s="61">
        <f t="shared" si="96"/>
        <v>15</v>
      </c>
      <c r="V485" s="61">
        <f t="shared" si="97"/>
        <v>15</v>
      </c>
      <c r="W485" s="60">
        <f t="shared" si="91"/>
        <v>1</v>
      </c>
      <c r="X485" s="104" t="s">
        <v>2173</v>
      </c>
      <c r="Z485" s="134"/>
      <c r="AA485" s="134"/>
      <c r="AB485" s="134"/>
      <c r="AC485" s="134"/>
      <c r="AD485" s="134"/>
      <c r="AE485" s="134"/>
    </row>
    <row r="486" spans="1:31" ht="15" customHeight="1" x14ac:dyDescent="0.25">
      <c r="A486" s="40" t="s">
        <v>19</v>
      </c>
      <c r="B486" s="40" t="s">
        <v>750</v>
      </c>
      <c r="C486" t="s">
        <v>1103</v>
      </c>
      <c r="D486" s="40" t="s">
        <v>1104</v>
      </c>
      <c r="E486" t="s">
        <v>1103</v>
      </c>
      <c r="F486" s="40" t="s">
        <v>1105</v>
      </c>
      <c r="G486" t="s">
        <v>1103</v>
      </c>
      <c r="H486" t="s">
        <v>1403</v>
      </c>
      <c r="I486" s="44"/>
      <c r="J486" s="44"/>
      <c r="K486" s="44"/>
      <c r="L486" s="44"/>
      <c r="M486" s="44"/>
      <c r="N486" s="44">
        <v>25</v>
      </c>
      <c r="O486" s="44">
        <f t="shared" si="92"/>
        <v>1</v>
      </c>
      <c r="P486" s="60">
        <f t="shared" si="93"/>
        <v>1</v>
      </c>
      <c r="Q486" s="62">
        <f t="shared" si="94"/>
        <v>0</v>
      </c>
      <c r="R486" s="62">
        <f t="shared" si="95"/>
        <v>1</v>
      </c>
      <c r="S486" s="60" t="str">
        <f t="shared" si="90"/>
        <v>0-15% range</v>
      </c>
      <c r="T486" s="61">
        <f t="shared" si="89"/>
        <v>25</v>
      </c>
      <c r="U486" s="61">
        <f t="shared" si="96"/>
        <v>25</v>
      </c>
      <c r="V486" s="61">
        <f t="shared" si="97"/>
        <v>25</v>
      </c>
      <c r="W486" s="60">
        <f t="shared" si="91"/>
        <v>1</v>
      </c>
      <c r="X486" s="104" t="s">
        <v>2173</v>
      </c>
      <c r="Z486" s="134"/>
      <c r="AA486" s="134"/>
      <c r="AB486" s="134"/>
      <c r="AC486" s="134"/>
      <c r="AD486" s="134"/>
      <c r="AE486" s="134"/>
    </row>
    <row r="487" spans="1:31" ht="15" customHeight="1" x14ac:dyDescent="0.25">
      <c r="A487" s="40" t="s">
        <v>19</v>
      </c>
      <c r="B487" s="40" t="s">
        <v>750</v>
      </c>
      <c r="C487" t="s">
        <v>1103</v>
      </c>
      <c r="D487" s="40" t="s">
        <v>1104</v>
      </c>
      <c r="E487" t="s">
        <v>1103</v>
      </c>
      <c r="F487" s="40" t="s">
        <v>1105</v>
      </c>
      <c r="G487" t="s">
        <v>2218</v>
      </c>
      <c r="H487" t="s">
        <v>2217</v>
      </c>
      <c r="I487" s="44"/>
      <c r="J487" s="44"/>
      <c r="K487" s="44"/>
      <c r="L487" s="44"/>
      <c r="M487" s="44"/>
      <c r="N487" s="44">
        <v>20</v>
      </c>
      <c r="O487" s="44">
        <f t="shared" si="92"/>
        <v>1</v>
      </c>
      <c r="P487" s="60">
        <f t="shared" si="93"/>
        <v>1</v>
      </c>
      <c r="Q487" s="62">
        <f t="shared" si="94"/>
        <v>0</v>
      </c>
      <c r="R487" s="62">
        <f t="shared" si="95"/>
        <v>1</v>
      </c>
      <c r="S487" s="60" t="str">
        <f t="shared" si="90"/>
        <v>0-15% range</v>
      </c>
      <c r="T487" s="61">
        <f t="shared" si="89"/>
        <v>20</v>
      </c>
      <c r="U487" s="61">
        <f t="shared" si="96"/>
        <v>20</v>
      </c>
      <c r="V487" s="61">
        <f t="shared" si="97"/>
        <v>20</v>
      </c>
      <c r="W487" s="60">
        <f t="shared" si="91"/>
        <v>1</v>
      </c>
      <c r="X487" s="104" t="s">
        <v>2173</v>
      </c>
      <c r="Z487" s="134"/>
      <c r="AA487" s="134"/>
      <c r="AB487" s="134"/>
      <c r="AC487" s="134"/>
      <c r="AD487" s="134"/>
      <c r="AE487" s="134"/>
    </row>
    <row r="488" spans="1:31" ht="15" customHeight="1" x14ac:dyDescent="0.25">
      <c r="A488" s="40" t="s">
        <v>19</v>
      </c>
      <c r="B488" s="40" t="s">
        <v>750</v>
      </c>
      <c r="C488" t="s">
        <v>1103</v>
      </c>
      <c r="D488" s="40" t="s">
        <v>1104</v>
      </c>
      <c r="E488" t="s">
        <v>1103</v>
      </c>
      <c r="F488" s="40" t="s">
        <v>1105</v>
      </c>
      <c r="G488" t="s">
        <v>2220</v>
      </c>
      <c r="H488" t="s">
        <v>2219</v>
      </c>
      <c r="I488" s="44"/>
      <c r="J488" s="44"/>
      <c r="K488" s="44"/>
      <c r="L488" s="44"/>
      <c r="M488" s="44"/>
      <c r="N488" s="44">
        <v>15</v>
      </c>
      <c r="O488" s="44">
        <f t="shared" si="92"/>
        <v>1</v>
      </c>
      <c r="P488" s="60">
        <f t="shared" si="93"/>
        <v>1</v>
      </c>
      <c r="Q488" s="62">
        <f t="shared" si="94"/>
        <v>0</v>
      </c>
      <c r="R488" s="62">
        <f t="shared" si="95"/>
        <v>1</v>
      </c>
      <c r="S488" s="60" t="str">
        <f t="shared" si="90"/>
        <v>0-15% range</v>
      </c>
      <c r="T488" s="61">
        <f t="shared" si="89"/>
        <v>15</v>
      </c>
      <c r="U488" s="61">
        <f t="shared" si="96"/>
        <v>15</v>
      </c>
      <c r="V488" s="61">
        <f t="shared" si="97"/>
        <v>15</v>
      </c>
      <c r="W488" s="60">
        <f t="shared" si="91"/>
        <v>1</v>
      </c>
      <c r="X488" s="104" t="s">
        <v>2173</v>
      </c>
      <c r="Z488" s="134"/>
      <c r="AA488" s="134"/>
      <c r="AB488" s="134"/>
      <c r="AC488" s="134"/>
      <c r="AD488" s="134"/>
      <c r="AE488" s="134"/>
    </row>
    <row r="489" spans="1:31" ht="15" customHeight="1" x14ac:dyDescent="0.25">
      <c r="A489" s="40" t="s">
        <v>19</v>
      </c>
      <c r="B489" s="40" t="s">
        <v>750</v>
      </c>
      <c r="C489" t="s">
        <v>1103</v>
      </c>
      <c r="D489" s="40" t="s">
        <v>1104</v>
      </c>
      <c r="E489" t="s">
        <v>1103</v>
      </c>
      <c r="F489" s="40" t="s">
        <v>1105</v>
      </c>
      <c r="G489" t="s">
        <v>2501</v>
      </c>
      <c r="H489" t="s">
        <v>2500</v>
      </c>
      <c r="I489" s="44"/>
      <c r="J489" s="44"/>
      <c r="K489" s="44"/>
      <c r="L489" s="44"/>
      <c r="M489" s="44"/>
      <c r="N489" s="44">
        <v>15</v>
      </c>
      <c r="O489" s="44">
        <f t="shared" si="92"/>
        <v>1</v>
      </c>
      <c r="P489" s="60">
        <f t="shared" si="93"/>
        <v>1</v>
      </c>
      <c r="Q489" s="62">
        <f t="shared" si="94"/>
        <v>0</v>
      </c>
      <c r="R489" s="62">
        <f t="shared" si="95"/>
        <v>1</v>
      </c>
      <c r="S489" s="60" t="str">
        <f t="shared" si="90"/>
        <v>0-15% range</v>
      </c>
      <c r="T489" s="61">
        <f t="shared" si="89"/>
        <v>15</v>
      </c>
      <c r="U489" s="61">
        <f t="shared" si="96"/>
        <v>15</v>
      </c>
      <c r="V489" s="61">
        <f t="shared" si="97"/>
        <v>15</v>
      </c>
      <c r="W489" s="60">
        <f t="shared" si="91"/>
        <v>1</v>
      </c>
      <c r="X489" s="104" t="s">
        <v>2173</v>
      </c>
      <c r="Z489" s="134"/>
      <c r="AA489" s="134"/>
      <c r="AB489" s="134"/>
      <c r="AC489" s="134"/>
      <c r="AD489" s="134"/>
      <c r="AE489" s="134"/>
    </row>
    <row r="490" spans="1:31" ht="15" customHeight="1" x14ac:dyDescent="0.25">
      <c r="A490" s="40" t="s">
        <v>19</v>
      </c>
      <c r="B490" s="40" t="s">
        <v>750</v>
      </c>
      <c r="C490" t="s">
        <v>1103</v>
      </c>
      <c r="D490" s="40" t="s">
        <v>1104</v>
      </c>
      <c r="E490" t="s">
        <v>1110</v>
      </c>
      <c r="F490" s="40" t="s">
        <v>1111</v>
      </c>
      <c r="G490" t="s">
        <v>1112</v>
      </c>
      <c r="H490" t="s">
        <v>1113</v>
      </c>
      <c r="I490" s="44"/>
      <c r="J490" s="44"/>
      <c r="K490" s="44"/>
      <c r="L490" s="44"/>
      <c r="M490" s="44"/>
      <c r="N490" s="44">
        <v>15</v>
      </c>
      <c r="O490" s="44">
        <f t="shared" si="92"/>
        <v>1</v>
      </c>
      <c r="P490" s="60">
        <f t="shared" si="93"/>
        <v>1</v>
      </c>
      <c r="Q490" s="62">
        <f t="shared" si="94"/>
        <v>0</v>
      </c>
      <c r="R490" s="62">
        <f t="shared" si="95"/>
        <v>1</v>
      </c>
      <c r="S490" s="60" t="str">
        <f t="shared" si="90"/>
        <v>0-15% range</v>
      </c>
      <c r="T490" s="61">
        <f t="shared" si="89"/>
        <v>15</v>
      </c>
      <c r="U490" s="61">
        <f t="shared" si="96"/>
        <v>15</v>
      </c>
      <c r="V490" s="61">
        <f t="shared" si="97"/>
        <v>15</v>
      </c>
      <c r="W490" s="60">
        <f t="shared" si="91"/>
        <v>1</v>
      </c>
      <c r="X490" s="104" t="s">
        <v>2173</v>
      </c>
      <c r="Z490" s="134"/>
      <c r="AA490" s="134"/>
      <c r="AB490" s="134"/>
      <c r="AC490" s="134"/>
      <c r="AD490" s="134"/>
      <c r="AE490" s="134"/>
    </row>
    <row r="491" spans="1:31" ht="15" customHeight="1" x14ac:dyDescent="0.25">
      <c r="A491" s="40" t="s">
        <v>19</v>
      </c>
      <c r="B491" s="40" t="s">
        <v>750</v>
      </c>
      <c r="C491" t="s">
        <v>1103</v>
      </c>
      <c r="D491" s="40" t="s">
        <v>1104</v>
      </c>
      <c r="E491" t="s">
        <v>1110</v>
      </c>
      <c r="F491" s="40" t="s">
        <v>1111</v>
      </c>
      <c r="G491" t="s">
        <v>2510</v>
      </c>
      <c r="H491" t="s">
        <v>2509</v>
      </c>
      <c r="I491" s="44"/>
      <c r="J491" s="44"/>
      <c r="K491" s="44"/>
      <c r="L491" s="44"/>
      <c r="M491" s="44"/>
      <c r="N491" s="44">
        <v>25</v>
      </c>
      <c r="O491" s="44">
        <f t="shared" si="92"/>
        <v>1</v>
      </c>
      <c r="P491" s="60">
        <f t="shared" si="93"/>
        <v>1</v>
      </c>
      <c r="Q491" s="62">
        <f t="shared" si="94"/>
        <v>0</v>
      </c>
      <c r="R491" s="62">
        <f t="shared" si="95"/>
        <v>1</v>
      </c>
      <c r="S491" s="60" t="str">
        <f t="shared" si="90"/>
        <v>0-15% range</v>
      </c>
      <c r="T491" s="61">
        <f t="shared" si="89"/>
        <v>25</v>
      </c>
      <c r="U491" s="61">
        <f t="shared" si="96"/>
        <v>25</v>
      </c>
      <c r="V491" s="61">
        <f t="shared" si="97"/>
        <v>25</v>
      </c>
      <c r="W491" s="60">
        <f t="shared" si="91"/>
        <v>1</v>
      </c>
      <c r="X491" s="104" t="s">
        <v>2173</v>
      </c>
      <c r="Z491" s="134"/>
      <c r="AA491" s="134"/>
      <c r="AB491" s="134"/>
      <c r="AC491" s="134"/>
      <c r="AD491" s="134"/>
      <c r="AE491" s="134"/>
    </row>
    <row r="492" spans="1:31" ht="15" customHeight="1" x14ac:dyDescent="0.25">
      <c r="A492" s="40" t="s">
        <v>19</v>
      </c>
      <c r="B492" s="40" t="s">
        <v>750</v>
      </c>
      <c r="C492" t="s">
        <v>1103</v>
      </c>
      <c r="D492" s="40" t="s">
        <v>1104</v>
      </c>
      <c r="E492" t="s">
        <v>1734</v>
      </c>
      <c r="F492" s="40" t="s">
        <v>1735</v>
      </c>
      <c r="G492" t="s">
        <v>1734</v>
      </c>
      <c r="H492" t="s">
        <v>1736</v>
      </c>
      <c r="I492" s="44"/>
      <c r="J492" s="44"/>
      <c r="K492" s="44"/>
      <c r="L492" s="44"/>
      <c r="M492" s="44"/>
      <c r="N492" s="44">
        <v>25</v>
      </c>
      <c r="O492" s="44">
        <f t="shared" si="92"/>
        <v>1</v>
      </c>
      <c r="P492" s="60">
        <f t="shared" si="93"/>
        <v>1</v>
      </c>
      <c r="Q492" s="62">
        <f t="shared" si="94"/>
        <v>0</v>
      </c>
      <c r="R492" s="62">
        <f t="shared" si="95"/>
        <v>1</v>
      </c>
      <c r="S492" s="60" t="str">
        <f t="shared" si="90"/>
        <v>0-15% range</v>
      </c>
      <c r="T492" s="61">
        <f t="shared" si="89"/>
        <v>25</v>
      </c>
      <c r="U492" s="61">
        <f t="shared" si="96"/>
        <v>25</v>
      </c>
      <c r="V492" s="61">
        <f t="shared" si="97"/>
        <v>25</v>
      </c>
      <c r="W492" s="60">
        <f t="shared" si="91"/>
        <v>1</v>
      </c>
      <c r="X492" s="104" t="s">
        <v>2173</v>
      </c>
      <c r="Z492" s="134"/>
      <c r="AA492" s="134"/>
      <c r="AB492" s="134"/>
      <c r="AC492" s="134"/>
      <c r="AD492" s="134"/>
      <c r="AE492" s="134"/>
    </row>
    <row r="493" spans="1:31" ht="15" customHeight="1" x14ac:dyDescent="0.25">
      <c r="A493" s="40" t="s">
        <v>19</v>
      </c>
      <c r="B493" s="40" t="s">
        <v>750</v>
      </c>
      <c r="C493" t="s">
        <v>1103</v>
      </c>
      <c r="D493" s="40" t="s">
        <v>1104</v>
      </c>
      <c r="E493" t="s">
        <v>1734</v>
      </c>
      <c r="F493" s="40" t="s">
        <v>1735</v>
      </c>
      <c r="G493" t="s">
        <v>2222</v>
      </c>
      <c r="H493" t="s">
        <v>2221</v>
      </c>
      <c r="I493" s="44"/>
      <c r="J493" s="44"/>
      <c r="K493" s="44"/>
      <c r="L493" s="44"/>
      <c r="M493" s="44"/>
      <c r="N493" s="44">
        <v>15</v>
      </c>
      <c r="O493" s="44">
        <f t="shared" si="92"/>
        <v>1</v>
      </c>
      <c r="P493" s="60">
        <f t="shared" si="93"/>
        <v>1</v>
      </c>
      <c r="Q493" s="62">
        <f t="shared" si="94"/>
        <v>0</v>
      </c>
      <c r="R493" s="62">
        <f t="shared" si="95"/>
        <v>1</v>
      </c>
      <c r="S493" s="60" t="str">
        <f t="shared" si="90"/>
        <v>0-15% range</v>
      </c>
      <c r="T493" s="61">
        <f t="shared" si="89"/>
        <v>15</v>
      </c>
      <c r="U493" s="61">
        <f t="shared" si="96"/>
        <v>15</v>
      </c>
      <c r="V493" s="61">
        <f t="shared" si="97"/>
        <v>15</v>
      </c>
      <c r="W493" s="60">
        <f t="shared" si="91"/>
        <v>1</v>
      </c>
      <c r="X493" s="104" t="s">
        <v>2173</v>
      </c>
      <c r="Z493" s="134"/>
      <c r="AA493" s="134"/>
      <c r="AB493" s="134"/>
      <c r="AC493" s="134"/>
      <c r="AD493" s="134"/>
      <c r="AE493" s="134"/>
    </row>
    <row r="494" spans="1:31" ht="15" customHeight="1" x14ac:dyDescent="0.25">
      <c r="A494" s="40" t="s">
        <v>19</v>
      </c>
      <c r="B494" s="40" t="s">
        <v>750</v>
      </c>
      <c r="C494" t="s">
        <v>1103</v>
      </c>
      <c r="D494" s="40" t="s">
        <v>1104</v>
      </c>
      <c r="E494" t="s">
        <v>2057</v>
      </c>
      <c r="F494" s="40" t="s">
        <v>2058</v>
      </c>
      <c r="G494" t="s">
        <v>2057</v>
      </c>
      <c r="H494" t="s">
        <v>2075</v>
      </c>
      <c r="I494" s="44"/>
      <c r="J494" s="44"/>
      <c r="K494" s="44"/>
      <c r="L494" s="44"/>
      <c r="M494" s="44"/>
      <c r="N494" s="44">
        <v>30</v>
      </c>
      <c r="O494" s="44">
        <f t="shared" si="92"/>
        <v>1</v>
      </c>
      <c r="P494" s="60">
        <f t="shared" si="93"/>
        <v>1</v>
      </c>
      <c r="Q494" s="62">
        <f t="shared" si="94"/>
        <v>0</v>
      </c>
      <c r="R494" s="62">
        <f t="shared" si="95"/>
        <v>1</v>
      </c>
      <c r="S494" s="60" t="str">
        <f t="shared" si="90"/>
        <v>0-15% range</v>
      </c>
      <c r="T494" s="61">
        <f t="shared" si="89"/>
        <v>30</v>
      </c>
      <c r="U494" s="61">
        <f t="shared" si="96"/>
        <v>30</v>
      </c>
      <c r="V494" s="61">
        <f t="shared" si="97"/>
        <v>30</v>
      </c>
      <c r="W494" s="60">
        <f t="shared" si="91"/>
        <v>1</v>
      </c>
      <c r="X494" s="104" t="s">
        <v>2173</v>
      </c>
      <c r="Z494" s="134"/>
      <c r="AA494" s="134"/>
      <c r="AB494" s="134"/>
      <c r="AC494" s="134"/>
      <c r="AD494" s="134"/>
      <c r="AE494" s="134"/>
    </row>
    <row r="495" spans="1:31" ht="15" customHeight="1" x14ac:dyDescent="0.25">
      <c r="A495" s="40" t="s">
        <v>19</v>
      </c>
      <c r="B495" s="40" t="s">
        <v>750</v>
      </c>
      <c r="C495" t="s">
        <v>1103</v>
      </c>
      <c r="D495" s="40" t="s">
        <v>1104</v>
      </c>
      <c r="E495" t="s">
        <v>2057</v>
      </c>
      <c r="F495" s="40" t="s">
        <v>2058</v>
      </c>
      <c r="G495" t="s">
        <v>2503</v>
      </c>
      <c r="H495" t="s">
        <v>2502</v>
      </c>
      <c r="I495" s="44"/>
      <c r="J495" s="44"/>
      <c r="K495" s="44"/>
      <c r="L495" s="44"/>
      <c r="M495" s="44"/>
      <c r="N495" s="44">
        <v>20</v>
      </c>
      <c r="O495" s="44">
        <f t="shared" si="92"/>
        <v>1</v>
      </c>
      <c r="P495" s="60">
        <f t="shared" si="93"/>
        <v>1</v>
      </c>
      <c r="Q495" s="62">
        <f t="shared" si="94"/>
        <v>0</v>
      </c>
      <c r="R495" s="62">
        <f t="shared" si="95"/>
        <v>1</v>
      </c>
      <c r="S495" s="60" t="str">
        <f t="shared" si="90"/>
        <v>0-15% range</v>
      </c>
      <c r="T495" s="61">
        <f t="shared" si="89"/>
        <v>20</v>
      </c>
      <c r="U495" s="61">
        <f t="shared" si="96"/>
        <v>20</v>
      </c>
      <c r="V495" s="61">
        <f t="shared" si="97"/>
        <v>20</v>
      </c>
      <c r="W495" s="60">
        <f t="shared" si="91"/>
        <v>1</v>
      </c>
      <c r="X495" s="104" t="s">
        <v>2173</v>
      </c>
      <c r="Z495" s="134"/>
      <c r="AA495" s="134"/>
      <c r="AB495" s="134"/>
      <c r="AC495" s="134"/>
      <c r="AD495" s="134"/>
      <c r="AE495" s="134"/>
    </row>
    <row r="496" spans="1:31" ht="15" customHeight="1" x14ac:dyDescent="0.25">
      <c r="A496" s="40" t="s">
        <v>19</v>
      </c>
      <c r="B496" s="40" t="s">
        <v>750</v>
      </c>
      <c r="C496" t="s">
        <v>1103</v>
      </c>
      <c r="D496" s="40" t="s">
        <v>1104</v>
      </c>
      <c r="E496" t="s">
        <v>2061</v>
      </c>
      <c r="F496" s="40" t="s">
        <v>2062</v>
      </c>
      <c r="G496" t="s">
        <v>2063</v>
      </c>
      <c r="H496" t="s">
        <v>2064</v>
      </c>
      <c r="I496" s="44"/>
      <c r="J496" s="44"/>
      <c r="K496" s="44"/>
      <c r="L496" s="44"/>
      <c r="M496" s="44"/>
      <c r="N496" s="44">
        <v>30</v>
      </c>
      <c r="O496" s="44">
        <f t="shared" si="92"/>
        <v>1</v>
      </c>
      <c r="P496" s="60">
        <f t="shared" si="93"/>
        <v>1</v>
      </c>
      <c r="Q496" s="62">
        <f t="shared" si="94"/>
        <v>0</v>
      </c>
      <c r="R496" s="62">
        <f t="shared" si="95"/>
        <v>1</v>
      </c>
      <c r="S496" s="60" t="str">
        <f t="shared" si="90"/>
        <v>0-15% range</v>
      </c>
      <c r="T496" s="61">
        <f t="shared" si="89"/>
        <v>30</v>
      </c>
      <c r="U496" s="61">
        <f t="shared" si="96"/>
        <v>30</v>
      </c>
      <c r="V496" s="61">
        <f t="shared" si="97"/>
        <v>30</v>
      </c>
      <c r="W496" s="60">
        <f t="shared" si="91"/>
        <v>1</v>
      </c>
      <c r="X496" s="104" t="s">
        <v>2173</v>
      </c>
      <c r="Z496" s="134"/>
      <c r="AA496" s="134"/>
      <c r="AB496" s="134"/>
      <c r="AC496" s="134"/>
      <c r="AD496" s="134"/>
      <c r="AE496" s="134"/>
    </row>
    <row r="497" spans="1:31" ht="15" customHeight="1" x14ac:dyDescent="0.25">
      <c r="A497" s="40" t="s">
        <v>19</v>
      </c>
      <c r="B497" s="40" t="s">
        <v>750</v>
      </c>
      <c r="C497" t="s">
        <v>1103</v>
      </c>
      <c r="D497" s="40" t="s">
        <v>1104</v>
      </c>
      <c r="E497" t="s">
        <v>2061</v>
      </c>
      <c r="F497" s="40" t="s">
        <v>2062</v>
      </c>
      <c r="G497" t="s">
        <v>2061</v>
      </c>
      <c r="H497" t="s">
        <v>2223</v>
      </c>
      <c r="I497" s="44"/>
      <c r="J497" s="44"/>
      <c r="K497" s="44"/>
      <c r="L497" s="44"/>
      <c r="M497" s="44"/>
      <c r="N497" s="44">
        <v>20</v>
      </c>
      <c r="O497" s="44">
        <f t="shared" si="92"/>
        <v>1</v>
      </c>
      <c r="P497" s="60">
        <f t="shared" si="93"/>
        <v>1</v>
      </c>
      <c r="Q497" s="62">
        <f t="shared" si="94"/>
        <v>0</v>
      </c>
      <c r="R497" s="62">
        <f t="shared" si="95"/>
        <v>1</v>
      </c>
      <c r="S497" s="60" t="str">
        <f t="shared" si="90"/>
        <v>0-15% range</v>
      </c>
      <c r="T497" s="61">
        <f t="shared" si="89"/>
        <v>20</v>
      </c>
      <c r="U497" s="61">
        <f t="shared" si="96"/>
        <v>20</v>
      </c>
      <c r="V497" s="61">
        <f t="shared" si="97"/>
        <v>20</v>
      </c>
      <c r="W497" s="60">
        <f t="shared" si="91"/>
        <v>1</v>
      </c>
      <c r="X497" s="104" t="s">
        <v>2173</v>
      </c>
      <c r="Z497" s="134"/>
      <c r="AA497" s="134"/>
      <c r="AB497" s="134"/>
      <c r="AC497" s="134"/>
      <c r="AD497" s="134"/>
      <c r="AE497" s="134"/>
    </row>
    <row r="498" spans="1:31" ht="15" customHeight="1" x14ac:dyDescent="0.25">
      <c r="A498" s="40" t="s">
        <v>19</v>
      </c>
      <c r="B498" s="40" t="s">
        <v>750</v>
      </c>
      <c r="C498" t="s">
        <v>1103</v>
      </c>
      <c r="D498" s="40" t="s">
        <v>1104</v>
      </c>
      <c r="E498" t="s">
        <v>2078</v>
      </c>
      <c r="F498" s="40" t="s">
        <v>2079</v>
      </c>
      <c r="G498" t="s">
        <v>2078</v>
      </c>
      <c r="H498" t="s">
        <v>2080</v>
      </c>
      <c r="I498" s="44"/>
      <c r="J498" s="44"/>
      <c r="K498" s="44"/>
      <c r="L498" s="44"/>
      <c r="M498" s="44"/>
      <c r="N498" s="44">
        <v>20</v>
      </c>
      <c r="O498" s="44">
        <f t="shared" si="92"/>
        <v>1</v>
      </c>
      <c r="P498" s="60">
        <f t="shared" si="93"/>
        <v>1</v>
      </c>
      <c r="Q498" s="62">
        <f t="shared" si="94"/>
        <v>0</v>
      </c>
      <c r="R498" s="62">
        <f t="shared" si="95"/>
        <v>1</v>
      </c>
      <c r="S498" s="60" t="str">
        <f t="shared" si="90"/>
        <v>0-15% range</v>
      </c>
      <c r="T498" s="61">
        <f t="shared" si="89"/>
        <v>20</v>
      </c>
      <c r="U498" s="61">
        <f t="shared" si="96"/>
        <v>20</v>
      </c>
      <c r="V498" s="61">
        <f t="shared" si="97"/>
        <v>20</v>
      </c>
      <c r="W498" s="60">
        <f t="shared" si="91"/>
        <v>1</v>
      </c>
      <c r="X498" s="104" t="s">
        <v>2173</v>
      </c>
      <c r="Z498" s="134"/>
      <c r="AA498" s="134"/>
      <c r="AB498" s="134"/>
      <c r="AC498" s="134"/>
      <c r="AD498" s="134"/>
      <c r="AE498" s="134"/>
    </row>
    <row r="499" spans="1:31" ht="15" customHeight="1" x14ac:dyDescent="0.25">
      <c r="A499" s="40" t="s">
        <v>19</v>
      </c>
      <c r="B499" s="40" t="s">
        <v>750</v>
      </c>
      <c r="C499" t="s">
        <v>1103</v>
      </c>
      <c r="D499" s="40" t="s">
        <v>1104</v>
      </c>
      <c r="E499" t="s">
        <v>2078</v>
      </c>
      <c r="F499" s="40" t="s">
        <v>2079</v>
      </c>
      <c r="G499" t="s">
        <v>2284</v>
      </c>
      <c r="H499" t="s">
        <v>2283</v>
      </c>
      <c r="I499" s="44"/>
      <c r="J499" s="44"/>
      <c r="K499" s="44"/>
      <c r="L499" s="44"/>
      <c r="M499" s="44"/>
      <c r="N499" s="44">
        <v>15</v>
      </c>
      <c r="O499" s="44">
        <f t="shared" si="92"/>
        <v>1</v>
      </c>
      <c r="P499" s="60">
        <f t="shared" si="93"/>
        <v>1</v>
      </c>
      <c r="Q499" s="62">
        <f t="shared" si="94"/>
        <v>0</v>
      </c>
      <c r="R499" s="62">
        <f t="shared" si="95"/>
        <v>1</v>
      </c>
      <c r="S499" s="60" t="str">
        <f t="shared" si="90"/>
        <v>0-15% range</v>
      </c>
      <c r="T499" s="61">
        <f t="shared" si="89"/>
        <v>15</v>
      </c>
      <c r="U499" s="61">
        <f t="shared" si="96"/>
        <v>15</v>
      </c>
      <c r="V499" s="61">
        <f t="shared" si="97"/>
        <v>15</v>
      </c>
      <c r="W499" s="60">
        <f t="shared" si="91"/>
        <v>1</v>
      </c>
      <c r="X499" s="104" t="s">
        <v>2173</v>
      </c>
      <c r="Z499" s="134"/>
      <c r="AA499" s="134"/>
      <c r="AB499" s="134"/>
      <c r="AC499" s="134"/>
      <c r="AD499" s="134"/>
      <c r="AE499" s="134"/>
    </row>
    <row r="500" spans="1:31" ht="15" customHeight="1" x14ac:dyDescent="0.25">
      <c r="A500" s="40" t="s">
        <v>19</v>
      </c>
      <c r="B500" s="40" t="s">
        <v>750</v>
      </c>
      <c r="C500" t="s">
        <v>1114</v>
      </c>
      <c r="D500" s="40" t="s">
        <v>1115</v>
      </c>
      <c r="E500" t="s">
        <v>1116</v>
      </c>
      <c r="F500" s="40" t="s">
        <v>1117</v>
      </c>
      <c r="G500" t="s">
        <v>2371</v>
      </c>
      <c r="H500" t="s">
        <v>2370</v>
      </c>
      <c r="I500" s="44"/>
      <c r="J500" s="44"/>
      <c r="K500" s="44"/>
      <c r="L500" s="44"/>
      <c r="M500" s="44"/>
      <c r="N500" s="44">
        <v>20</v>
      </c>
      <c r="O500" s="44">
        <f t="shared" si="92"/>
        <v>1</v>
      </c>
      <c r="P500" s="60">
        <f t="shared" si="93"/>
        <v>1</v>
      </c>
      <c r="Q500" s="62">
        <f t="shared" si="94"/>
        <v>0</v>
      </c>
      <c r="R500" s="62">
        <f t="shared" si="95"/>
        <v>1</v>
      </c>
      <c r="S500" s="60" t="str">
        <f t="shared" si="90"/>
        <v>0-15% range</v>
      </c>
      <c r="T500" s="61">
        <f t="shared" si="89"/>
        <v>20</v>
      </c>
      <c r="U500" s="61">
        <f t="shared" si="96"/>
        <v>20</v>
      </c>
      <c r="V500" s="61">
        <f t="shared" si="97"/>
        <v>20</v>
      </c>
      <c r="W500" s="60">
        <f t="shared" si="91"/>
        <v>1</v>
      </c>
      <c r="X500" s="104" t="s">
        <v>2173</v>
      </c>
      <c r="Z500" s="134"/>
      <c r="AA500" s="134"/>
      <c r="AB500" s="134"/>
      <c r="AC500" s="134"/>
      <c r="AD500" s="134"/>
      <c r="AE500" s="134"/>
    </row>
    <row r="501" spans="1:31" ht="15" customHeight="1" x14ac:dyDescent="0.25">
      <c r="A501" s="40" t="s">
        <v>19</v>
      </c>
      <c r="B501" s="40" t="s">
        <v>750</v>
      </c>
      <c r="C501" t="s">
        <v>1114</v>
      </c>
      <c r="D501" s="40" t="s">
        <v>1115</v>
      </c>
      <c r="E501" t="s">
        <v>1119</v>
      </c>
      <c r="F501" s="40" t="s">
        <v>1120</v>
      </c>
      <c r="G501" t="s">
        <v>2227</v>
      </c>
      <c r="H501" t="s">
        <v>2226</v>
      </c>
      <c r="I501" s="44"/>
      <c r="J501" s="44"/>
      <c r="K501" s="44"/>
      <c r="L501" s="44"/>
      <c r="M501" s="44"/>
      <c r="N501" s="44">
        <v>15</v>
      </c>
      <c r="O501" s="44">
        <f t="shared" si="92"/>
        <v>1</v>
      </c>
      <c r="P501" s="60">
        <f t="shared" si="93"/>
        <v>1</v>
      </c>
      <c r="Q501" s="62">
        <f t="shared" si="94"/>
        <v>0</v>
      </c>
      <c r="R501" s="62">
        <f t="shared" si="95"/>
        <v>1</v>
      </c>
      <c r="S501" s="60" t="str">
        <f t="shared" si="90"/>
        <v>0-15% range</v>
      </c>
      <c r="T501" s="61">
        <f t="shared" ref="T501:T506" si="98">AVERAGE(I501:N501)</f>
        <v>15</v>
      </c>
      <c r="U501" s="61">
        <f t="shared" si="96"/>
        <v>15</v>
      </c>
      <c r="V501" s="61">
        <f t="shared" si="97"/>
        <v>15</v>
      </c>
      <c r="W501" s="60">
        <f t="shared" si="91"/>
        <v>1</v>
      </c>
      <c r="X501" s="104" t="s">
        <v>2173</v>
      </c>
      <c r="Z501" s="134"/>
      <c r="AA501" s="134"/>
      <c r="AB501" s="134"/>
      <c r="AC501" s="134"/>
      <c r="AD501" s="134"/>
      <c r="AE501" s="134"/>
    </row>
    <row r="502" spans="1:31" ht="15" customHeight="1" x14ac:dyDescent="0.25">
      <c r="A502" s="40" t="s">
        <v>19</v>
      </c>
      <c r="B502" s="40" t="s">
        <v>750</v>
      </c>
      <c r="C502" t="s">
        <v>1114</v>
      </c>
      <c r="D502" s="40" t="s">
        <v>1115</v>
      </c>
      <c r="E502" t="s">
        <v>1114</v>
      </c>
      <c r="F502" s="40" t="s">
        <v>1123</v>
      </c>
      <c r="G502" t="s">
        <v>1405</v>
      </c>
      <c r="H502" t="s">
        <v>1406</v>
      </c>
      <c r="I502" s="44"/>
      <c r="J502" s="44"/>
      <c r="K502" s="44"/>
      <c r="L502" s="44"/>
      <c r="M502" s="44"/>
      <c r="N502" s="44">
        <v>15</v>
      </c>
      <c r="O502" s="44">
        <f t="shared" si="92"/>
        <v>1</v>
      </c>
      <c r="P502" s="60">
        <f t="shared" si="93"/>
        <v>1</v>
      </c>
      <c r="Q502" s="62">
        <f t="shared" si="94"/>
        <v>0</v>
      </c>
      <c r="R502" s="62">
        <f t="shared" si="95"/>
        <v>1</v>
      </c>
      <c r="S502" s="60" t="str">
        <f t="shared" si="90"/>
        <v>0-15% range</v>
      </c>
      <c r="T502" s="61">
        <f t="shared" si="98"/>
        <v>15</v>
      </c>
      <c r="U502" s="61">
        <f t="shared" si="96"/>
        <v>15</v>
      </c>
      <c r="V502" s="61">
        <f t="shared" si="97"/>
        <v>15</v>
      </c>
      <c r="W502" s="60">
        <f t="shared" si="91"/>
        <v>1</v>
      </c>
      <c r="X502" s="104" t="s">
        <v>2173</v>
      </c>
      <c r="Z502" s="134"/>
      <c r="AA502" s="134"/>
      <c r="AB502" s="134"/>
      <c r="AC502" s="134"/>
      <c r="AD502" s="134"/>
      <c r="AE502" s="134"/>
    </row>
    <row r="503" spans="1:31" ht="15" customHeight="1" x14ac:dyDescent="0.25">
      <c r="A503" s="40" t="s">
        <v>19</v>
      </c>
      <c r="B503" s="40" t="s">
        <v>750</v>
      </c>
      <c r="C503" t="s">
        <v>1114</v>
      </c>
      <c r="D503" s="40" t="s">
        <v>1115</v>
      </c>
      <c r="E503" t="s">
        <v>1114</v>
      </c>
      <c r="F503" s="40" t="s">
        <v>1123</v>
      </c>
      <c r="G503" t="s">
        <v>1114</v>
      </c>
      <c r="H503" t="s">
        <v>1407</v>
      </c>
      <c r="I503" s="44"/>
      <c r="J503" s="44"/>
      <c r="K503" s="44"/>
      <c r="L503" s="44"/>
      <c r="M503" s="44"/>
      <c r="N503" s="44">
        <v>25</v>
      </c>
      <c r="O503" s="44">
        <f t="shared" si="92"/>
        <v>1</v>
      </c>
      <c r="P503" s="60">
        <f t="shared" si="93"/>
        <v>1</v>
      </c>
      <c r="Q503" s="62">
        <f t="shared" si="94"/>
        <v>0</v>
      </c>
      <c r="R503" s="62">
        <f t="shared" si="95"/>
        <v>1</v>
      </c>
      <c r="S503" s="60" t="str">
        <f t="shared" si="90"/>
        <v>0-15% range</v>
      </c>
      <c r="T503" s="61">
        <f t="shared" si="98"/>
        <v>25</v>
      </c>
      <c r="U503" s="61">
        <f t="shared" si="96"/>
        <v>25</v>
      </c>
      <c r="V503" s="61">
        <f t="shared" si="97"/>
        <v>25</v>
      </c>
      <c r="W503" s="60">
        <f t="shared" si="91"/>
        <v>1</v>
      </c>
      <c r="X503" s="104" t="s">
        <v>2173</v>
      </c>
      <c r="Z503" s="134"/>
      <c r="AA503" s="134"/>
      <c r="AB503" s="134"/>
      <c r="AC503" s="134"/>
      <c r="AD503" s="134"/>
      <c r="AE503" s="134"/>
    </row>
    <row r="504" spans="1:31" ht="15" customHeight="1" x14ac:dyDescent="0.25">
      <c r="A504" s="40" t="s">
        <v>19</v>
      </c>
      <c r="B504" s="40" t="s">
        <v>750</v>
      </c>
      <c r="C504" t="s">
        <v>19</v>
      </c>
      <c r="D504" s="40" t="s">
        <v>1126</v>
      </c>
      <c r="E504" t="s">
        <v>1127</v>
      </c>
      <c r="F504" s="40" t="s">
        <v>1128</v>
      </c>
      <c r="G504" t="s">
        <v>1131</v>
      </c>
      <c r="H504" t="s">
        <v>1132</v>
      </c>
      <c r="I504" s="44"/>
      <c r="J504" s="44"/>
      <c r="K504" s="44"/>
      <c r="L504" s="44"/>
      <c r="M504" s="44"/>
      <c r="N504" s="44">
        <v>15</v>
      </c>
      <c r="O504" s="44">
        <f t="shared" si="92"/>
        <v>1</v>
      </c>
      <c r="P504" s="60">
        <f t="shared" si="93"/>
        <v>1</v>
      </c>
      <c r="Q504" s="62">
        <f t="shared" si="94"/>
        <v>0</v>
      </c>
      <c r="R504" s="62">
        <f t="shared" si="95"/>
        <v>1</v>
      </c>
      <c r="S504" s="60" t="str">
        <f t="shared" si="90"/>
        <v>0-15% range</v>
      </c>
      <c r="T504" s="61">
        <f t="shared" si="98"/>
        <v>15</v>
      </c>
      <c r="U504" s="61">
        <f t="shared" si="96"/>
        <v>15</v>
      </c>
      <c r="V504" s="61">
        <f t="shared" si="97"/>
        <v>15</v>
      </c>
      <c r="W504" s="60">
        <f t="shared" si="91"/>
        <v>1</v>
      </c>
      <c r="X504" s="104" t="s">
        <v>2173</v>
      </c>
      <c r="Z504" s="134"/>
      <c r="AA504" s="134"/>
      <c r="AB504" s="134"/>
      <c r="AC504" s="134"/>
      <c r="AD504" s="134"/>
      <c r="AE504" s="134"/>
    </row>
    <row r="505" spans="1:31" ht="15" customHeight="1" x14ac:dyDescent="0.25">
      <c r="A505" s="40" t="s">
        <v>19</v>
      </c>
      <c r="B505" s="40" t="s">
        <v>750</v>
      </c>
      <c r="C505" t="s">
        <v>19</v>
      </c>
      <c r="D505" s="40" t="s">
        <v>1126</v>
      </c>
      <c r="E505" t="s">
        <v>1127</v>
      </c>
      <c r="F505" s="40" t="s">
        <v>1128</v>
      </c>
      <c r="G505" t="s">
        <v>2582</v>
      </c>
      <c r="H505" t="s">
        <v>2583</v>
      </c>
      <c r="I505" s="44"/>
      <c r="J505" s="44"/>
      <c r="K505" s="44">
        <v>12</v>
      </c>
      <c r="L505" s="44"/>
      <c r="M505" s="44"/>
      <c r="N505" s="44"/>
      <c r="O505" s="44">
        <f t="shared" si="92"/>
        <v>1</v>
      </c>
      <c r="P505" s="60">
        <f t="shared" si="93"/>
        <v>1</v>
      </c>
      <c r="Q505" s="62">
        <f t="shared" si="94"/>
        <v>0</v>
      </c>
      <c r="R505" s="62">
        <f t="shared" si="95"/>
        <v>1</v>
      </c>
      <c r="S505" s="60" t="str">
        <f t="shared" si="90"/>
        <v>0-15% range</v>
      </c>
      <c r="T505" s="61">
        <f t="shared" si="98"/>
        <v>12</v>
      </c>
      <c r="U505" s="61">
        <f t="shared" si="96"/>
        <v>12</v>
      </c>
      <c r="V505" s="61">
        <f t="shared" si="97"/>
        <v>12</v>
      </c>
      <c r="W505" s="60">
        <f t="shared" si="91"/>
        <v>1</v>
      </c>
      <c r="X505" s="104" t="s">
        <v>2173</v>
      </c>
      <c r="Z505" s="134"/>
      <c r="AA505" s="134"/>
      <c r="AB505" s="134">
        <v>43252</v>
      </c>
      <c r="AC505" s="134"/>
      <c r="AD505" s="134"/>
      <c r="AE505" s="134"/>
    </row>
    <row r="506" spans="1:31" ht="15" customHeight="1" x14ac:dyDescent="0.25">
      <c r="A506" s="40" t="s">
        <v>19</v>
      </c>
      <c r="B506" s="40" t="s">
        <v>750</v>
      </c>
      <c r="C506" t="s">
        <v>19</v>
      </c>
      <c r="D506" s="40" t="s">
        <v>1126</v>
      </c>
      <c r="E506" t="s">
        <v>1127</v>
      </c>
      <c r="F506" s="40" t="s">
        <v>1128</v>
      </c>
      <c r="G506" t="s">
        <v>2280</v>
      </c>
      <c r="H506" t="s">
        <v>2279</v>
      </c>
      <c r="I506" s="44"/>
      <c r="J506" s="44"/>
      <c r="K506" s="44"/>
      <c r="L506" s="44"/>
      <c r="M506" s="44"/>
      <c r="N506" s="44">
        <v>20</v>
      </c>
      <c r="O506" s="44">
        <f t="shared" si="92"/>
        <v>1</v>
      </c>
      <c r="P506" s="60">
        <f t="shared" si="93"/>
        <v>1</v>
      </c>
      <c r="Q506" s="62">
        <f t="shared" si="94"/>
        <v>0</v>
      </c>
      <c r="R506" s="62">
        <f t="shared" si="95"/>
        <v>1</v>
      </c>
      <c r="S506" s="60" t="str">
        <f t="shared" si="90"/>
        <v>0-15% range</v>
      </c>
      <c r="T506" s="61">
        <f t="shared" si="98"/>
        <v>20</v>
      </c>
      <c r="U506" s="61">
        <f t="shared" si="96"/>
        <v>20</v>
      </c>
      <c r="V506" s="61">
        <f t="shared" si="97"/>
        <v>20</v>
      </c>
      <c r="W506" s="60">
        <f t="shared" si="91"/>
        <v>1</v>
      </c>
      <c r="X506" s="104" t="s">
        <v>2173</v>
      </c>
      <c r="Z506" s="134"/>
      <c r="AA506" s="134"/>
      <c r="AB506" s="134"/>
      <c r="AC506" s="134"/>
      <c r="AD506" s="134"/>
      <c r="AE506" s="134"/>
    </row>
    <row r="507" spans="1:31" ht="15" customHeight="1" x14ac:dyDescent="0.25">
      <c r="A507" s="40" t="s">
        <v>19</v>
      </c>
      <c r="B507" s="40" t="s">
        <v>750</v>
      </c>
      <c r="C507" t="s">
        <v>19</v>
      </c>
      <c r="D507" s="40" t="s">
        <v>1126</v>
      </c>
      <c r="E507" t="s">
        <v>19</v>
      </c>
      <c r="F507" s="40" t="s">
        <v>1133</v>
      </c>
      <c r="G507" t="s">
        <v>655</v>
      </c>
      <c r="H507" t="s">
        <v>2365</v>
      </c>
      <c r="I507" s="44"/>
      <c r="J507" s="44"/>
      <c r="K507" s="44">
        <v>34</v>
      </c>
      <c r="L507" s="44"/>
      <c r="M507" s="44"/>
      <c r="N507" s="44">
        <v>10</v>
      </c>
      <c r="O507" s="44">
        <f t="shared" si="92"/>
        <v>2</v>
      </c>
      <c r="P507" s="60">
        <f t="shared" si="93"/>
        <v>2</v>
      </c>
      <c r="Q507" s="62">
        <f t="shared" si="94"/>
        <v>0.70588235294117641</v>
      </c>
      <c r="R507" s="62">
        <f t="shared" si="95"/>
        <v>3.4</v>
      </c>
      <c r="S507" s="60" t="str">
        <f t="shared" si="90"/>
        <v>50-100% range</v>
      </c>
      <c r="T507" s="61">
        <f>K507</f>
        <v>34</v>
      </c>
      <c r="U507" s="61">
        <f t="shared" si="96"/>
        <v>34</v>
      </c>
      <c r="V507" s="61">
        <f t="shared" si="97"/>
        <v>10</v>
      </c>
      <c r="W507" s="107">
        <f t="shared" si="91"/>
        <v>1</v>
      </c>
      <c r="X507" s="111" t="s">
        <v>2609</v>
      </c>
      <c r="Z507" s="134"/>
      <c r="AA507" s="134"/>
      <c r="AB507" s="134">
        <v>43252</v>
      </c>
      <c r="AC507" s="134"/>
      <c r="AD507" s="134"/>
      <c r="AE507" s="134"/>
    </row>
    <row r="508" spans="1:31" ht="15" customHeight="1" x14ac:dyDescent="0.25">
      <c r="A508" s="40" t="s">
        <v>19</v>
      </c>
      <c r="B508" s="40" t="s">
        <v>750</v>
      </c>
      <c r="C508" t="s">
        <v>19</v>
      </c>
      <c r="D508" s="40" t="s">
        <v>1126</v>
      </c>
      <c r="E508" t="s">
        <v>19</v>
      </c>
      <c r="F508" s="40" t="s">
        <v>1133</v>
      </c>
      <c r="G508" t="s">
        <v>19</v>
      </c>
      <c r="H508" t="s">
        <v>1134</v>
      </c>
      <c r="I508" s="44"/>
      <c r="J508" s="44"/>
      <c r="K508" s="44">
        <v>76</v>
      </c>
      <c r="L508" s="44"/>
      <c r="M508" s="44"/>
      <c r="N508" s="44">
        <v>390</v>
      </c>
      <c r="O508" s="44">
        <f t="shared" si="92"/>
        <v>2</v>
      </c>
      <c r="P508" s="60">
        <f t="shared" si="93"/>
        <v>2</v>
      </c>
      <c r="Q508" s="62">
        <f t="shared" si="94"/>
        <v>0.80512820512820515</v>
      </c>
      <c r="R508" s="62">
        <f t="shared" si="95"/>
        <v>5.1315789473684212</v>
      </c>
      <c r="S508" s="60" t="str">
        <f t="shared" si="90"/>
        <v>50-100% range</v>
      </c>
      <c r="T508" s="61">
        <f>K508</f>
        <v>76</v>
      </c>
      <c r="U508" s="61">
        <f t="shared" si="96"/>
        <v>390</v>
      </c>
      <c r="V508" s="61">
        <f t="shared" si="97"/>
        <v>76</v>
      </c>
      <c r="W508" s="107">
        <f t="shared" si="91"/>
        <v>1</v>
      </c>
      <c r="X508" s="111" t="s">
        <v>2609</v>
      </c>
      <c r="Z508" s="134"/>
      <c r="AA508" s="134"/>
      <c r="AB508" s="134">
        <v>43252</v>
      </c>
      <c r="AC508" s="134"/>
      <c r="AD508" s="134"/>
      <c r="AE508" s="134"/>
    </row>
    <row r="509" spans="1:31" ht="15" customHeight="1" x14ac:dyDescent="0.25">
      <c r="A509" s="40" t="s">
        <v>19</v>
      </c>
      <c r="B509" s="40" t="s">
        <v>750</v>
      </c>
      <c r="C509" t="s">
        <v>19</v>
      </c>
      <c r="D509" s="40" t="s">
        <v>1126</v>
      </c>
      <c r="E509" t="s">
        <v>19</v>
      </c>
      <c r="F509" s="40" t="s">
        <v>1133</v>
      </c>
      <c r="G509" t="s">
        <v>1739</v>
      </c>
      <c r="H509" t="s">
        <v>1740</v>
      </c>
      <c r="I509" s="44"/>
      <c r="J509" s="44"/>
      <c r="K509" s="44"/>
      <c r="L509" s="44"/>
      <c r="M509" s="44"/>
      <c r="N509" s="44">
        <v>15</v>
      </c>
      <c r="O509" s="44">
        <f t="shared" si="92"/>
        <v>1</v>
      </c>
      <c r="P509" s="60">
        <f t="shared" si="93"/>
        <v>1</v>
      </c>
      <c r="Q509" s="62">
        <f t="shared" si="94"/>
        <v>0</v>
      </c>
      <c r="R509" s="62">
        <f t="shared" si="95"/>
        <v>1</v>
      </c>
      <c r="S509" s="60" t="str">
        <f t="shared" si="90"/>
        <v>0-15% range</v>
      </c>
      <c r="T509" s="61">
        <f t="shared" ref="T509:T572" si="99">AVERAGE(I509:N509)</f>
        <v>15</v>
      </c>
      <c r="U509" s="61">
        <f t="shared" si="96"/>
        <v>15</v>
      </c>
      <c r="V509" s="61">
        <f t="shared" si="97"/>
        <v>15</v>
      </c>
      <c r="W509" s="60">
        <f t="shared" si="91"/>
        <v>1</v>
      </c>
      <c r="X509" s="104" t="s">
        <v>2173</v>
      </c>
      <c r="Z509" s="134"/>
      <c r="AA509" s="134"/>
      <c r="AB509" s="134"/>
      <c r="AC509" s="134"/>
      <c r="AD509" s="134"/>
      <c r="AE509" s="134"/>
    </row>
    <row r="510" spans="1:31" ht="15" customHeight="1" x14ac:dyDescent="0.25">
      <c r="A510" s="40" t="s">
        <v>19</v>
      </c>
      <c r="B510" s="40" t="s">
        <v>750</v>
      </c>
      <c r="C510" t="s">
        <v>19</v>
      </c>
      <c r="D510" s="40" t="s">
        <v>1126</v>
      </c>
      <c r="E510" t="s">
        <v>19</v>
      </c>
      <c r="F510" s="40" t="s">
        <v>1133</v>
      </c>
      <c r="G510" t="s">
        <v>2580</v>
      </c>
      <c r="H510" t="s">
        <v>2581</v>
      </c>
      <c r="I510" s="44"/>
      <c r="J510" s="44"/>
      <c r="K510" s="44">
        <v>56</v>
      </c>
      <c r="L510" s="44"/>
      <c r="M510" s="44"/>
      <c r="N510" s="44"/>
      <c r="O510" s="44">
        <f t="shared" si="92"/>
        <v>1</v>
      </c>
      <c r="P510" s="60">
        <f t="shared" si="93"/>
        <v>1</v>
      </c>
      <c r="Q510" s="62">
        <f t="shared" si="94"/>
        <v>0</v>
      </c>
      <c r="R510" s="62">
        <f t="shared" si="95"/>
        <v>1</v>
      </c>
      <c r="S510" s="60" t="str">
        <f t="shared" si="90"/>
        <v>0-15% range</v>
      </c>
      <c r="T510" s="61">
        <f t="shared" si="99"/>
        <v>56</v>
      </c>
      <c r="U510" s="61">
        <f t="shared" si="96"/>
        <v>56</v>
      </c>
      <c r="V510" s="61">
        <f t="shared" si="97"/>
        <v>56</v>
      </c>
      <c r="W510" s="60">
        <f t="shared" si="91"/>
        <v>1</v>
      </c>
      <c r="X510" s="104" t="s">
        <v>2173</v>
      </c>
      <c r="Z510" s="134"/>
      <c r="AA510" s="134"/>
      <c r="AB510" s="134">
        <v>43252</v>
      </c>
      <c r="AC510" s="134"/>
      <c r="AD510" s="134"/>
      <c r="AE510" s="134"/>
    </row>
    <row r="511" spans="1:31" ht="15" customHeight="1" x14ac:dyDescent="0.25">
      <c r="A511" s="40" t="s">
        <v>19</v>
      </c>
      <c r="B511" s="40" t="s">
        <v>750</v>
      </c>
      <c r="C511" t="s">
        <v>19</v>
      </c>
      <c r="D511" s="40" t="s">
        <v>1126</v>
      </c>
      <c r="E511" t="s">
        <v>19</v>
      </c>
      <c r="F511" s="40" t="s">
        <v>1133</v>
      </c>
      <c r="G511" t="s">
        <v>2212</v>
      </c>
      <c r="H511" t="s">
        <v>2211</v>
      </c>
      <c r="I511" s="44"/>
      <c r="J511" s="44"/>
      <c r="K511" s="44"/>
      <c r="L511" s="44"/>
      <c r="M511" s="44"/>
      <c r="N511" s="44">
        <v>10</v>
      </c>
      <c r="O511" s="44">
        <f t="shared" si="92"/>
        <v>1</v>
      </c>
      <c r="P511" s="60">
        <f t="shared" si="93"/>
        <v>1</v>
      </c>
      <c r="Q511" s="62">
        <f t="shared" si="94"/>
        <v>0</v>
      </c>
      <c r="R511" s="62">
        <f t="shared" si="95"/>
        <v>1</v>
      </c>
      <c r="S511" s="60" t="str">
        <f t="shared" si="90"/>
        <v>0-15% range</v>
      </c>
      <c r="T511" s="61">
        <f t="shared" si="99"/>
        <v>10</v>
      </c>
      <c r="U511" s="61">
        <f t="shared" si="96"/>
        <v>10</v>
      </c>
      <c r="V511" s="61">
        <f t="shared" si="97"/>
        <v>10</v>
      </c>
      <c r="W511" s="60">
        <f t="shared" si="91"/>
        <v>1</v>
      </c>
      <c r="X511" s="104" t="s">
        <v>2173</v>
      </c>
      <c r="Z511" s="134"/>
      <c r="AA511" s="134"/>
      <c r="AB511" s="134"/>
      <c r="AC511" s="134"/>
      <c r="AD511" s="134"/>
      <c r="AE511" s="134"/>
    </row>
    <row r="512" spans="1:31" ht="15" customHeight="1" x14ac:dyDescent="0.25">
      <c r="A512" s="40" t="s">
        <v>19</v>
      </c>
      <c r="B512" s="40" t="s">
        <v>750</v>
      </c>
      <c r="C512" t="s">
        <v>19</v>
      </c>
      <c r="D512" s="40" t="s">
        <v>1126</v>
      </c>
      <c r="E512" t="s">
        <v>19</v>
      </c>
      <c r="F512" s="40" t="s">
        <v>1133</v>
      </c>
      <c r="G512" t="s">
        <v>2277</v>
      </c>
      <c r="H512" t="s">
        <v>2276</v>
      </c>
      <c r="I512" s="44"/>
      <c r="J512" s="44"/>
      <c r="K512" s="44"/>
      <c r="L512" s="44"/>
      <c r="M512" s="44"/>
      <c r="N512" s="44">
        <v>25</v>
      </c>
      <c r="O512" s="44">
        <f t="shared" si="92"/>
        <v>1</v>
      </c>
      <c r="P512" s="60">
        <f t="shared" si="93"/>
        <v>1</v>
      </c>
      <c r="Q512" s="62">
        <f t="shared" si="94"/>
        <v>0</v>
      </c>
      <c r="R512" s="62">
        <f t="shared" si="95"/>
        <v>1</v>
      </c>
      <c r="S512" s="60" t="str">
        <f t="shared" si="90"/>
        <v>0-15% range</v>
      </c>
      <c r="T512" s="61">
        <f t="shared" si="99"/>
        <v>25</v>
      </c>
      <c r="U512" s="61">
        <f t="shared" si="96"/>
        <v>25</v>
      </c>
      <c r="V512" s="61">
        <f t="shared" si="97"/>
        <v>25</v>
      </c>
      <c r="W512" s="60">
        <f t="shared" si="91"/>
        <v>1</v>
      </c>
      <c r="X512" s="104" t="s">
        <v>2173</v>
      </c>
      <c r="Z512" s="134"/>
      <c r="AA512" s="134"/>
      <c r="AB512" s="134"/>
      <c r="AC512" s="134"/>
      <c r="AD512" s="134"/>
      <c r="AE512" s="134"/>
    </row>
    <row r="513" spans="1:31" ht="15" customHeight="1" x14ac:dyDescent="0.25">
      <c r="A513" s="40" t="s">
        <v>19</v>
      </c>
      <c r="B513" s="40" t="s">
        <v>750</v>
      </c>
      <c r="C513" t="s">
        <v>19</v>
      </c>
      <c r="D513" s="40" t="s">
        <v>1126</v>
      </c>
      <c r="E513" t="s">
        <v>19</v>
      </c>
      <c r="F513" s="40" t="s">
        <v>1133</v>
      </c>
      <c r="G513" t="s">
        <v>2474</v>
      </c>
      <c r="H513" t="s">
        <v>2473</v>
      </c>
      <c r="I513" s="44"/>
      <c r="J513" s="44"/>
      <c r="K513" s="44"/>
      <c r="L513" s="44"/>
      <c r="M513" s="44"/>
      <c r="N513" s="44">
        <v>15</v>
      </c>
      <c r="O513" s="44">
        <f t="shared" si="92"/>
        <v>1</v>
      </c>
      <c r="P513" s="60">
        <f t="shared" si="93"/>
        <v>1</v>
      </c>
      <c r="Q513" s="62">
        <f t="shared" si="94"/>
        <v>0</v>
      </c>
      <c r="R513" s="62">
        <f t="shared" si="95"/>
        <v>1</v>
      </c>
      <c r="S513" s="60" t="str">
        <f t="shared" si="90"/>
        <v>0-15% range</v>
      </c>
      <c r="T513" s="61">
        <f t="shared" si="99"/>
        <v>15</v>
      </c>
      <c r="U513" s="61">
        <f t="shared" si="96"/>
        <v>15</v>
      </c>
      <c r="V513" s="61">
        <f t="shared" si="97"/>
        <v>15</v>
      </c>
      <c r="W513" s="60">
        <f t="shared" si="91"/>
        <v>1</v>
      </c>
      <c r="X513" s="104" t="s">
        <v>2173</v>
      </c>
      <c r="Z513" s="134"/>
      <c r="AA513" s="134"/>
      <c r="AB513" s="134"/>
      <c r="AC513" s="134"/>
      <c r="AD513" s="134"/>
      <c r="AE513" s="134"/>
    </row>
    <row r="514" spans="1:31" ht="15" customHeight="1" x14ac:dyDescent="0.25">
      <c r="A514" s="40" t="s">
        <v>19</v>
      </c>
      <c r="B514" s="40" t="s">
        <v>750</v>
      </c>
      <c r="C514" t="s">
        <v>19</v>
      </c>
      <c r="D514" s="40" t="s">
        <v>1126</v>
      </c>
      <c r="E514" t="s">
        <v>1408</v>
      </c>
      <c r="F514" s="40" t="s">
        <v>1409</v>
      </c>
      <c r="G514" t="s">
        <v>1408</v>
      </c>
      <c r="H514" t="s">
        <v>1410</v>
      </c>
      <c r="I514" s="44"/>
      <c r="J514" s="44"/>
      <c r="K514" s="44"/>
      <c r="L514" s="44"/>
      <c r="M514" s="44"/>
      <c r="N514" s="44">
        <v>15</v>
      </c>
      <c r="O514" s="44">
        <f t="shared" si="92"/>
        <v>1</v>
      </c>
      <c r="P514" s="60">
        <f t="shared" si="93"/>
        <v>1</v>
      </c>
      <c r="Q514" s="62">
        <f t="shared" si="94"/>
        <v>0</v>
      </c>
      <c r="R514" s="62">
        <f t="shared" si="95"/>
        <v>1</v>
      </c>
      <c r="S514" s="60" t="str">
        <f t="shared" si="90"/>
        <v>0-15% range</v>
      </c>
      <c r="T514" s="61">
        <f t="shared" si="99"/>
        <v>15</v>
      </c>
      <c r="U514" s="61">
        <f t="shared" si="96"/>
        <v>15</v>
      </c>
      <c r="V514" s="61">
        <f t="shared" si="97"/>
        <v>15</v>
      </c>
      <c r="W514" s="60">
        <f t="shared" si="91"/>
        <v>1</v>
      </c>
      <c r="X514" s="104" t="s">
        <v>2173</v>
      </c>
      <c r="Z514" s="134"/>
      <c r="AA514" s="134"/>
      <c r="AB514" s="134"/>
      <c r="AC514" s="134"/>
      <c r="AD514" s="134"/>
      <c r="AE514" s="134"/>
    </row>
    <row r="515" spans="1:31" ht="15" customHeight="1" x14ac:dyDescent="0.25">
      <c r="A515" s="40" t="s">
        <v>19</v>
      </c>
      <c r="B515" s="40" t="s">
        <v>750</v>
      </c>
      <c r="C515" t="s">
        <v>19</v>
      </c>
      <c r="D515" s="40" t="s">
        <v>1126</v>
      </c>
      <c r="E515" t="s">
        <v>1411</v>
      </c>
      <c r="F515" s="40" t="s">
        <v>1412</v>
      </c>
      <c r="G515" t="s">
        <v>1411</v>
      </c>
      <c r="H515" t="s">
        <v>1413</v>
      </c>
      <c r="I515" s="44"/>
      <c r="J515" s="44"/>
      <c r="K515" s="44"/>
      <c r="L515" s="44"/>
      <c r="M515" s="44"/>
      <c r="N515" s="44">
        <v>15</v>
      </c>
      <c r="O515" s="44">
        <f t="shared" si="92"/>
        <v>1</v>
      </c>
      <c r="P515" s="60">
        <f t="shared" si="93"/>
        <v>1</v>
      </c>
      <c r="Q515" s="62">
        <f t="shared" si="94"/>
        <v>0</v>
      </c>
      <c r="R515" s="62">
        <f t="shared" si="95"/>
        <v>1</v>
      </c>
      <c r="S515" s="60" t="str">
        <f t="shared" ref="S515:S578" si="100">IFERROR(IF(Q515&lt;=0.15,"0-15% range",IF(AND(Q515&gt;0.15,Q515&lt;=0.5),"16 - 50% range",IF(Q515&gt;0.5,"50-100% range", "NA"))),"")</f>
        <v>0-15% range</v>
      </c>
      <c r="T515" s="61">
        <f t="shared" si="99"/>
        <v>15</v>
      </c>
      <c r="U515" s="61">
        <f t="shared" si="96"/>
        <v>15</v>
      </c>
      <c r="V515" s="61">
        <f t="shared" si="97"/>
        <v>15</v>
      </c>
      <c r="W515" s="60">
        <f t="shared" ref="W515:W578" si="101">COUNTIF(H:H,H515)</f>
        <v>1</v>
      </c>
      <c r="X515" s="104" t="s">
        <v>2173</v>
      </c>
      <c r="Z515" s="134"/>
      <c r="AA515" s="134"/>
      <c r="AB515" s="134"/>
      <c r="AC515" s="134"/>
      <c r="AD515" s="134"/>
      <c r="AE515" s="134"/>
    </row>
    <row r="516" spans="1:31" ht="15" customHeight="1" x14ac:dyDescent="0.25">
      <c r="A516" s="40" t="s">
        <v>19</v>
      </c>
      <c r="B516" s="40" t="s">
        <v>750</v>
      </c>
      <c r="C516" t="s">
        <v>19</v>
      </c>
      <c r="D516" s="40" t="s">
        <v>1126</v>
      </c>
      <c r="E516" t="s">
        <v>2001</v>
      </c>
      <c r="F516" s="40" t="s">
        <v>2002</v>
      </c>
      <c r="G516" t="s">
        <v>2216</v>
      </c>
      <c r="H516" t="s">
        <v>2215</v>
      </c>
      <c r="I516" s="44"/>
      <c r="J516" s="44"/>
      <c r="K516" s="44"/>
      <c r="L516" s="44"/>
      <c r="M516" s="44"/>
      <c r="N516" s="44">
        <v>15</v>
      </c>
      <c r="O516" s="44">
        <f t="shared" ref="O516:O579" si="102">COUNTIF(I516:N516,"&gt;=0")</f>
        <v>1</v>
      </c>
      <c r="P516" s="60">
        <f t="shared" ref="P516:P579" si="103">COUNTIF(I516:N516,"&gt;=0")</f>
        <v>1</v>
      </c>
      <c r="Q516" s="62">
        <f t="shared" ref="Q516:Q579" si="104">IFERROR(1-(MIN(I516:N516)/MAX(I516:N516)),"")</f>
        <v>0</v>
      </c>
      <c r="R516" s="62">
        <f t="shared" ref="R516:R579" si="105">IF(MIN(I516:N516)&lt;&gt;0,MAX(I516:N516)/MIN(I516:N516),0)</f>
        <v>1</v>
      </c>
      <c r="S516" s="60" t="str">
        <f t="shared" si="100"/>
        <v>0-15% range</v>
      </c>
      <c r="T516" s="61">
        <f t="shared" si="99"/>
        <v>15</v>
      </c>
      <c r="U516" s="61">
        <f t="shared" ref="U516:U579" si="106">MAX(I516:N516)</f>
        <v>15</v>
      </c>
      <c r="V516" s="61">
        <f t="shared" ref="V516:V579" si="107">MIN(I516:N516)</f>
        <v>15</v>
      </c>
      <c r="W516" s="60">
        <f t="shared" si="101"/>
        <v>1</v>
      </c>
      <c r="X516" s="104" t="s">
        <v>2173</v>
      </c>
      <c r="Z516" s="134"/>
      <c r="AA516" s="134"/>
      <c r="AB516" s="134"/>
      <c r="AC516" s="134"/>
      <c r="AD516" s="134"/>
      <c r="AE516" s="134"/>
    </row>
    <row r="517" spans="1:31" ht="15" customHeight="1" x14ac:dyDescent="0.25">
      <c r="A517" s="40" t="s">
        <v>19</v>
      </c>
      <c r="B517" s="40" t="s">
        <v>750</v>
      </c>
      <c r="C517" t="s">
        <v>19</v>
      </c>
      <c r="D517" s="40" t="s">
        <v>1126</v>
      </c>
      <c r="E517" t="s">
        <v>2001</v>
      </c>
      <c r="F517" s="40" t="s">
        <v>2002</v>
      </c>
      <c r="G517" t="s">
        <v>2001</v>
      </c>
      <c r="H517" t="s">
        <v>2278</v>
      </c>
      <c r="I517" s="44"/>
      <c r="J517" s="44"/>
      <c r="K517" s="44"/>
      <c r="L517" s="44"/>
      <c r="M517" s="44"/>
      <c r="N517" s="44">
        <v>30</v>
      </c>
      <c r="O517" s="44">
        <f t="shared" si="102"/>
        <v>1</v>
      </c>
      <c r="P517" s="60">
        <f t="shared" si="103"/>
        <v>1</v>
      </c>
      <c r="Q517" s="62">
        <f t="shared" si="104"/>
        <v>0</v>
      </c>
      <c r="R517" s="62">
        <f t="shared" si="105"/>
        <v>1</v>
      </c>
      <c r="S517" s="60" t="str">
        <f t="shared" si="100"/>
        <v>0-15% range</v>
      </c>
      <c r="T517" s="61">
        <f t="shared" si="99"/>
        <v>30</v>
      </c>
      <c r="U517" s="61">
        <f t="shared" si="106"/>
        <v>30</v>
      </c>
      <c r="V517" s="61">
        <f t="shared" si="107"/>
        <v>30</v>
      </c>
      <c r="W517" s="60">
        <f t="shared" si="101"/>
        <v>1</v>
      </c>
      <c r="X517" s="104" t="s">
        <v>2173</v>
      </c>
      <c r="Z517" s="134"/>
      <c r="AA517" s="134"/>
      <c r="AB517" s="134"/>
      <c r="AC517" s="134"/>
      <c r="AD517" s="134"/>
      <c r="AE517" s="134"/>
    </row>
    <row r="518" spans="1:31" ht="15" customHeight="1" x14ac:dyDescent="0.25">
      <c r="A518" s="40" t="s">
        <v>19</v>
      </c>
      <c r="B518" s="40" t="s">
        <v>750</v>
      </c>
      <c r="C518" t="s">
        <v>19</v>
      </c>
      <c r="D518" s="40" t="s">
        <v>1126</v>
      </c>
      <c r="E518" t="s">
        <v>726</v>
      </c>
      <c r="F518" s="40" t="s">
        <v>2065</v>
      </c>
      <c r="G518" t="s">
        <v>726</v>
      </c>
      <c r="H518" t="s">
        <v>2066</v>
      </c>
      <c r="I518" s="44"/>
      <c r="J518" s="44"/>
      <c r="K518" s="44">
        <v>225</v>
      </c>
      <c r="L518" s="44"/>
      <c r="M518" s="44"/>
      <c r="N518" s="44"/>
      <c r="O518" s="44">
        <f t="shared" si="102"/>
        <v>1</v>
      </c>
      <c r="P518" s="60">
        <f t="shared" si="103"/>
        <v>1</v>
      </c>
      <c r="Q518" s="62">
        <f t="shared" si="104"/>
        <v>0</v>
      </c>
      <c r="R518" s="62">
        <f t="shared" si="105"/>
        <v>1</v>
      </c>
      <c r="S518" s="60" t="str">
        <f t="shared" si="100"/>
        <v>0-15% range</v>
      </c>
      <c r="T518" s="61">
        <f t="shared" si="99"/>
        <v>225</v>
      </c>
      <c r="U518" s="61">
        <f t="shared" si="106"/>
        <v>225</v>
      </c>
      <c r="V518" s="61">
        <f t="shared" si="107"/>
        <v>225</v>
      </c>
      <c r="W518" s="60">
        <f t="shared" si="101"/>
        <v>1</v>
      </c>
      <c r="X518" s="104" t="s">
        <v>2173</v>
      </c>
      <c r="Z518" s="134"/>
      <c r="AA518" s="134"/>
      <c r="AB518" s="134">
        <v>43252</v>
      </c>
      <c r="AC518" s="134"/>
      <c r="AD518" s="134"/>
      <c r="AE518" s="134"/>
    </row>
    <row r="519" spans="1:31" ht="15" customHeight="1" x14ac:dyDescent="0.25">
      <c r="A519" s="40" t="s">
        <v>19</v>
      </c>
      <c r="B519" s="40" t="s">
        <v>750</v>
      </c>
      <c r="C519" t="s">
        <v>19</v>
      </c>
      <c r="D519" s="40" t="s">
        <v>1126</v>
      </c>
      <c r="E519" t="s">
        <v>726</v>
      </c>
      <c r="F519" s="40" t="s">
        <v>2065</v>
      </c>
      <c r="G519" t="s">
        <v>2499</v>
      </c>
      <c r="H519" t="s">
        <v>2498</v>
      </c>
      <c r="I519" s="44"/>
      <c r="J519" s="44"/>
      <c r="K519" s="44">
        <v>27</v>
      </c>
      <c r="L519" s="44"/>
      <c r="M519" s="44"/>
      <c r="N519" s="44">
        <v>20</v>
      </c>
      <c r="O519" s="44">
        <f t="shared" si="102"/>
        <v>2</v>
      </c>
      <c r="P519" s="60">
        <f t="shared" si="103"/>
        <v>2</v>
      </c>
      <c r="Q519" s="62">
        <f t="shared" si="104"/>
        <v>0.2592592592592593</v>
      </c>
      <c r="R519" s="62">
        <f t="shared" si="105"/>
        <v>1.35</v>
      </c>
      <c r="S519" s="60" t="str">
        <f t="shared" si="100"/>
        <v>16 - 50% range</v>
      </c>
      <c r="T519" s="61">
        <f t="shared" si="99"/>
        <v>23.5</v>
      </c>
      <c r="U519" s="61">
        <f t="shared" si="106"/>
        <v>27</v>
      </c>
      <c r="V519" s="61">
        <f t="shared" si="107"/>
        <v>20</v>
      </c>
      <c r="W519" s="60">
        <f t="shared" si="101"/>
        <v>1</v>
      </c>
      <c r="X519" s="105" t="s">
        <v>2154</v>
      </c>
      <c r="Z519" s="134"/>
      <c r="AA519" s="134"/>
      <c r="AB519" s="134">
        <v>43252</v>
      </c>
      <c r="AC519" s="134"/>
      <c r="AD519" s="134"/>
      <c r="AE519" s="134"/>
    </row>
    <row r="520" spans="1:31" ht="15" customHeight="1" x14ac:dyDescent="0.25">
      <c r="A520" s="40" t="s">
        <v>19</v>
      </c>
      <c r="B520" s="40" t="s">
        <v>750</v>
      </c>
      <c r="C520" t="s">
        <v>19</v>
      </c>
      <c r="D520" s="40" t="s">
        <v>1126</v>
      </c>
      <c r="E520" t="s">
        <v>726</v>
      </c>
      <c r="F520" s="40" t="s">
        <v>2065</v>
      </c>
      <c r="G520" t="s">
        <v>2214</v>
      </c>
      <c r="H520" t="s">
        <v>2213</v>
      </c>
      <c r="I520" s="44"/>
      <c r="J520" s="44"/>
      <c r="K520" s="44">
        <v>32</v>
      </c>
      <c r="L520" s="44"/>
      <c r="M520" s="44"/>
      <c r="N520" s="44">
        <v>25</v>
      </c>
      <c r="O520" s="44">
        <f t="shared" si="102"/>
        <v>2</v>
      </c>
      <c r="P520" s="60">
        <f t="shared" si="103"/>
        <v>2</v>
      </c>
      <c r="Q520" s="62">
        <f t="shared" si="104"/>
        <v>0.21875</v>
      </c>
      <c r="R520" s="62">
        <f t="shared" si="105"/>
        <v>1.28</v>
      </c>
      <c r="S520" s="60" t="str">
        <f t="shared" si="100"/>
        <v>16 - 50% range</v>
      </c>
      <c r="T520" s="61">
        <f t="shared" si="99"/>
        <v>28.5</v>
      </c>
      <c r="U520" s="61">
        <f t="shared" si="106"/>
        <v>32</v>
      </c>
      <c r="V520" s="61">
        <f t="shared" si="107"/>
        <v>25</v>
      </c>
      <c r="W520" s="60">
        <f t="shared" si="101"/>
        <v>1</v>
      </c>
      <c r="X520" s="105" t="s">
        <v>2154</v>
      </c>
      <c r="Z520" s="134"/>
      <c r="AA520" s="134"/>
      <c r="AB520" s="134">
        <v>43252</v>
      </c>
      <c r="AC520" s="134"/>
      <c r="AD520" s="134"/>
      <c r="AE520" s="134"/>
    </row>
    <row r="521" spans="1:31" ht="15" customHeight="1" x14ac:dyDescent="0.25">
      <c r="A521" s="40" t="s">
        <v>19</v>
      </c>
      <c r="B521" s="40" t="s">
        <v>750</v>
      </c>
      <c r="C521" t="s">
        <v>30</v>
      </c>
      <c r="D521" s="40" t="s">
        <v>1135</v>
      </c>
      <c r="E521" t="s">
        <v>30</v>
      </c>
      <c r="F521" s="40" t="s">
        <v>1136</v>
      </c>
      <c r="G521" t="s">
        <v>1137</v>
      </c>
      <c r="H521" t="s">
        <v>1138</v>
      </c>
      <c r="I521" s="44"/>
      <c r="J521" s="44"/>
      <c r="K521" s="44"/>
      <c r="L521" s="44"/>
      <c r="M521" s="44"/>
      <c r="N521" s="44">
        <v>15</v>
      </c>
      <c r="O521" s="44">
        <f t="shared" si="102"/>
        <v>1</v>
      </c>
      <c r="P521" s="60">
        <f t="shared" si="103"/>
        <v>1</v>
      </c>
      <c r="Q521" s="62">
        <f t="shared" si="104"/>
        <v>0</v>
      </c>
      <c r="R521" s="62">
        <f t="shared" si="105"/>
        <v>1</v>
      </c>
      <c r="S521" s="60" t="str">
        <f t="shared" si="100"/>
        <v>0-15% range</v>
      </c>
      <c r="T521" s="61">
        <f t="shared" si="99"/>
        <v>15</v>
      </c>
      <c r="U521" s="61">
        <f t="shared" si="106"/>
        <v>15</v>
      </c>
      <c r="V521" s="61">
        <f t="shared" si="107"/>
        <v>15</v>
      </c>
      <c r="W521" s="60">
        <f t="shared" si="101"/>
        <v>1</v>
      </c>
      <c r="X521" s="104" t="s">
        <v>2173</v>
      </c>
      <c r="Z521" s="134"/>
      <c r="AA521" s="134"/>
      <c r="AB521" s="134"/>
      <c r="AC521" s="134"/>
      <c r="AD521" s="134"/>
      <c r="AE521" s="134"/>
    </row>
    <row r="522" spans="1:31" ht="15" customHeight="1" x14ac:dyDescent="0.25">
      <c r="A522" s="40" t="s">
        <v>19</v>
      </c>
      <c r="B522" s="40" t="s">
        <v>750</v>
      </c>
      <c r="C522" t="s">
        <v>30</v>
      </c>
      <c r="D522" s="40" t="s">
        <v>1135</v>
      </c>
      <c r="E522" t="s">
        <v>30</v>
      </c>
      <c r="F522" s="40" t="s">
        <v>1420</v>
      </c>
      <c r="G522" t="s">
        <v>2076</v>
      </c>
      <c r="H522" t="s">
        <v>2077</v>
      </c>
      <c r="I522" s="44"/>
      <c r="J522" s="44"/>
      <c r="K522" s="44"/>
      <c r="L522" s="44"/>
      <c r="M522" s="44"/>
      <c r="N522" s="44">
        <v>40</v>
      </c>
      <c r="O522" s="44">
        <f t="shared" si="102"/>
        <v>1</v>
      </c>
      <c r="P522" s="60">
        <f t="shared" si="103"/>
        <v>1</v>
      </c>
      <c r="Q522" s="62">
        <f t="shared" si="104"/>
        <v>0</v>
      </c>
      <c r="R522" s="62">
        <f t="shared" si="105"/>
        <v>1</v>
      </c>
      <c r="S522" s="60" t="str">
        <f t="shared" si="100"/>
        <v>0-15% range</v>
      </c>
      <c r="T522" s="61">
        <f t="shared" si="99"/>
        <v>40</v>
      </c>
      <c r="U522" s="61">
        <f t="shared" si="106"/>
        <v>40</v>
      </c>
      <c r="V522" s="61">
        <f t="shared" si="107"/>
        <v>40</v>
      </c>
      <c r="W522" s="60">
        <f t="shared" si="101"/>
        <v>1</v>
      </c>
      <c r="X522" s="104" t="s">
        <v>2173</v>
      </c>
      <c r="Z522" s="134"/>
      <c r="AA522" s="134"/>
      <c r="AB522" s="134"/>
      <c r="AC522" s="134"/>
      <c r="AD522" s="134"/>
      <c r="AE522" s="134"/>
    </row>
    <row r="523" spans="1:31" ht="15" customHeight="1" x14ac:dyDescent="0.25">
      <c r="A523" s="40" t="s">
        <v>19</v>
      </c>
      <c r="B523" s="40" t="s">
        <v>750</v>
      </c>
      <c r="C523" t="s">
        <v>30</v>
      </c>
      <c r="D523" s="40" t="s">
        <v>1135</v>
      </c>
      <c r="E523" t="s">
        <v>30</v>
      </c>
      <c r="F523" s="40" t="s">
        <v>1420</v>
      </c>
      <c r="G523" t="s">
        <v>2373</v>
      </c>
      <c r="H523" t="s">
        <v>2372</v>
      </c>
      <c r="I523" s="44"/>
      <c r="J523" s="44"/>
      <c r="K523" s="44"/>
      <c r="L523" s="44"/>
      <c r="M523" s="44"/>
      <c r="N523" s="44">
        <v>15</v>
      </c>
      <c r="O523" s="44">
        <f t="shared" si="102"/>
        <v>1</v>
      </c>
      <c r="P523" s="60">
        <f t="shared" si="103"/>
        <v>1</v>
      </c>
      <c r="Q523" s="62">
        <f t="shared" si="104"/>
        <v>0</v>
      </c>
      <c r="R523" s="62">
        <f t="shared" si="105"/>
        <v>1</v>
      </c>
      <c r="S523" s="60" t="str">
        <f t="shared" si="100"/>
        <v>0-15% range</v>
      </c>
      <c r="T523" s="61">
        <f t="shared" si="99"/>
        <v>15</v>
      </c>
      <c r="U523" s="61">
        <f t="shared" si="106"/>
        <v>15</v>
      </c>
      <c r="V523" s="61">
        <f t="shared" si="107"/>
        <v>15</v>
      </c>
      <c r="W523" s="60">
        <f t="shared" si="101"/>
        <v>1</v>
      </c>
      <c r="X523" s="104" t="s">
        <v>2173</v>
      </c>
      <c r="Z523" s="134"/>
      <c r="AA523" s="134"/>
      <c r="AB523" s="134"/>
      <c r="AC523" s="134"/>
      <c r="AD523" s="134"/>
      <c r="AE523" s="134"/>
    </row>
    <row r="524" spans="1:31" ht="15" customHeight="1" x14ac:dyDescent="0.25">
      <c r="A524" s="40" t="s">
        <v>19</v>
      </c>
      <c r="B524" s="40" t="s">
        <v>750</v>
      </c>
      <c r="C524" t="s">
        <v>30</v>
      </c>
      <c r="D524" s="40" t="s">
        <v>1135</v>
      </c>
      <c r="E524" t="s">
        <v>30</v>
      </c>
      <c r="F524" s="40" t="s">
        <v>1420</v>
      </c>
      <c r="G524" t="s">
        <v>2476</v>
      </c>
      <c r="H524" t="s">
        <v>2475</v>
      </c>
      <c r="I524" s="44"/>
      <c r="J524" s="44"/>
      <c r="K524" s="44"/>
      <c r="L524" s="44"/>
      <c r="M524" s="44"/>
      <c r="N524" s="44">
        <v>20</v>
      </c>
      <c r="O524" s="44">
        <f t="shared" si="102"/>
        <v>1</v>
      </c>
      <c r="P524" s="60">
        <f t="shared" si="103"/>
        <v>1</v>
      </c>
      <c r="Q524" s="62">
        <f t="shared" si="104"/>
        <v>0</v>
      </c>
      <c r="R524" s="62">
        <f t="shared" si="105"/>
        <v>1</v>
      </c>
      <c r="S524" s="60" t="str">
        <f t="shared" si="100"/>
        <v>0-15% range</v>
      </c>
      <c r="T524" s="61">
        <f t="shared" si="99"/>
        <v>20</v>
      </c>
      <c r="U524" s="61">
        <f t="shared" si="106"/>
        <v>20</v>
      </c>
      <c r="V524" s="61">
        <f t="shared" si="107"/>
        <v>20</v>
      </c>
      <c r="W524" s="60">
        <f t="shared" si="101"/>
        <v>1</v>
      </c>
      <c r="X524" s="104" t="s">
        <v>2173</v>
      </c>
      <c r="Z524" s="134"/>
      <c r="AA524" s="134"/>
      <c r="AB524" s="134"/>
      <c r="AC524" s="134"/>
      <c r="AD524" s="134"/>
      <c r="AE524" s="134"/>
    </row>
    <row r="525" spans="1:31" ht="15" customHeight="1" x14ac:dyDescent="0.25">
      <c r="A525" s="40" t="s">
        <v>19</v>
      </c>
      <c r="B525" s="40" t="s">
        <v>750</v>
      </c>
      <c r="C525" t="s">
        <v>30</v>
      </c>
      <c r="D525" s="40" t="s">
        <v>1135</v>
      </c>
      <c r="E525" t="s">
        <v>30</v>
      </c>
      <c r="F525" s="40" t="s">
        <v>1681</v>
      </c>
      <c r="G525" t="s">
        <v>1682</v>
      </c>
      <c r="H525" t="s">
        <v>1683</v>
      </c>
      <c r="I525" s="44"/>
      <c r="J525" s="44"/>
      <c r="K525" s="44"/>
      <c r="L525" s="44"/>
      <c r="M525" s="44"/>
      <c r="N525" s="44">
        <v>20</v>
      </c>
      <c r="O525" s="44">
        <f t="shared" si="102"/>
        <v>1</v>
      </c>
      <c r="P525" s="60">
        <f t="shared" si="103"/>
        <v>1</v>
      </c>
      <c r="Q525" s="62">
        <f t="shared" si="104"/>
        <v>0</v>
      </c>
      <c r="R525" s="62">
        <f t="shared" si="105"/>
        <v>1</v>
      </c>
      <c r="S525" s="60" t="str">
        <f t="shared" si="100"/>
        <v>0-15% range</v>
      </c>
      <c r="T525" s="61">
        <f t="shared" si="99"/>
        <v>20</v>
      </c>
      <c r="U525" s="61">
        <f t="shared" si="106"/>
        <v>20</v>
      </c>
      <c r="V525" s="61">
        <f t="shared" si="107"/>
        <v>20</v>
      </c>
      <c r="W525" s="60">
        <f t="shared" si="101"/>
        <v>1</v>
      </c>
      <c r="X525" s="104" t="s">
        <v>2173</v>
      </c>
      <c r="Z525" s="134"/>
      <c r="AA525" s="134"/>
      <c r="AB525" s="134"/>
      <c r="AC525" s="134"/>
      <c r="AD525" s="134"/>
      <c r="AE525" s="134"/>
    </row>
    <row r="526" spans="1:31" ht="15" customHeight="1" x14ac:dyDescent="0.25">
      <c r="A526" s="40" t="s">
        <v>19</v>
      </c>
      <c r="B526" s="40" t="s">
        <v>750</v>
      </c>
      <c r="C526" t="s">
        <v>30</v>
      </c>
      <c r="D526" s="40" t="s">
        <v>1135</v>
      </c>
      <c r="E526" t="s">
        <v>30</v>
      </c>
      <c r="F526" s="40" t="s">
        <v>1681</v>
      </c>
      <c r="G526" t="s">
        <v>2395</v>
      </c>
      <c r="H526" t="s">
        <v>2394</v>
      </c>
      <c r="I526" s="44"/>
      <c r="J526" s="44"/>
      <c r="K526" s="44"/>
      <c r="L526" s="44"/>
      <c r="M526" s="44"/>
      <c r="N526" s="44">
        <v>15</v>
      </c>
      <c r="O526" s="44">
        <f t="shared" si="102"/>
        <v>1</v>
      </c>
      <c r="P526" s="60">
        <f t="shared" si="103"/>
        <v>1</v>
      </c>
      <c r="Q526" s="62">
        <f t="shared" si="104"/>
        <v>0</v>
      </c>
      <c r="R526" s="62">
        <f t="shared" si="105"/>
        <v>1</v>
      </c>
      <c r="S526" s="60" t="str">
        <f t="shared" si="100"/>
        <v>0-15% range</v>
      </c>
      <c r="T526" s="61">
        <f t="shared" si="99"/>
        <v>15</v>
      </c>
      <c r="U526" s="61">
        <f t="shared" si="106"/>
        <v>15</v>
      </c>
      <c r="V526" s="61">
        <f t="shared" si="107"/>
        <v>15</v>
      </c>
      <c r="W526" s="60">
        <f t="shared" si="101"/>
        <v>1</v>
      </c>
      <c r="X526" s="104" t="s">
        <v>2173</v>
      </c>
      <c r="Z526" s="134"/>
      <c r="AA526" s="134"/>
      <c r="AB526" s="134"/>
      <c r="AC526" s="134"/>
      <c r="AD526" s="134"/>
      <c r="AE526" s="134"/>
    </row>
    <row r="527" spans="1:31" ht="15" customHeight="1" x14ac:dyDescent="0.25">
      <c r="A527" s="40" t="s">
        <v>19</v>
      </c>
      <c r="B527" s="40" t="s">
        <v>750</v>
      </c>
      <c r="C527" t="s">
        <v>30</v>
      </c>
      <c r="D527" s="40" t="s">
        <v>1135</v>
      </c>
      <c r="E527" t="s">
        <v>30</v>
      </c>
      <c r="F527" s="40" t="s">
        <v>1904</v>
      </c>
      <c r="G527" t="s">
        <v>1905</v>
      </c>
      <c r="H527" t="s">
        <v>1906</v>
      </c>
      <c r="I527" s="44"/>
      <c r="J527" s="44"/>
      <c r="K527" s="44"/>
      <c r="L527" s="44"/>
      <c r="M527" s="44"/>
      <c r="N527" s="44">
        <v>30</v>
      </c>
      <c r="O527" s="44">
        <f t="shared" si="102"/>
        <v>1</v>
      </c>
      <c r="P527" s="60">
        <f t="shared" si="103"/>
        <v>1</v>
      </c>
      <c r="Q527" s="62">
        <f t="shared" si="104"/>
        <v>0</v>
      </c>
      <c r="R527" s="62">
        <f t="shared" si="105"/>
        <v>1</v>
      </c>
      <c r="S527" s="60" t="str">
        <f t="shared" si="100"/>
        <v>0-15% range</v>
      </c>
      <c r="T527" s="61">
        <f t="shared" si="99"/>
        <v>30</v>
      </c>
      <c r="U527" s="61">
        <f t="shared" si="106"/>
        <v>30</v>
      </c>
      <c r="V527" s="61">
        <f t="shared" si="107"/>
        <v>30</v>
      </c>
      <c r="W527" s="60">
        <f t="shared" si="101"/>
        <v>1</v>
      </c>
      <c r="X527" s="104" t="s">
        <v>2173</v>
      </c>
      <c r="Z527" s="134"/>
      <c r="AA527" s="134"/>
      <c r="AB527" s="134"/>
      <c r="AC527" s="134"/>
      <c r="AD527" s="134"/>
      <c r="AE527" s="134"/>
    </row>
    <row r="528" spans="1:31" ht="15" customHeight="1" x14ac:dyDescent="0.25">
      <c r="A528" s="41" t="s">
        <v>19</v>
      </c>
      <c r="B528" s="40" t="s">
        <v>750</v>
      </c>
      <c r="C528" t="s">
        <v>30</v>
      </c>
      <c r="D528" s="40" t="s">
        <v>1135</v>
      </c>
      <c r="E528" t="s">
        <v>30</v>
      </c>
      <c r="F528" s="40" t="s">
        <v>1904</v>
      </c>
      <c r="G528" t="s">
        <v>2290</v>
      </c>
      <c r="H528" t="s">
        <v>2289</v>
      </c>
      <c r="I528" s="44"/>
      <c r="J528" s="44"/>
      <c r="K528" s="44"/>
      <c r="L528" s="44"/>
      <c r="M528" s="44"/>
      <c r="N528" s="44">
        <v>20</v>
      </c>
      <c r="O528" s="44">
        <f t="shared" si="102"/>
        <v>1</v>
      </c>
      <c r="P528" s="60">
        <f t="shared" si="103"/>
        <v>1</v>
      </c>
      <c r="Q528" s="62">
        <f t="shared" si="104"/>
        <v>0</v>
      </c>
      <c r="R528" s="62">
        <f t="shared" si="105"/>
        <v>1</v>
      </c>
      <c r="S528" s="60" t="str">
        <f t="shared" si="100"/>
        <v>0-15% range</v>
      </c>
      <c r="T528" s="61">
        <f t="shared" si="99"/>
        <v>20</v>
      </c>
      <c r="U528" s="61">
        <f t="shared" si="106"/>
        <v>20</v>
      </c>
      <c r="V528" s="61">
        <f t="shared" si="107"/>
        <v>20</v>
      </c>
      <c r="W528" s="60">
        <f t="shared" si="101"/>
        <v>1</v>
      </c>
      <c r="X528" s="104" t="s">
        <v>2173</v>
      </c>
      <c r="Z528" s="134"/>
      <c r="AA528" s="134"/>
      <c r="AB528" s="134"/>
      <c r="AC528" s="134"/>
      <c r="AD528" s="134"/>
      <c r="AE528" s="134"/>
    </row>
    <row r="529" spans="1:31" ht="15" customHeight="1" x14ac:dyDescent="0.25">
      <c r="A529" s="40" t="s">
        <v>28</v>
      </c>
      <c r="B529" s="40" t="s">
        <v>173</v>
      </c>
      <c r="C529" t="s">
        <v>28</v>
      </c>
      <c r="D529" s="40" t="s">
        <v>180</v>
      </c>
      <c r="E529" t="s">
        <v>832</v>
      </c>
      <c r="F529" s="40" t="s">
        <v>833</v>
      </c>
      <c r="G529" t="s">
        <v>832</v>
      </c>
      <c r="H529" t="s">
        <v>1578</v>
      </c>
      <c r="I529" s="44"/>
      <c r="J529" s="44"/>
      <c r="K529" s="44"/>
      <c r="L529" s="44"/>
      <c r="M529" s="44"/>
      <c r="N529" s="44">
        <v>32</v>
      </c>
      <c r="O529" s="44">
        <f t="shared" si="102"/>
        <v>1</v>
      </c>
      <c r="P529" s="60">
        <f t="shared" si="103"/>
        <v>1</v>
      </c>
      <c r="Q529" s="62">
        <f t="shared" si="104"/>
        <v>0</v>
      </c>
      <c r="R529" s="62">
        <f t="shared" si="105"/>
        <v>1</v>
      </c>
      <c r="S529" s="60" t="str">
        <f t="shared" si="100"/>
        <v>0-15% range</v>
      </c>
      <c r="T529" s="61">
        <f t="shared" si="99"/>
        <v>32</v>
      </c>
      <c r="U529" s="61">
        <f t="shared" si="106"/>
        <v>32</v>
      </c>
      <c r="V529" s="61">
        <f t="shared" si="107"/>
        <v>32</v>
      </c>
      <c r="W529" s="60">
        <f t="shared" si="101"/>
        <v>1</v>
      </c>
      <c r="X529" s="104" t="s">
        <v>2173</v>
      </c>
      <c r="Z529" s="134"/>
      <c r="AA529" s="134"/>
      <c r="AB529" s="134"/>
      <c r="AC529" s="134"/>
      <c r="AD529" s="134"/>
      <c r="AE529" s="134"/>
    </row>
    <row r="530" spans="1:31" ht="15" customHeight="1" x14ac:dyDescent="0.25">
      <c r="A530" s="40" t="s">
        <v>28</v>
      </c>
      <c r="B530" s="40" t="s">
        <v>173</v>
      </c>
      <c r="C530" t="s">
        <v>28</v>
      </c>
      <c r="D530" s="40" t="s">
        <v>180</v>
      </c>
      <c r="E530" t="s">
        <v>832</v>
      </c>
      <c r="F530" s="40" t="s">
        <v>833</v>
      </c>
      <c r="G530" t="s">
        <v>2311</v>
      </c>
      <c r="H530" t="s">
        <v>2310</v>
      </c>
      <c r="I530" s="44"/>
      <c r="J530" s="44"/>
      <c r="K530" s="44"/>
      <c r="L530" s="44"/>
      <c r="M530" s="44"/>
      <c r="N530" s="44">
        <v>14</v>
      </c>
      <c r="O530" s="44">
        <f t="shared" si="102"/>
        <v>1</v>
      </c>
      <c r="P530" s="60">
        <f t="shared" si="103"/>
        <v>1</v>
      </c>
      <c r="Q530" s="62">
        <f t="shared" si="104"/>
        <v>0</v>
      </c>
      <c r="R530" s="62">
        <f t="shared" si="105"/>
        <v>1</v>
      </c>
      <c r="S530" s="60" t="str">
        <f t="shared" si="100"/>
        <v>0-15% range</v>
      </c>
      <c r="T530" s="61">
        <f t="shared" si="99"/>
        <v>14</v>
      </c>
      <c r="U530" s="61">
        <f t="shared" si="106"/>
        <v>14</v>
      </c>
      <c r="V530" s="61">
        <f t="shared" si="107"/>
        <v>14</v>
      </c>
      <c r="W530" s="60">
        <f t="shared" si="101"/>
        <v>1</v>
      </c>
      <c r="X530" s="104" t="s">
        <v>2173</v>
      </c>
      <c r="Z530" s="134"/>
      <c r="AA530" s="134"/>
      <c r="AB530" s="134"/>
      <c r="AC530" s="134"/>
      <c r="AD530" s="134"/>
      <c r="AE530" s="134"/>
    </row>
    <row r="531" spans="1:31" ht="15" customHeight="1" x14ac:dyDescent="0.25">
      <c r="A531" s="40" t="s">
        <v>28</v>
      </c>
      <c r="B531" s="40" t="s">
        <v>173</v>
      </c>
      <c r="C531" t="s">
        <v>28</v>
      </c>
      <c r="D531" s="40" t="s">
        <v>180</v>
      </c>
      <c r="E531" t="s">
        <v>832</v>
      </c>
      <c r="F531" s="40" t="s">
        <v>833</v>
      </c>
      <c r="G531" t="s">
        <v>2317</v>
      </c>
      <c r="H531" t="s">
        <v>2316</v>
      </c>
      <c r="I531" s="44"/>
      <c r="J531" s="44"/>
      <c r="K531" s="44"/>
      <c r="L531" s="44"/>
      <c r="M531" s="44"/>
      <c r="N531" s="44">
        <v>9</v>
      </c>
      <c r="O531" s="44">
        <f t="shared" si="102"/>
        <v>1</v>
      </c>
      <c r="P531" s="60">
        <f t="shared" si="103"/>
        <v>1</v>
      </c>
      <c r="Q531" s="62">
        <f t="shared" si="104"/>
        <v>0</v>
      </c>
      <c r="R531" s="62">
        <f t="shared" si="105"/>
        <v>1</v>
      </c>
      <c r="S531" s="60" t="str">
        <f t="shared" si="100"/>
        <v>0-15% range</v>
      </c>
      <c r="T531" s="61">
        <f t="shared" si="99"/>
        <v>9</v>
      </c>
      <c r="U531" s="61">
        <f t="shared" si="106"/>
        <v>9</v>
      </c>
      <c r="V531" s="61">
        <f t="shared" si="107"/>
        <v>9</v>
      </c>
      <c r="W531" s="60">
        <f t="shared" si="101"/>
        <v>1</v>
      </c>
      <c r="X531" s="104" t="s">
        <v>2173</v>
      </c>
      <c r="Z531" s="134"/>
      <c r="AA531" s="134"/>
      <c r="AB531" s="134"/>
      <c r="AC531" s="134"/>
      <c r="AD531" s="134"/>
      <c r="AE531" s="134"/>
    </row>
    <row r="532" spans="1:31" ht="15" customHeight="1" x14ac:dyDescent="0.25">
      <c r="A532" s="40" t="s">
        <v>28</v>
      </c>
      <c r="B532" s="40" t="s">
        <v>173</v>
      </c>
      <c r="C532" t="s">
        <v>28</v>
      </c>
      <c r="D532" s="40" t="s">
        <v>180</v>
      </c>
      <c r="E532" t="s">
        <v>832</v>
      </c>
      <c r="F532" s="40" t="s">
        <v>833</v>
      </c>
      <c r="G532" t="s">
        <v>2315</v>
      </c>
      <c r="H532" t="s">
        <v>2314</v>
      </c>
      <c r="I532" s="44"/>
      <c r="J532" s="44"/>
      <c r="K532" s="44"/>
      <c r="L532" s="44"/>
      <c r="M532" s="44"/>
      <c r="N532" s="44">
        <v>200</v>
      </c>
      <c r="O532" s="44">
        <f t="shared" si="102"/>
        <v>1</v>
      </c>
      <c r="P532" s="60">
        <f t="shared" si="103"/>
        <v>1</v>
      </c>
      <c r="Q532" s="62">
        <f t="shared" si="104"/>
        <v>0</v>
      </c>
      <c r="R532" s="62">
        <f t="shared" si="105"/>
        <v>1</v>
      </c>
      <c r="S532" s="60" t="str">
        <f t="shared" si="100"/>
        <v>0-15% range</v>
      </c>
      <c r="T532" s="61">
        <f t="shared" si="99"/>
        <v>200</v>
      </c>
      <c r="U532" s="61">
        <f t="shared" si="106"/>
        <v>200</v>
      </c>
      <c r="V532" s="61">
        <f t="shared" si="107"/>
        <v>200</v>
      </c>
      <c r="W532" s="60">
        <f t="shared" si="101"/>
        <v>1</v>
      </c>
      <c r="X532" s="104" t="s">
        <v>2173</v>
      </c>
      <c r="Z532" s="134"/>
      <c r="AA532" s="134"/>
      <c r="AB532" s="134"/>
      <c r="AC532" s="134"/>
      <c r="AD532" s="134"/>
      <c r="AE532" s="134"/>
    </row>
    <row r="533" spans="1:31" ht="15" customHeight="1" x14ac:dyDescent="0.25">
      <c r="A533" s="40" t="s">
        <v>28</v>
      </c>
      <c r="B533" s="40" t="s">
        <v>173</v>
      </c>
      <c r="C533" t="s">
        <v>28</v>
      </c>
      <c r="D533" s="40" t="s">
        <v>180</v>
      </c>
      <c r="E533" t="s">
        <v>637</v>
      </c>
      <c r="F533" s="40" t="s">
        <v>638</v>
      </c>
      <c r="G533" t="s">
        <v>639</v>
      </c>
      <c r="H533" t="s">
        <v>640</v>
      </c>
      <c r="I533" s="44"/>
      <c r="J533" s="44"/>
      <c r="K533" s="44"/>
      <c r="L533" s="44"/>
      <c r="M533" s="44"/>
      <c r="N533" s="44">
        <v>80</v>
      </c>
      <c r="O533" s="44">
        <f t="shared" si="102"/>
        <v>1</v>
      </c>
      <c r="P533" s="60">
        <f t="shared" si="103"/>
        <v>1</v>
      </c>
      <c r="Q533" s="62">
        <f t="shared" si="104"/>
        <v>0</v>
      </c>
      <c r="R533" s="62">
        <f t="shared" si="105"/>
        <v>1</v>
      </c>
      <c r="S533" s="60" t="str">
        <f t="shared" si="100"/>
        <v>0-15% range</v>
      </c>
      <c r="T533" s="61">
        <f t="shared" si="99"/>
        <v>80</v>
      </c>
      <c r="U533" s="61">
        <f t="shared" si="106"/>
        <v>80</v>
      </c>
      <c r="V533" s="61">
        <f t="shared" si="107"/>
        <v>80</v>
      </c>
      <c r="W533" s="60">
        <f t="shared" si="101"/>
        <v>1</v>
      </c>
      <c r="X533" s="104" t="s">
        <v>2173</v>
      </c>
      <c r="Z533" s="134"/>
      <c r="AA533" s="134"/>
      <c r="AB533" s="134"/>
      <c r="AC533" s="134"/>
      <c r="AD533" s="134"/>
      <c r="AE533" s="134"/>
    </row>
    <row r="534" spans="1:31" ht="15" customHeight="1" x14ac:dyDescent="0.25">
      <c r="A534" s="40" t="s">
        <v>28</v>
      </c>
      <c r="B534" s="40" t="s">
        <v>173</v>
      </c>
      <c r="C534" t="s">
        <v>28</v>
      </c>
      <c r="D534" s="40" t="s">
        <v>180</v>
      </c>
      <c r="E534" t="s">
        <v>637</v>
      </c>
      <c r="F534" s="40" t="s">
        <v>638</v>
      </c>
      <c r="G534" t="s">
        <v>1630</v>
      </c>
      <c r="H534" t="s">
        <v>1631</v>
      </c>
      <c r="I534" s="44"/>
      <c r="J534" s="44"/>
      <c r="K534" s="44"/>
      <c r="L534" s="44"/>
      <c r="M534" s="44"/>
      <c r="N534" s="44">
        <v>30</v>
      </c>
      <c r="O534" s="44">
        <f t="shared" si="102"/>
        <v>1</v>
      </c>
      <c r="P534" s="60">
        <f t="shared" si="103"/>
        <v>1</v>
      </c>
      <c r="Q534" s="62">
        <f t="shared" si="104"/>
        <v>0</v>
      </c>
      <c r="R534" s="62">
        <f t="shared" si="105"/>
        <v>1</v>
      </c>
      <c r="S534" s="60" t="str">
        <f t="shared" si="100"/>
        <v>0-15% range</v>
      </c>
      <c r="T534" s="61">
        <f t="shared" si="99"/>
        <v>30</v>
      </c>
      <c r="U534" s="61">
        <f t="shared" si="106"/>
        <v>30</v>
      </c>
      <c r="V534" s="61">
        <f t="shared" si="107"/>
        <v>30</v>
      </c>
      <c r="W534" s="60">
        <f t="shared" si="101"/>
        <v>1</v>
      </c>
      <c r="X534" s="104" t="s">
        <v>2173</v>
      </c>
      <c r="Z534" s="134"/>
      <c r="AA534" s="134"/>
      <c r="AB534" s="134"/>
      <c r="AC534" s="134"/>
      <c r="AD534" s="134"/>
      <c r="AE534" s="134"/>
    </row>
    <row r="535" spans="1:31" ht="15" customHeight="1" x14ac:dyDescent="0.25">
      <c r="A535" s="40" t="s">
        <v>28</v>
      </c>
      <c r="B535" s="40" t="s">
        <v>173</v>
      </c>
      <c r="C535" t="s">
        <v>28</v>
      </c>
      <c r="D535" s="40" t="s">
        <v>180</v>
      </c>
      <c r="E535" t="s">
        <v>637</v>
      </c>
      <c r="F535" s="40" t="s">
        <v>638</v>
      </c>
      <c r="G535" t="s">
        <v>1650</v>
      </c>
      <c r="H535" t="s">
        <v>1651</v>
      </c>
      <c r="I535" s="44"/>
      <c r="J535" s="44"/>
      <c r="K535" s="44"/>
      <c r="L535" s="44"/>
      <c r="M535" s="44"/>
      <c r="N535" s="44">
        <v>110</v>
      </c>
      <c r="O535" s="44">
        <f t="shared" si="102"/>
        <v>1</v>
      </c>
      <c r="P535" s="60">
        <f t="shared" si="103"/>
        <v>1</v>
      </c>
      <c r="Q535" s="62">
        <f t="shared" si="104"/>
        <v>0</v>
      </c>
      <c r="R535" s="62">
        <f t="shared" si="105"/>
        <v>1</v>
      </c>
      <c r="S535" s="60" t="str">
        <f t="shared" si="100"/>
        <v>0-15% range</v>
      </c>
      <c r="T535" s="61">
        <f t="shared" si="99"/>
        <v>110</v>
      </c>
      <c r="U535" s="61">
        <f t="shared" si="106"/>
        <v>110</v>
      </c>
      <c r="V535" s="61">
        <f t="shared" si="107"/>
        <v>110</v>
      </c>
      <c r="W535" s="60">
        <f t="shared" si="101"/>
        <v>1</v>
      </c>
      <c r="X535" s="104" t="s">
        <v>2173</v>
      </c>
      <c r="Z535" s="134"/>
      <c r="AA535" s="134"/>
      <c r="AB535" s="134"/>
      <c r="AC535" s="134"/>
      <c r="AD535" s="134"/>
      <c r="AE535" s="134"/>
    </row>
    <row r="536" spans="1:31" ht="15" customHeight="1" x14ac:dyDescent="0.25">
      <c r="A536" s="40" t="s">
        <v>28</v>
      </c>
      <c r="B536" s="40" t="s">
        <v>173</v>
      </c>
      <c r="C536" t="s">
        <v>28</v>
      </c>
      <c r="D536" s="40" t="s">
        <v>180</v>
      </c>
      <c r="E536" t="s">
        <v>637</v>
      </c>
      <c r="F536" s="40" t="s">
        <v>638</v>
      </c>
      <c r="G536" t="s">
        <v>1654</v>
      </c>
      <c r="H536" t="s">
        <v>1655</v>
      </c>
      <c r="I536" s="44"/>
      <c r="J536" s="44"/>
      <c r="K536" s="44"/>
      <c r="L536" s="44"/>
      <c r="M536" s="44"/>
      <c r="N536" s="44">
        <v>50</v>
      </c>
      <c r="O536" s="44">
        <f t="shared" si="102"/>
        <v>1</v>
      </c>
      <c r="P536" s="60">
        <f t="shared" si="103"/>
        <v>1</v>
      </c>
      <c r="Q536" s="62">
        <f t="shared" si="104"/>
        <v>0</v>
      </c>
      <c r="R536" s="62">
        <f t="shared" si="105"/>
        <v>1</v>
      </c>
      <c r="S536" s="60" t="str">
        <f t="shared" si="100"/>
        <v>0-15% range</v>
      </c>
      <c r="T536" s="61">
        <f t="shared" si="99"/>
        <v>50</v>
      </c>
      <c r="U536" s="61">
        <f t="shared" si="106"/>
        <v>50</v>
      </c>
      <c r="V536" s="61">
        <f t="shared" si="107"/>
        <v>50</v>
      </c>
      <c r="W536" s="60">
        <f t="shared" si="101"/>
        <v>1</v>
      </c>
      <c r="X536" s="104" t="s">
        <v>2173</v>
      </c>
      <c r="Z536" s="134"/>
      <c r="AA536" s="134"/>
      <c r="AB536" s="134"/>
      <c r="AC536" s="134"/>
      <c r="AD536" s="134"/>
      <c r="AE536" s="134"/>
    </row>
    <row r="537" spans="1:31" ht="15" customHeight="1" x14ac:dyDescent="0.25">
      <c r="A537" s="40" t="s">
        <v>28</v>
      </c>
      <c r="B537" s="40" t="s">
        <v>173</v>
      </c>
      <c r="C537" t="s">
        <v>828</v>
      </c>
      <c r="D537" s="40" t="s">
        <v>829</v>
      </c>
      <c r="E537" t="s">
        <v>830</v>
      </c>
      <c r="F537" s="40" t="s">
        <v>831</v>
      </c>
      <c r="G537" t="s">
        <v>1025</v>
      </c>
      <c r="H537" t="s">
        <v>1026</v>
      </c>
      <c r="I537" s="44"/>
      <c r="J537" s="44"/>
      <c r="K537" s="44"/>
      <c r="L537" s="44"/>
      <c r="M537" s="44"/>
      <c r="N537" s="44">
        <v>200</v>
      </c>
      <c r="O537" s="44">
        <f t="shared" si="102"/>
        <v>1</v>
      </c>
      <c r="P537" s="60">
        <f t="shared" si="103"/>
        <v>1</v>
      </c>
      <c r="Q537" s="62">
        <f t="shared" si="104"/>
        <v>0</v>
      </c>
      <c r="R537" s="62">
        <f t="shared" si="105"/>
        <v>1</v>
      </c>
      <c r="S537" s="60" t="str">
        <f t="shared" si="100"/>
        <v>0-15% range</v>
      </c>
      <c r="T537" s="61">
        <f t="shared" si="99"/>
        <v>200</v>
      </c>
      <c r="U537" s="61">
        <f t="shared" si="106"/>
        <v>200</v>
      </c>
      <c r="V537" s="61">
        <f t="shared" si="107"/>
        <v>200</v>
      </c>
      <c r="W537" s="60">
        <f t="shared" si="101"/>
        <v>1</v>
      </c>
      <c r="X537" s="104" t="s">
        <v>2173</v>
      </c>
      <c r="Z537" s="134"/>
      <c r="AA537" s="134"/>
      <c r="AB537" s="134"/>
      <c r="AC537" s="134"/>
      <c r="AD537" s="134"/>
      <c r="AE537" s="134"/>
    </row>
    <row r="538" spans="1:31" ht="15" customHeight="1" x14ac:dyDescent="0.25">
      <c r="A538" s="40" t="s">
        <v>28</v>
      </c>
      <c r="B538" s="40" t="s">
        <v>173</v>
      </c>
      <c r="C538" t="s">
        <v>828</v>
      </c>
      <c r="D538" s="40" t="s">
        <v>829</v>
      </c>
      <c r="E538" t="s">
        <v>830</v>
      </c>
      <c r="F538" s="40" t="s">
        <v>831</v>
      </c>
      <c r="G538" t="s">
        <v>1027</v>
      </c>
      <c r="H538" t="s">
        <v>1028</v>
      </c>
      <c r="I538" s="44"/>
      <c r="J538" s="44"/>
      <c r="K538" s="44"/>
      <c r="L538" s="44"/>
      <c r="M538" s="44"/>
      <c r="N538" s="44">
        <v>75</v>
      </c>
      <c r="O538" s="44">
        <f t="shared" si="102"/>
        <v>1</v>
      </c>
      <c r="P538" s="60">
        <f t="shared" si="103"/>
        <v>1</v>
      </c>
      <c r="Q538" s="62">
        <f t="shared" si="104"/>
        <v>0</v>
      </c>
      <c r="R538" s="62">
        <f t="shared" si="105"/>
        <v>1</v>
      </c>
      <c r="S538" s="60" t="str">
        <f t="shared" si="100"/>
        <v>0-15% range</v>
      </c>
      <c r="T538" s="61">
        <f t="shared" si="99"/>
        <v>75</v>
      </c>
      <c r="U538" s="61">
        <f t="shared" si="106"/>
        <v>75</v>
      </c>
      <c r="V538" s="61">
        <f t="shared" si="107"/>
        <v>75</v>
      </c>
      <c r="W538" s="60">
        <f t="shared" si="101"/>
        <v>1</v>
      </c>
      <c r="X538" s="104" t="s">
        <v>2173</v>
      </c>
      <c r="Z538" s="134"/>
      <c r="AA538" s="134"/>
      <c r="AB538" s="134"/>
      <c r="AC538" s="134"/>
      <c r="AD538" s="134"/>
      <c r="AE538" s="134"/>
    </row>
    <row r="539" spans="1:31" ht="15" customHeight="1" x14ac:dyDescent="0.25">
      <c r="A539" s="40" t="s">
        <v>28</v>
      </c>
      <c r="B539" s="40" t="s">
        <v>173</v>
      </c>
      <c r="C539" t="s">
        <v>828</v>
      </c>
      <c r="D539" s="40" t="s">
        <v>829</v>
      </c>
      <c r="E539" t="s">
        <v>830</v>
      </c>
      <c r="F539" s="40" t="s">
        <v>831</v>
      </c>
      <c r="G539" t="s">
        <v>1033</v>
      </c>
      <c r="H539" t="s">
        <v>1034</v>
      </c>
      <c r="I539" s="44"/>
      <c r="J539" s="44"/>
      <c r="K539" s="44"/>
      <c r="L539" s="44"/>
      <c r="M539" s="44"/>
      <c r="N539" s="44">
        <v>150</v>
      </c>
      <c r="O539" s="44">
        <f t="shared" si="102"/>
        <v>1</v>
      </c>
      <c r="P539" s="60">
        <f t="shared" si="103"/>
        <v>1</v>
      </c>
      <c r="Q539" s="62">
        <f t="shared" si="104"/>
        <v>0</v>
      </c>
      <c r="R539" s="62">
        <f t="shared" si="105"/>
        <v>1</v>
      </c>
      <c r="S539" s="60" t="str">
        <f t="shared" si="100"/>
        <v>0-15% range</v>
      </c>
      <c r="T539" s="61">
        <f t="shared" si="99"/>
        <v>150</v>
      </c>
      <c r="U539" s="61">
        <f t="shared" si="106"/>
        <v>150</v>
      </c>
      <c r="V539" s="61">
        <f t="shared" si="107"/>
        <v>150</v>
      </c>
      <c r="W539" s="60">
        <f t="shared" si="101"/>
        <v>1</v>
      </c>
      <c r="X539" s="104" t="s">
        <v>2173</v>
      </c>
      <c r="Z539" s="134"/>
      <c r="AA539" s="134"/>
      <c r="AB539" s="134"/>
      <c r="AC539" s="134"/>
      <c r="AD539" s="134"/>
      <c r="AE539" s="134"/>
    </row>
    <row r="540" spans="1:31" ht="15" customHeight="1" x14ac:dyDescent="0.25">
      <c r="A540" s="40" t="s">
        <v>28</v>
      </c>
      <c r="B540" s="40" t="s">
        <v>173</v>
      </c>
      <c r="C540" t="s">
        <v>1581</v>
      </c>
      <c r="D540" s="40" t="s">
        <v>868</v>
      </c>
      <c r="E540" t="s">
        <v>1609</v>
      </c>
      <c r="F540" s="40" t="s">
        <v>1610</v>
      </c>
      <c r="G540" t="s">
        <v>1524</v>
      </c>
      <c r="H540" t="s">
        <v>2330</v>
      </c>
      <c r="I540" s="44"/>
      <c r="J540" s="44"/>
      <c r="K540" s="44"/>
      <c r="L540" s="44"/>
      <c r="M540" s="44"/>
      <c r="N540" s="44">
        <v>30</v>
      </c>
      <c r="O540" s="44">
        <f t="shared" si="102"/>
        <v>1</v>
      </c>
      <c r="P540" s="60">
        <f t="shared" si="103"/>
        <v>1</v>
      </c>
      <c r="Q540" s="62">
        <f t="shared" si="104"/>
        <v>0</v>
      </c>
      <c r="R540" s="62">
        <f t="shared" si="105"/>
        <v>1</v>
      </c>
      <c r="S540" s="60" t="str">
        <f t="shared" si="100"/>
        <v>0-15% range</v>
      </c>
      <c r="T540" s="61">
        <f t="shared" si="99"/>
        <v>30</v>
      </c>
      <c r="U540" s="61">
        <f t="shared" si="106"/>
        <v>30</v>
      </c>
      <c r="V540" s="61">
        <f t="shared" si="107"/>
        <v>30</v>
      </c>
      <c r="W540" s="60">
        <f t="shared" si="101"/>
        <v>1</v>
      </c>
      <c r="X540" s="104" t="s">
        <v>2173</v>
      </c>
      <c r="Z540" s="134"/>
      <c r="AA540" s="134"/>
      <c r="AB540" s="134"/>
      <c r="AC540" s="134"/>
      <c r="AD540" s="134"/>
      <c r="AE540" s="134"/>
    </row>
    <row r="541" spans="1:31" ht="15" customHeight="1" x14ac:dyDescent="0.25">
      <c r="A541" s="40" t="s">
        <v>28</v>
      </c>
      <c r="B541" s="40" t="s">
        <v>173</v>
      </c>
      <c r="C541" t="s">
        <v>1581</v>
      </c>
      <c r="D541" s="40" t="s">
        <v>868</v>
      </c>
      <c r="E541" t="s">
        <v>1609</v>
      </c>
      <c r="F541" s="40" t="s">
        <v>1610</v>
      </c>
      <c r="G541" t="s">
        <v>2186</v>
      </c>
      <c r="H541" t="s">
        <v>2185</v>
      </c>
      <c r="I541" s="44"/>
      <c r="J541" s="44"/>
      <c r="K541" s="44"/>
      <c r="L541" s="44"/>
      <c r="M541" s="44"/>
      <c r="N541" s="44">
        <v>30</v>
      </c>
      <c r="O541" s="44">
        <f t="shared" si="102"/>
        <v>1</v>
      </c>
      <c r="P541" s="60">
        <f t="shared" si="103"/>
        <v>1</v>
      </c>
      <c r="Q541" s="62">
        <f t="shared" si="104"/>
        <v>0</v>
      </c>
      <c r="R541" s="62">
        <f t="shared" si="105"/>
        <v>1</v>
      </c>
      <c r="S541" s="60" t="str">
        <f t="shared" si="100"/>
        <v>0-15% range</v>
      </c>
      <c r="T541" s="61">
        <f t="shared" si="99"/>
        <v>30</v>
      </c>
      <c r="U541" s="61">
        <f t="shared" si="106"/>
        <v>30</v>
      </c>
      <c r="V541" s="61">
        <f t="shared" si="107"/>
        <v>30</v>
      </c>
      <c r="W541" s="60">
        <f t="shared" si="101"/>
        <v>1</v>
      </c>
      <c r="X541" s="104" t="s">
        <v>2173</v>
      </c>
      <c r="Z541" s="134"/>
      <c r="AA541" s="134"/>
      <c r="AB541" s="134"/>
      <c r="AC541" s="134"/>
      <c r="AD541" s="134"/>
      <c r="AE541" s="134"/>
    </row>
    <row r="542" spans="1:31" ht="15" customHeight="1" x14ac:dyDescent="0.25">
      <c r="A542" s="40" t="s">
        <v>28</v>
      </c>
      <c r="B542" s="40" t="s">
        <v>173</v>
      </c>
      <c r="C542" t="s">
        <v>1581</v>
      </c>
      <c r="D542" s="40" t="s">
        <v>868</v>
      </c>
      <c r="E542" t="s">
        <v>1609</v>
      </c>
      <c r="F542" s="40" t="s">
        <v>1610</v>
      </c>
      <c r="G542" t="s">
        <v>2301</v>
      </c>
      <c r="H542" t="s">
        <v>2300</v>
      </c>
      <c r="I542" s="44"/>
      <c r="J542" s="44"/>
      <c r="K542" s="44"/>
      <c r="L542" s="44"/>
      <c r="M542" s="44"/>
      <c r="N542" s="44">
        <v>20</v>
      </c>
      <c r="O542" s="44">
        <f t="shared" si="102"/>
        <v>1</v>
      </c>
      <c r="P542" s="60">
        <f t="shared" si="103"/>
        <v>1</v>
      </c>
      <c r="Q542" s="62">
        <f t="shared" si="104"/>
        <v>0</v>
      </c>
      <c r="R542" s="62">
        <f t="shared" si="105"/>
        <v>1</v>
      </c>
      <c r="S542" s="60" t="str">
        <f t="shared" si="100"/>
        <v>0-15% range</v>
      </c>
      <c r="T542" s="61">
        <f t="shared" si="99"/>
        <v>20</v>
      </c>
      <c r="U542" s="61">
        <f t="shared" si="106"/>
        <v>20</v>
      </c>
      <c r="V542" s="61">
        <f t="shared" si="107"/>
        <v>20</v>
      </c>
      <c r="W542" s="60">
        <f t="shared" si="101"/>
        <v>1</v>
      </c>
      <c r="X542" s="104" t="s">
        <v>2173</v>
      </c>
      <c r="Z542" s="134"/>
      <c r="AA542" s="134"/>
      <c r="AB542" s="134"/>
      <c r="AC542" s="134"/>
      <c r="AD542" s="134"/>
      <c r="AE542" s="134"/>
    </row>
    <row r="543" spans="1:31" ht="15" customHeight="1" x14ac:dyDescent="0.25">
      <c r="A543" s="40" t="s">
        <v>28</v>
      </c>
      <c r="B543" s="40" t="s">
        <v>173</v>
      </c>
      <c r="C543" t="s">
        <v>1581</v>
      </c>
      <c r="D543" s="40" t="s">
        <v>868</v>
      </c>
      <c r="E543" t="s">
        <v>1609</v>
      </c>
      <c r="F543" s="40" t="s">
        <v>1610</v>
      </c>
      <c r="G543" t="s">
        <v>1609</v>
      </c>
      <c r="H543" t="s">
        <v>2302</v>
      </c>
      <c r="I543" s="44"/>
      <c r="J543" s="44"/>
      <c r="K543" s="44"/>
      <c r="L543" s="44"/>
      <c r="M543" s="44"/>
      <c r="N543" s="44">
        <v>15</v>
      </c>
      <c r="O543" s="44">
        <f t="shared" si="102"/>
        <v>1</v>
      </c>
      <c r="P543" s="60">
        <f t="shared" si="103"/>
        <v>1</v>
      </c>
      <c r="Q543" s="62">
        <f t="shared" si="104"/>
        <v>0</v>
      </c>
      <c r="R543" s="62">
        <f t="shared" si="105"/>
        <v>1</v>
      </c>
      <c r="S543" s="60" t="str">
        <f t="shared" si="100"/>
        <v>0-15% range</v>
      </c>
      <c r="T543" s="61">
        <f t="shared" si="99"/>
        <v>15</v>
      </c>
      <c r="U543" s="61">
        <f t="shared" si="106"/>
        <v>15</v>
      </c>
      <c r="V543" s="61">
        <f t="shared" si="107"/>
        <v>15</v>
      </c>
      <c r="W543" s="60">
        <f t="shared" si="101"/>
        <v>1</v>
      </c>
      <c r="X543" s="104" t="s">
        <v>2173</v>
      </c>
      <c r="Z543" s="134"/>
      <c r="AA543" s="134"/>
      <c r="AB543" s="134"/>
      <c r="AC543" s="134"/>
      <c r="AD543" s="134"/>
      <c r="AE543" s="134"/>
    </row>
    <row r="544" spans="1:31" ht="15" customHeight="1" x14ac:dyDescent="0.25">
      <c r="A544" s="40" t="s">
        <v>28</v>
      </c>
      <c r="B544" s="40" t="s">
        <v>173</v>
      </c>
      <c r="C544" t="s">
        <v>1581</v>
      </c>
      <c r="D544" s="40" t="s">
        <v>868</v>
      </c>
      <c r="E544" t="s">
        <v>1609</v>
      </c>
      <c r="F544" s="40" t="s">
        <v>1610</v>
      </c>
      <c r="G544" t="s">
        <v>2319</v>
      </c>
      <c r="H544" t="s">
        <v>2318</v>
      </c>
      <c r="I544" s="44"/>
      <c r="J544" s="44"/>
      <c r="K544" s="44"/>
      <c r="L544" s="44"/>
      <c r="M544" s="44"/>
      <c r="N544" s="44">
        <v>50</v>
      </c>
      <c r="O544" s="44">
        <f t="shared" si="102"/>
        <v>1</v>
      </c>
      <c r="P544" s="60">
        <f t="shared" si="103"/>
        <v>1</v>
      </c>
      <c r="Q544" s="62">
        <f t="shared" si="104"/>
        <v>0</v>
      </c>
      <c r="R544" s="62">
        <f t="shared" si="105"/>
        <v>1</v>
      </c>
      <c r="S544" s="60" t="str">
        <f t="shared" si="100"/>
        <v>0-15% range</v>
      </c>
      <c r="T544" s="61">
        <f t="shared" si="99"/>
        <v>50</v>
      </c>
      <c r="U544" s="61">
        <f t="shared" si="106"/>
        <v>50</v>
      </c>
      <c r="V544" s="61">
        <f t="shared" si="107"/>
        <v>50</v>
      </c>
      <c r="W544" s="60">
        <f t="shared" si="101"/>
        <v>1</v>
      </c>
      <c r="X544" s="104" t="s">
        <v>2173</v>
      </c>
      <c r="Z544" s="134"/>
      <c r="AA544" s="134"/>
      <c r="AB544" s="134"/>
      <c r="AC544" s="134"/>
      <c r="AD544" s="134"/>
      <c r="AE544" s="134"/>
    </row>
    <row r="545" spans="1:31" ht="15" customHeight="1" x14ac:dyDescent="0.25">
      <c r="A545" s="40" t="s">
        <v>28</v>
      </c>
      <c r="B545" s="40" t="s">
        <v>173</v>
      </c>
      <c r="C545" t="s">
        <v>1581</v>
      </c>
      <c r="D545" s="40" t="s">
        <v>868</v>
      </c>
      <c r="E545" t="s">
        <v>1609</v>
      </c>
      <c r="F545" s="40" t="s">
        <v>1610</v>
      </c>
      <c r="G545" t="s">
        <v>2323</v>
      </c>
      <c r="H545" t="s">
        <v>2322</v>
      </c>
      <c r="I545" s="44"/>
      <c r="J545" s="44"/>
      <c r="K545" s="44"/>
      <c r="L545" s="44"/>
      <c r="M545" s="44"/>
      <c r="N545" s="44">
        <v>30</v>
      </c>
      <c r="O545" s="44">
        <f t="shared" si="102"/>
        <v>1</v>
      </c>
      <c r="P545" s="60">
        <f t="shared" si="103"/>
        <v>1</v>
      </c>
      <c r="Q545" s="62">
        <f t="shared" si="104"/>
        <v>0</v>
      </c>
      <c r="R545" s="62">
        <f t="shared" si="105"/>
        <v>1</v>
      </c>
      <c r="S545" s="60" t="str">
        <f t="shared" si="100"/>
        <v>0-15% range</v>
      </c>
      <c r="T545" s="61">
        <f t="shared" si="99"/>
        <v>30</v>
      </c>
      <c r="U545" s="61">
        <f t="shared" si="106"/>
        <v>30</v>
      </c>
      <c r="V545" s="61">
        <f t="shared" si="107"/>
        <v>30</v>
      </c>
      <c r="W545" s="60">
        <f t="shared" si="101"/>
        <v>1</v>
      </c>
      <c r="X545" s="104" t="s">
        <v>2173</v>
      </c>
      <c r="Z545" s="134"/>
      <c r="AA545" s="134"/>
      <c r="AB545" s="134"/>
      <c r="AC545" s="134"/>
      <c r="AD545" s="134"/>
      <c r="AE545" s="134"/>
    </row>
    <row r="546" spans="1:31" ht="15" customHeight="1" x14ac:dyDescent="0.25">
      <c r="A546" s="40" t="s">
        <v>28</v>
      </c>
      <c r="B546" s="40" t="s">
        <v>173</v>
      </c>
      <c r="C546" t="s">
        <v>1581</v>
      </c>
      <c r="D546" s="40" t="s">
        <v>868</v>
      </c>
      <c r="E546" t="s">
        <v>1609</v>
      </c>
      <c r="F546" s="40" t="s">
        <v>1610</v>
      </c>
      <c r="G546" t="s">
        <v>2325</v>
      </c>
      <c r="H546" t="s">
        <v>2324</v>
      </c>
      <c r="I546" s="44"/>
      <c r="J546" s="44"/>
      <c r="K546" s="44"/>
      <c r="L546" s="44"/>
      <c r="M546" s="44"/>
      <c r="N546" s="44">
        <v>10</v>
      </c>
      <c r="O546" s="44">
        <f t="shared" si="102"/>
        <v>1</v>
      </c>
      <c r="P546" s="60">
        <f t="shared" si="103"/>
        <v>1</v>
      </c>
      <c r="Q546" s="62">
        <f t="shared" si="104"/>
        <v>0</v>
      </c>
      <c r="R546" s="62">
        <f t="shared" si="105"/>
        <v>1</v>
      </c>
      <c r="S546" s="60" t="str">
        <f t="shared" si="100"/>
        <v>0-15% range</v>
      </c>
      <c r="T546" s="61">
        <f t="shared" si="99"/>
        <v>10</v>
      </c>
      <c r="U546" s="61">
        <f t="shared" si="106"/>
        <v>10</v>
      </c>
      <c r="V546" s="61">
        <f t="shared" si="107"/>
        <v>10</v>
      </c>
      <c r="W546" s="60">
        <f t="shared" si="101"/>
        <v>1</v>
      </c>
      <c r="X546" s="104" t="s">
        <v>2173</v>
      </c>
      <c r="Z546" s="134"/>
      <c r="AA546" s="134"/>
      <c r="AB546" s="134"/>
      <c r="AC546" s="134"/>
      <c r="AD546" s="134"/>
      <c r="AE546" s="134"/>
    </row>
    <row r="547" spans="1:31" ht="15" customHeight="1" x14ac:dyDescent="0.25">
      <c r="A547" s="40" t="s">
        <v>28</v>
      </c>
      <c r="B547" s="40" t="s">
        <v>173</v>
      </c>
      <c r="C547" t="s">
        <v>1581</v>
      </c>
      <c r="D547" s="40" t="s">
        <v>868</v>
      </c>
      <c r="E547" t="s">
        <v>1609</v>
      </c>
      <c r="F547" s="40" t="s">
        <v>1610</v>
      </c>
      <c r="G547" t="s">
        <v>2321</v>
      </c>
      <c r="H547" t="s">
        <v>2320</v>
      </c>
      <c r="I547" s="44"/>
      <c r="J547" s="44"/>
      <c r="K547" s="44"/>
      <c r="L547" s="44"/>
      <c r="M547" s="44"/>
      <c r="N547" s="44">
        <v>30</v>
      </c>
      <c r="O547" s="44">
        <f t="shared" si="102"/>
        <v>1</v>
      </c>
      <c r="P547" s="60">
        <f t="shared" si="103"/>
        <v>1</v>
      </c>
      <c r="Q547" s="62">
        <f t="shared" si="104"/>
        <v>0</v>
      </c>
      <c r="R547" s="62">
        <f t="shared" si="105"/>
        <v>1</v>
      </c>
      <c r="S547" s="60" t="str">
        <f t="shared" si="100"/>
        <v>0-15% range</v>
      </c>
      <c r="T547" s="61">
        <f t="shared" si="99"/>
        <v>30</v>
      </c>
      <c r="U547" s="61">
        <f t="shared" si="106"/>
        <v>30</v>
      </c>
      <c r="V547" s="61">
        <f t="shared" si="107"/>
        <v>30</v>
      </c>
      <c r="W547" s="60">
        <f t="shared" si="101"/>
        <v>1</v>
      </c>
      <c r="X547" s="104" t="s">
        <v>2173</v>
      </c>
      <c r="Z547" s="134"/>
      <c r="AA547" s="134"/>
      <c r="AB547" s="134"/>
      <c r="AC547" s="134"/>
      <c r="AD547" s="134"/>
      <c r="AE547" s="134"/>
    </row>
    <row r="548" spans="1:31" ht="15" customHeight="1" x14ac:dyDescent="0.25">
      <c r="A548" s="41" t="s">
        <v>28</v>
      </c>
      <c r="B548" s="40" t="s">
        <v>173</v>
      </c>
      <c r="C548" t="s">
        <v>1581</v>
      </c>
      <c r="D548" s="40" t="s">
        <v>868</v>
      </c>
      <c r="E548" t="s">
        <v>1609</v>
      </c>
      <c r="F548" s="40" t="s">
        <v>1610</v>
      </c>
      <c r="G548" t="s">
        <v>2329</v>
      </c>
      <c r="H548" t="s">
        <v>2328</v>
      </c>
      <c r="I548" s="44"/>
      <c r="J548" s="44"/>
      <c r="K548" s="44"/>
      <c r="L548" s="44"/>
      <c r="M548" s="44"/>
      <c r="N548" s="44">
        <v>15</v>
      </c>
      <c r="O548" s="44">
        <f t="shared" si="102"/>
        <v>1</v>
      </c>
      <c r="P548" s="60">
        <f t="shared" si="103"/>
        <v>1</v>
      </c>
      <c r="Q548" s="62">
        <f t="shared" si="104"/>
        <v>0</v>
      </c>
      <c r="R548" s="62">
        <f t="shared" si="105"/>
        <v>1</v>
      </c>
      <c r="S548" s="60" t="str">
        <f t="shared" si="100"/>
        <v>0-15% range</v>
      </c>
      <c r="T548" s="61">
        <f t="shared" si="99"/>
        <v>15</v>
      </c>
      <c r="U548" s="61">
        <f t="shared" si="106"/>
        <v>15</v>
      </c>
      <c r="V548" s="61">
        <f t="shared" si="107"/>
        <v>15</v>
      </c>
      <c r="W548" s="60">
        <f t="shared" si="101"/>
        <v>1</v>
      </c>
      <c r="X548" s="104" t="s">
        <v>2173</v>
      </c>
      <c r="Z548" s="134"/>
      <c r="AA548" s="134"/>
      <c r="AB548" s="134"/>
      <c r="AC548" s="134"/>
      <c r="AD548" s="134"/>
      <c r="AE548" s="134"/>
    </row>
    <row r="549" spans="1:31" ht="15" customHeight="1" x14ac:dyDescent="0.25">
      <c r="A549" s="40" t="s">
        <v>16</v>
      </c>
      <c r="B549" s="40" t="s">
        <v>162</v>
      </c>
      <c r="C549" t="s">
        <v>426</v>
      </c>
      <c r="D549" s="40" t="s">
        <v>423</v>
      </c>
      <c r="E549" t="s">
        <v>1344</v>
      </c>
      <c r="F549" s="40" t="s">
        <v>1345</v>
      </c>
      <c r="G549" t="s">
        <v>1344</v>
      </c>
      <c r="H549" t="s">
        <v>1575</v>
      </c>
      <c r="I549" s="44"/>
      <c r="J549" s="44"/>
      <c r="K549" s="44"/>
      <c r="L549" s="44"/>
      <c r="M549" s="44"/>
      <c r="N549" s="44">
        <v>400</v>
      </c>
      <c r="O549" s="44">
        <f t="shared" si="102"/>
        <v>1</v>
      </c>
      <c r="P549" s="60">
        <f t="shared" si="103"/>
        <v>1</v>
      </c>
      <c r="Q549" s="62">
        <f t="shared" si="104"/>
        <v>0</v>
      </c>
      <c r="R549" s="62">
        <f t="shared" si="105"/>
        <v>1</v>
      </c>
      <c r="S549" s="60" t="str">
        <f t="shared" si="100"/>
        <v>0-15% range</v>
      </c>
      <c r="T549" s="61">
        <f t="shared" si="99"/>
        <v>400</v>
      </c>
      <c r="U549" s="61">
        <f t="shared" si="106"/>
        <v>400</v>
      </c>
      <c r="V549" s="61">
        <f t="shared" si="107"/>
        <v>400</v>
      </c>
      <c r="W549" s="60">
        <f t="shared" si="101"/>
        <v>1</v>
      </c>
      <c r="X549" s="104" t="s">
        <v>2173</v>
      </c>
      <c r="Z549" s="134"/>
      <c r="AA549" s="134"/>
      <c r="AB549" s="134"/>
      <c r="AC549" s="134"/>
      <c r="AD549" s="134"/>
      <c r="AE549" s="134"/>
    </row>
    <row r="550" spans="1:31" ht="15" customHeight="1" x14ac:dyDescent="0.25">
      <c r="A550" s="40" t="s">
        <v>16</v>
      </c>
      <c r="B550" s="40" t="s">
        <v>162</v>
      </c>
      <c r="C550" t="s">
        <v>426</v>
      </c>
      <c r="D550" s="40" t="s">
        <v>423</v>
      </c>
      <c r="E550" t="s">
        <v>1911</v>
      </c>
      <c r="F550" s="40" t="s">
        <v>1912</v>
      </c>
      <c r="G550" t="s">
        <v>2241</v>
      </c>
      <c r="H550" t="s">
        <v>2240</v>
      </c>
      <c r="I550" s="44"/>
      <c r="J550" s="44"/>
      <c r="K550" s="44"/>
      <c r="L550" s="44"/>
      <c r="M550" s="44"/>
      <c r="N550" s="44">
        <v>55</v>
      </c>
      <c r="O550" s="44">
        <f t="shared" si="102"/>
        <v>1</v>
      </c>
      <c r="P550" s="60">
        <f t="shared" si="103"/>
        <v>1</v>
      </c>
      <c r="Q550" s="62">
        <f t="shared" si="104"/>
        <v>0</v>
      </c>
      <c r="R550" s="62">
        <f t="shared" si="105"/>
        <v>1</v>
      </c>
      <c r="S550" s="60" t="str">
        <f t="shared" si="100"/>
        <v>0-15% range</v>
      </c>
      <c r="T550" s="61">
        <f t="shared" si="99"/>
        <v>55</v>
      </c>
      <c r="U550" s="61">
        <f t="shared" si="106"/>
        <v>55</v>
      </c>
      <c r="V550" s="61">
        <f t="shared" si="107"/>
        <v>55</v>
      </c>
      <c r="W550" s="60">
        <f t="shared" si="101"/>
        <v>1</v>
      </c>
      <c r="X550" s="104" t="s">
        <v>2173</v>
      </c>
      <c r="Z550" s="134"/>
      <c r="AA550" s="134"/>
      <c r="AB550" s="134"/>
      <c r="AC550" s="134"/>
      <c r="AD550" s="134"/>
      <c r="AE550" s="134"/>
    </row>
    <row r="551" spans="1:31" ht="15" customHeight="1" x14ac:dyDescent="0.25">
      <c r="A551" s="40" t="s">
        <v>16</v>
      </c>
      <c r="B551" s="40" t="s">
        <v>162</v>
      </c>
      <c r="C551" t="s">
        <v>422</v>
      </c>
      <c r="D551" s="40" t="s">
        <v>420</v>
      </c>
      <c r="E551" t="s">
        <v>422</v>
      </c>
      <c r="F551" s="40" t="s">
        <v>421</v>
      </c>
      <c r="G551" t="s">
        <v>422</v>
      </c>
      <c r="H551" t="s">
        <v>1002</v>
      </c>
      <c r="I551" s="44"/>
      <c r="J551" s="44"/>
      <c r="K551" s="44"/>
      <c r="L551" s="44"/>
      <c r="M551" s="44"/>
      <c r="N551" s="44">
        <v>8</v>
      </c>
      <c r="O551" s="44">
        <f t="shared" si="102"/>
        <v>1</v>
      </c>
      <c r="P551" s="60">
        <f t="shared" si="103"/>
        <v>1</v>
      </c>
      <c r="Q551" s="62">
        <f t="shared" si="104"/>
        <v>0</v>
      </c>
      <c r="R551" s="62">
        <f t="shared" si="105"/>
        <v>1</v>
      </c>
      <c r="S551" s="60" t="str">
        <f t="shared" si="100"/>
        <v>0-15% range</v>
      </c>
      <c r="T551" s="61">
        <f t="shared" si="99"/>
        <v>8</v>
      </c>
      <c r="U551" s="61">
        <f t="shared" si="106"/>
        <v>8</v>
      </c>
      <c r="V551" s="61">
        <f t="shared" si="107"/>
        <v>8</v>
      </c>
      <c r="W551" s="60">
        <f t="shared" si="101"/>
        <v>1</v>
      </c>
      <c r="X551" s="104" t="s">
        <v>2173</v>
      </c>
      <c r="Z551" s="134"/>
      <c r="AA551" s="134"/>
      <c r="AB551" s="134"/>
      <c r="AC551" s="134"/>
      <c r="AD551" s="134"/>
      <c r="AE551" s="134"/>
    </row>
    <row r="552" spans="1:31" ht="15" customHeight="1" x14ac:dyDescent="0.25">
      <c r="A552" s="40" t="s">
        <v>16</v>
      </c>
      <c r="B552" s="40" t="s">
        <v>162</v>
      </c>
      <c r="C552" t="s">
        <v>422</v>
      </c>
      <c r="D552" s="40" t="s">
        <v>420</v>
      </c>
      <c r="E552" t="s">
        <v>422</v>
      </c>
      <c r="F552" s="40" t="s">
        <v>421</v>
      </c>
      <c r="G552" t="s">
        <v>1636</v>
      </c>
      <c r="H552" t="s">
        <v>1637</v>
      </c>
      <c r="I552" s="44"/>
      <c r="J552" s="44"/>
      <c r="K552" s="44"/>
      <c r="L552" s="44"/>
      <c r="M552" s="44"/>
      <c r="N552" s="44">
        <v>10</v>
      </c>
      <c r="O552" s="44">
        <f t="shared" si="102"/>
        <v>1</v>
      </c>
      <c r="P552" s="60">
        <f t="shared" si="103"/>
        <v>1</v>
      </c>
      <c r="Q552" s="62">
        <f t="shared" si="104"/>
        <v>0</v>
      </c>
      <c r="R552" s="62">
        <f t="shared" si="105"/>
        <v>1</v>
      </c>
      <c r="S552" s="60" t="str">
        <f t="shared" si="100"/>
        <v>0-15% range</v>
      </c>
      <c r="T552" s="61">
        <f t="shared" si="99"/>
        <v>10</v>
      </c>
      <c r="U552" s="61">
        <f t="shared" si="106"/>
        <v>10</v>
      </c>
      <c r="V552" s="61">
        <f t="shared" si="107"/>
        <v>10</v>
      </c>
      <c r="W552" s="60">
        <f t="shared" si="101"/>
        <v>1</v>
      </c>
      <c r="X552" s="104" t="s">
        <v>2173</v>
      </c>
      <c r="Z552" s="134"/>
      <c r="AA552" s="134"/>
      <c r="AB552" s="134"/>
      <c r="AC552" s="134"/>
      <c r="AD552" s="134"/>
      <c r="AE552" s="134"/>
    </row>
    <row r="553" spans="1:31" ht="15" customHeight="1" x14ac:dyDescent="0.25">
      <c r="A553" s="40" t="s">
        <v>16</v>
      </c>
      <c r="B553" s="40" t="s">
        <v>162</v>
      </c>
      <c r="C553" t="s">
        <v>422</v>
      </c>
      <c r="D553" s="40" t="s">
        <v>420</v>
      </c>
      <c r="E553" t="s">
        <v>1368</v>
      </c>
      <c r="F553" s="40" t="s">
        <v>1369</v>
      </c>
      <c r="G553" t="s">
        <v>1615</v>
      </c>
      <c r="H553" t="s">
        <v>1616</v>
      </c>
      <c r="I553" s="44"/>
      <c r="J553" s="44"/>
      <c r="K553" s="44"/>
      <c r="L553" s="44"/>
      <c r="M553" s="44"/>
      <c r="N553" s="44">
        <v>7</v>
      </c>
      <c r="O553" s="44">
        <f t="shared" si="102"/>
        <v>1</v>
      </c>
      <c r="P553" s="60">
        <f t="shared" si="103"/>
        <v>1</v>
      </c>
      <c r="Q553" s="62">
        <f t="shared" si="104"/>
        <v>0</v>
      </c>
      <c r="R553" s="62">
        <f t="shared" si="105"/>
        <v>1</v>
      </c>
      <c r="S553" s="60" t="str">
        <f t="shared" si="100"/>
        <v>0-15% range</v>
      </c>
      <c r="T553" s="61">
        <f t="shared" si="99"/>
        <v>7</v>
      </c>
      <c r="U553" s="61">
        <f t="shared" si="106"/>
        <v>7</v>
      </c>
      <c r="V553" s="61">
        <f t="shared" si="107"/>
        <v>7</v>
      </c>
      <c r="W553" s="60">
        <f t="shared" si="101"/>
        <v>1</v>
      </c>
      <c r="X553" s="104" t="s">
        <v>2173</v>
      </c>
      <c r="Z553" s="134"/>
      <c r="AA553" s="134"/>
      <c r="AB553" s="134"/>
      <c r="AC553" s="134"/>
      <c r="AD553" s="134"/>
      <c r="AE553" s="134"/>
    </row>
    <row r="554" spans="1:31" ht="15" customHeight="1" x14ac:dyDescent="0.25">
      <c r="A554" s="40" t="s">
        <v>16</v>
      </c>
      <c r="B554" s="40" t="s">
        <v>162</v>
      </c>
      <c r="C554" t="s">
        <v>422</v>
      </c>
      <c r="D554" s="40" t="s">
        <v>420</v>
      </c>
      <c r="E554" t="s">
        <v>1368</v>
      </c>
      <c r="F554" s="40" t="s">
        <v>1369</v>
      </c>
      <c r="G554" t="s">
        <v>1686</v>
      </c>
      <c r="H554" t="s">
        <v>1687</v>
      </c>
      <c r="I554" s="44"/>
      <c r="J554" s="44"/>
      <c r="K554" s="44"/>
      <c r="L554" s="44"/>
      <c r="M554" s="44"/>
      <c r="N554" s="44">
        <v>14</v>
      </c>
      <c r="O554" s="44">
        <f t="shared" si="102"/>
        <v>1</v>
      </c>
      <c r="P554" s="60">
        <f t="shared" si="103"/>
        <v>1</v>
      </c>
      <c r="Q554" s="62">
        <f t="shared" si="104"/>
        <v>0</v>
      </c>
      <c r="R554" s="62">
        <f t="shared" si="105"/>
        <v>1</v>
      </c>
      <c r="S554" s="60" t="str">
        <f t="shared" si="100"/>
        <v>0-15% range</v>
      </c>
      <c r="T554" s="61">
        <f t="shared" si="99"/>
        <v>14</v>
      </c>
      <c r="U554" s="61">
        <f t="shared" si="106"/>
        <v>14</v>
      </c>
      <c r="V554" s="61">
        <f t="shared" si="107"/>
        <v>14</v>
      </c>
      <c r="W554" s="60">
        <f t="shared" si="101"/>
        <v>1</v>
      </c>
      <c r="X554" s="104" t="s">
        <v>2173</v>
      </c>
      <c r="Z554" s="134"/>
      <c r="AA554" s="134"/>
      <c r="AB554" s="134"/>
      <c r="AC554" s="134"/>
      <c r="AD554" s="134"/>
      <c r="AE554" s="134"/>
    </row>
    <row r="555" spans="1:31" ht="15" customHeight="1" x14ac:dyDescent="0.25">
      <c r="A555" s="40" t="s">
        <v>16</v>
      </c>
      <c r="B555" s="40" t="s">
        <v>162</v>
      </c>
      <c r="C555" t="s">
        <v>422</v>
      </c>
      <c r="D555" s="40" t="s">
        <v>420</v>
      </c>
      <c r="E555" t="s">
        <v>1368</v>
      </c>
      <c r="F555" s="40" t="s">
        <v>1369</v>
      </c>
      <c r="G555" t="s">
        <v>2305</v>
      </c>
      <c r="H555" t="s">
        <v>2304</v>
      </c>
      <c r="I555" s="44"/>
      <c r="J555" s="44"/>
      <c r="K555" s="44"/>
      <c r="L555" s="44"/>
      <c r="M555" s="44"/>
      <c r="N555" s="44">
        <v>15</v>
      </c>
      <c r="O555" s="44">
        <f t="shared" si="102"/>
        <v>1</v>
      </c>
      <c r="P555" s="60">
        <f t="shared" si="103"/>
        <v>1</v>
      </c>
      <c r="Q555" s="62">
        <f t="shared" si="104"/>
        <v>0</v>
      </c>
      <c r="R555" s="62">
        <f t="shared" si="105"/>
        <v>1</v>
      </c>
      <c r="S555" s="60" t="str">
        <f t="shared" si="100"/>
        <v>0-15% range</v>
      </c>
      <c r="T555" s="61">
        <f t="shared" si="99"/>
        <v>15</v>
      </c>
      <c r="U555" s="61">
        <f t="shared" si="106"/>
        <v>15</v>
      </c>
      <c r="V555" s="61">
        <f t="shared" si="107"/>
        <v>15</v>
      </c>
      <c r="W555" s="60">
        <f t="shared" si="101"/>
        <v>1</v>
      </c>
      <c r="X555" s="104" t="s">
        <v>2173</v>
      </c>
      <c r="Z555" s="134"/>
      <c r="AA555" s="134"/>
      <c r="AB555" s="134"/>
      <c r="AC555" s="134"/>
      <c r="AD555" s="134"/>
      <c r="AE555" s="134"/>
    </row>
    <row r="556" spans="1:31" ht="15" customHeight="1" x14ac:dyDescent="0.25">
      <c r="A556" s="40" t="s">
        <v>16</v>
      </c>
      <c r="B556" s="40" t="s">
        <v>162</v>
      </c>
      <c r="C556" t="s">
        <v>422</v>
      </c>
      <c r="D556" s="40" t="s">
        <v>420</v>
      </c>
      <c r="E556" t="s">
        <v>1368</v>
      </c>
      <c r="F556" s="40" t="s">
        <v>1369</v>
      </c>
      <c r="G556" t="s">
        <v>2307</v>
      </c>
      <c r="H556" t="s">
        <v>2306</v>
      </c>
      <c r="I556" s="44"/>
      <c r="J556" s="44"/>
      <c r="K556" s="44"/>
      <c r="L556" s="44"/>
      <c r="M556" s="44"/>
      <c r="N556" s="44">
        <v>15</v>
      </c>
      <c r="O556" s="44">
        <f t="shared" si="102"/>
        <v>1</v>
      </c>
      <c r="P556" s="60">
        <f t="shared" si="103"/>
        <v>1</v>
      </c>
      <c r="Q556" s="62">
        <f t="shared" si="104"/>
        <v>0</v>
      </c>
      <c r="R556" s="62">
        <f t="shared" si="105"/>
        <v>1</v>
      </c>
      <c r="S556" s="60" t="str">
        <f t="shared" si="100"/>
        <v>0-15% range</v>
      </c>
      <c r="T556" s="61">
        <f t="shared" si="99"/>
        <v>15</v>
      </c>
      <c r="U556" s="61">
        <f t="shared" si="106"/>
        <v>15</v>
      </c>
      <c r="V556" s="61">
        <f t="shared" si="107"/>
        <v>15</v>
      </c>
      <c r="W556" s="60">
        <f t="shared" si="101"/>
        <v>1</v>
      </c>
      <c r="X556" s="104" t="s">
        <v>2173</v>
      </c>
      <c r="Z556" s="134"/>
      <c r="AA556" s="134"/>
      <c r="AB556" s="134"/>
      <c r="AC556" s="134"/>
      <c r="AD556" s="134"/>
      <c r="AE556" s="134"/>
    </row>
    <row r="557" spans="1:31" ht="15" customHeight="1" x14ac:dyDescent="0.25">
      <c r="A557" s="40" t="s">
        <v>16</v>
      </c>
      <c r="B557" s="40" t="s">
        <v>162</v>
      </c>
      <c r="C557" t="s">
        <v>422</v>
      </c>
      <c r="D557" s="40" t="s">
        <v>420</v>
      </c>
      <c r="E557" t="s">
        <v>1368</v>
      </c>
      <c r="F557" s="40" t="s">
        <v>1369</v>
      </c>
      <c r="G557" t="s">
        <v>2313</v>
      </c>
      <c r="H557" t="s">
        <v>2312</v>
      </c>
      <c r="I557" s="44"/>
      <c r="J557" s="44"/>
      <c r="K557" s="44"/>
      <c r="L557" s="44"/>
      <c r="M557" s="44"/>
      <c r="N557" s="44">
        <v>12</v>
      </c>
      <c r="O557" s="44">
        <f t="shared" si="102"/>
        <v>1</v>
      </c>
      <c r="P557" s="60">
        <f t="shared" si="103"/>
        <v>1</v>
      </c>
      <c r="Q557" s="62">
        <f t="shared" si="104"/>
        <v>0</v>
      </c>
      <c r="R557" s="62">
        <f t="shared" si="105"/>
        <v>1</v>
      </c>
      <c r="S557" s="60" t="str">
        <f t="shared" si="100"/>
        <v>0-15% range</v>
      </c>
      <c r="T557" s="61">
        <f t="shared" si="99"/>
        <v>12</v>
      </c>
      <c r="U557" s="61">
        <f t="shared" si="106"/>
        <v>12</v>
      </c>
      <c r="V557" s="61">
        <f t="shared" si="107"/>
        <v>12</v>
      </c>
      <c r="W557" s="60">
        <f t="shared" si="101"/>
        <v>1</v>
      </c>
      <c r="X557" s="104" t="s">
        <v>2173</v>
      </c>
      <c r="Z557" s="134"/>
      <c r="AA557" s="134"/>
      <c r="AB557" s="134"/>
      <c r="AC557" s="134"/>
      <c r="AD557" s="134"/>
      <c r="AE557" s="134"/>
    </row>
    <row r="558" spans="1:31" ht="15" customHeight="1" x14ac:dyDescent="0.25">
      <c r="A558" s="40" t="s">
        <v>16</v>
      </c>
      <c r="B558" s="40" t="s">
        <v>162</v>
      </c>
      <c r="C558" t="s">
        <v>422</v>
      </c>
      <c r="D558" s="40" t="s">
        <v>420</v>
      </c>
      <c r="E558" t="s">
        <v>1368</v>
      </c>
      <c r="F558" s="40" t="s">
        <v>1369</v>
      </c>
      <c r="G558" t="s">
        <v>2337</v>
      </c>
      <c r="H558" t="s">
        <v>2336</v>
      </c>
      <c r="I558" s="44"/>
      <c r="J558" s="44"/>
      <c r="K558" s="44"/>
      <c r="L558" s="44"/>
      <c r="M558" s="44"/>
      <c r="N558" s="44">
        <v>5</v>
      </c>
      <c r="O558" s="44">
        <f t="shared" si="102"/>
        <v>1</v>
      </c>
      <c r="P558" s="60">
        <f t="shared" si="103"/>
        <v>1</v>
      </c>
      <c r="Q558" s="62">
        <f t="shared" si="104"/>
        <v>0</v>
      </c>
      <c r="R558" s="62">
        <f t="shared" si="105"/>
        <v>1</v>
      </c>
      <c r="S558" s="60" t="str">
        <f t="shared" si="100"/>
        <v>0-15% range</v>
      </c>
      <c r="T558" s="61">
        <f t="shared" si="99"/>
        <v>5</v>
      </c>
      <c r="U558" s="61">
        <f t="shared" si="106"/>
        <v>5</v>
      </c>
      <c r="V558" s="61">
        <f t="shared" si="107"/>
        <v>5</v>
      </c>
      <c r="W558" s="60">
        <f t="shared" si="101"/>
        <v>1</v>
      </c>
      <c r="X558" s="104" t="s">
        <v>2173</v>
      </c>
      <c r="Z558" s="134"/>
      <c r="AA558" s="134"/>
      <c r="AB558" s="134"/>
      <c r="AC558" s="134"/>
      <c r="AD558" s="134"/>
      <c r="AE558" s="134"/>
    </row>
    <row r="559" spans="1:31" ht="15" customHeight="1" x14ac:dyDescent="0.25">
      <c r="A559" s="40" t="s">
        <v>16</v>
      </c>
      <c r="B559" s="40" t="s">
        <v>162</v>
      </c>
      <c r="C559" t="s">
        <v>422</v>
      </c>
      <c r="D559" s="40" t="s">
        <v>420</v>
      </c>
      <c r="E559" t="s">
        <v>1346</v>
      </c>
      <c r="F559" s="40" t="s">
        <v>1347</v>
      </c>
      <c r="G559" t="s">
        <v>1346</v>
      </c>
      <c r="H559" t="s">
        <v>2340</v>
      </c>
      <c r="I559" s="44"/>
      <c r="J559" s="44"/>
      <c r="K559" s="44"/>
      <c r="L559" s="44"/>
      <c r="M559" s="44"/>
      <c r="N559" s="44">
        <v>50</v>
      </c>
      <c r="O559" s="44">
        <f t="shared" si="102"/>
        <v>1</v>
      </c>
      <c r="P559" s="60">
        <f t="shared" si="103"/>
        <v>1</v>
      </c>
      <c r="Q559" s="62">
        <f t="shared" si="104"/>
        <v>0</v>
      </c>
      <c r="R559" s="62">
        <f t="shared" si="105"/>
        <v>1</v>
      </c>
      <c r="S559" s="60" t="str">
        <f t="shared" si="100"/>
        <v>0-15% range</v>
      </c>
      <c r="T559" s="61">
        <f t="shared" si="99"/>
        <v>50</v>
      </c>
      <c r="U559" s="61">
        <f t="shared" si="106"/>
        <v>50</v>
      </c>
      <c r="V559" s="61">
        <f t="shared" si="107"/>
        <v>50</v>
      </c>
      <c r="W559" s="60">
        <f t="shared" si="101"/>
        <v>1</v>
      </c>
      <c r="X559" s="104" t="s">
        <v>2173</v>
      </c>
      <c r="Z559" s="134"/>
      <c r="AA559" s="134"/>
      <c r="AB559" s="134"/>
      <c r="AC559" s="134"/>
      <c r="AD559" s="134"/>
      <c r="AE559" s="134"/>
    </row>
    <row r="560" spans="1:31" ht="15" customHeight="1" x14ac:dyDescent="0.25">
      <c r="A560" s="40" t="s">
        <v>16</v>
      </c>
      <c r="B560" s="40" t="s">
        <v>162</v>
      </c>
      <c r="C560" t="s">
        <v>422</v>
      </c>
      <c r="D560" s="40" t="s">
        <v>420</v>
      </c>
      <c r="E560" t="s">
        <v>1346</v>
      </c>
      <c r="F560" s="40" t="s">
        <v>1347</v>
      </c>
      <c r="G560" t="s">
        <v>2397</v>
      </c>
      <c r="H560" t="s">
        <v>2396</v>
      </c>
      <c r="I560" s="44"/>
      <c r="J560" s="44"/>
      <c r="K560" s="44"/>
      <c r="L560" s="44"/>
      <c r="M560" s="44"/>
      <c r="N560" s="44">
        <v>25</v>
      </c>
      <c r="O560" s="44">
        <f t="shared" si="102"/>
        <v>1</v>
      </c>
      <c r="P560" s="60">
        <f t="shared" si="103"/>
        <v>1</v>
      </c>
      <c r="Q560" s="62">
        <f t="shared" si="104"/>
        <v>0</v>
      </c>
      <c r="R560" s="62">
        <f t="shared" si="105"/>
        <v>1</v>
      </c>
      <c r="S560" s="60" t="str">
        <f t="shared" si="100"/>
        <v>0-15% range</v>
      </c>
      <c r="T560" s="61">
        <f t="shared" si="99"/>
        <v>25</v>
      </c>
      <c r="U560" s="61">
        <f t="shared" si="106"/>
        <v>25</v>
      </c>
      <c r="V560" s="61">
        <f t="shared" si="107"/>
        <v>25</v>
      </c>
      <c r="W560" s="60">
        <f t="shared" si="101"/>
        <v>1</v>
      </c>
      <c r="X560" s="104" t="s">
        <v>2173</v>
      </c>
      <c r="Z560" s="134"/>
      <c r="AA560" s="134"/>
      <c r="AB560" s="134"/>
      <c r="AC560" s="134"/>
      <c r="AD560" s="134"/>
      <c r="AE560" s="134"/>
    </row>
    <row r="561" spans="1:31" ht="15" customHeight="1" x14ac:dyDescent="0.25">
      <c r="A561" s="40" t="s">
        <v>16</v>
      </c>
      <c r="B561" s="40" t="s">
        <v>162</v>
      </c>
      <c r="C561" t="s">
        <v>16</v>
      </c>
      <c r="D561" s="40" t="s">
        <v>163</v>
      </c>
      <c r="E561" t="s">
        <v>16</v>
      </c>
      <c r="F561" s="40" t="s">
        <v>403</v>
      </c>
      <c r="G561" t="s">
        <v>1308</v>
      </c>
      <c r="H561" t="s">
        <v>1335</v>
      </c>
      <c r="I561" s="44"/>
      <c r="J561" s="44"/>
      <c r="K561" s="44"/>
      <c r="L561" s="44"/>
      <c r="M561" s="44"/>
      <c r="N561" s="44">
        <v>11</v>
      </c>
      <c r="O561" s="44">
        <f t="shared" si="102"/>
        <v>1</v>
      </c>
      <c r="P561" s="60">
        <f t="shared" si="103"/>
        <v>1</v>
      </c>
      <c r="Q561" s="62">
        <f t="shared" si="104"/>
        <v>0</v>
      </c>
      <c r="R561" s="62">
        <f t="shared" si="105"/>
        <v>1</v>
      </c>
      <c r="S561" s="60" t="str">
        <f t="shared" si="100"/>
        <v>0-15% range</v>
      </c>
      <c r="T561" s="61">
        <f t="shared" si="99"/>
        <v>11</v>
      </c>
      <c r="U561" s="61">
        <f t="shared" si="106"/>
        <v>11</v>
      </c>
      <c r="V561" s="61">
        <f t="shared" si="107"/>
        <v>11</v>
      </c>
      <c r="W561" s="60">
        <f t="shared" si="101"/>
        <v>1</v>
      </c>
      <c r="X561" s="104" t="s">
        <v>2173</v>
      </c>
      <c r="Z561" s="134"/>
      <c r="AA561" s="134"/>
      <c r="AB561" s="134"/>
      <c r="AC561" s="134"/>
      <c r="AD561" s="134"/>
      <c r="AE561" s="134"/>
    </row>
    <row r="562" spans="1:31" ht="15" customHeight="1" x14ac:dyDescent="0.25">
      <c r="A562" s="40" t="s">
        <v>16</v>
      </c>
      <c r="B562" s="40" t="s">
        <v>162</v>
      </c>
      <c r="C562" t="s">
        <v>16</v>
      </c>
      <c r="D562" s="40" t="s">
        <v>163</v>
      </c>
      <c r="E562" t="s">
        <v>16</v>
      </c>
      <c r="F562" s="40" t="s">
        <v>403</v>
      </c>
      <c r="G562" t="s">
        <v>16</v>
      </c>
      <c r="H562" t="s">
        <v>419</v>
      </c>
      <c r="I562" s="44"/>
      <c r="J562" s="44"/>
      <c r="K562" s="44"/>
      <c r="L562" s="44"/>
      <c r="M562" s="44"/>
      <c r="N562" s="44">
        <v>230</v>
      </c>
      <c r="O562" s="44">
        <f t="shared" si="102"/>
        <v>1</v>
      </c>
      <c r="P562" s="60">
        <f t="shared" si="103"/>
        <v>1</v>
      </c>
      <c r="Q562" s="62">
        <f t="shared" si="104"/>
        <v>0</v>
      </c>
      <c r="R562" s="62">
        <f t="shared" si="105"/>
        <v>1</v>
      </c>
      <c r="S562" s="60" t="str">
        <f t="shared" si="100"/>
        <v>0-15% range</v>
      </c>
      <c r="T562" s="61">
        <f t="shared" si="99"/>
        <v>230</v>
      </c>
      <c r="U562" s="61">
        <f t="shared" si="106"/>
        <v>230</v>
      </c>
      <c r="V562" s="61">
        <f t="shared" si="107"/>
        <v>230</v>
      </c>
      <c r="W562" s="60">
        <f t="shared" si="101"/>
        <v>1</v>
      </c>
      <c r="X562" s="104" t="s">
        <v>2173</v>
      </c>
      <c r="Z562" s="134"/>
      <c r="AA562" s="134"/>
      <c r="AB562" s="134"/>
      <c r="AC562" s="134"/>
      <c r="AD562" s="134"/>
      <c r="AE562" s="134"/>
    </row>
    <row r="563" spans="1:31" ht="15" customHeight="1" x14ac:dyDescent="0.25">
      <c r="A563" s="40" t="s">
        <v>16</v>
      </c>
      <c r="B563" s="40" t="s">
        <v>162</v>
      </c>
      <c r="C563" t="s">
        <v>16</v>
      </c>
      <c r="D563" s="40" t="s">
        <v>163</v>
      </c>
      <c r="E563" t="s">
        <v>16</v>
      </c>
      <c r="F563" s="40" t="s">
        <v>403</v>
      </c>
      <c r="G563" t="s">
        <v>1323</v>
      </c>
      <c r="H563" t="s">
        <v>1324</v>
      </c>
      <c r="I563" s="44"/>
      <c r="J563" s="44"/>
      <c r="K563" s="44"/>
      <c r="L563" s="44"/>
      <c r="M563" s="44"/>
      <c r="N563" s="44">
        <v>12</v>
      </c>
      <c r="O563" s="44">
        <f t="shared" si="102"/>
        <v>1</v>
      </c>
      <c r="P563" s="60">
        <f t="shared" si="103"/>
        <v>1</v>
      </c>
      <c r="Q563" s="62">
        <f t="shared" si="104"/>
        <v>0</v>
      </c>
      <c r="R563" s="62">
        <f t="shared" si="105"/>
        <v>1</v>
      </c>
      <c r="S563" s="60" t="str">
        <f t="shared" si="100"/>
        <v>0-15% range</v>
      </c>
      <c r="T563" s="61">
        <f t="shared" si="99"/>
        <v>12</v>
      </c>
      <c r="U563" s="61">
        <f t="shared" si="106"/>
        <v>12</v>
      </c>
      <c r="V563" s="61">
        <f t="shared" si="107"/>
        <v>12</v>
      </c>
      <c r="W563" s="60">
        <f t="shared" si="101"/>
        <v>1</v>
      </c>
      <c r="X563" s="104" t="s">
        <v>2173</v>
      </c>
      <c r="Z563" s="134"/>
      <c r="AA563" s="134"/>
      <c r="AB563" s="134"/>
      <c r="AC563" s="134"/>
      <c r="AD563" s="134"/>
      <c r="AE563" s="134"/>
    </row>
    <row r="564" spans="1:31" ht="15" customHeight="1" x14ac:dyDescent="0.25">
      <c r="A564" s="40" t="s">
        <v>16</v>
      </c>
      <c r="B564" s="40" t="s">
        <v>162</v>
      </c>
      <c r="C564" t="s">
        <v>16</v>
      </c>
      <c r="D564" s="40" t="s">
        <v>163</v>
      </c>
      <c r="E564" t="s">
        <v>16</v>
      </c>
      <c r="F564" s="40" t="s">
        <v>403</v>
      </c>
      <c r="G564" t="s">
        <v>1329</v>
      </c>
      <c r="H564" t="s">
        <v>1330</v>
      </c>
      <c r="I564" s="44"/>
      <c r="J564" s="44"/>
      <c r="K564" s="44"/>
      <c r="L564" s="44"/>
      <c r="M564" s="44"/>
      <c r="N564" s="44">
        <v>24</v>
      </c>
      <c r="O564" s="44">
        <f t="shared" si="102"/>
        <v>1</v>
      </c>
      <c r="P564" s="60">
        <f t="shared" si="103"/>
        <v>1</v>
      </c>
      <c r="Q564" s="62">
        <f t="shared" si="104"/>
        <v>0</v>
      </c>
      <c r="R564" s="62">
        <f t="shared" si="105"/>
        <v>1</v>
      </c>
      <c r="S564" s="60" t="str">
        <f t="shared" si="100"/>
        <v>0-15% range</v>
      </c>
      <c r="T564" s="61">
        <f t="shared" si="99"/>
        <v>24</v>
      </c>
      <c r="U564" s="61">
        <f t="shared" si="106"/>
        <v>24</v>
      </c>
      <c r="V564" s="61">
        <f t="shared" si="107"/>
        <v>24</v>
      </c>
      <c r="W564" s="60">
        <f t="shared" si="101"/>
        <v>1</v>
      </c>
      <c r="X564" s="104" t="s">
        <v>2173</v>
      </c>
      <c r="Z564" s="134"/>
      <c r="AA564" s="134"/>
      <c r="AB564" s="134"/>
      <c r="AC564" s="134"/>
      <c r="AD564" s="134"/>
      <c r="AE564" s="134"/>
    </row>
    <row r="565" spans="1:31" ht="15" customHeight="1" x14ac:dyDescent="0.25">
      <c r="A565" s="40" t="s">
        <v>16</v>
      </c>
      <c r="B565" s="40" t="s">
        <v>162</v>
      </c>
      <c r="C565" t="s">
        <v>16</v>
      </c>
      <c r="D565" s="40" t="s">
        <v>163</v>
      </c>
      <c r="E565" t="s">
        <v>16</v>
      </c>
      <c r="F565" s="40" t="s">
        <v>403</v>
      </c>
      <c r="G565" t="s">
        <v>1331</v>
      </c>
      <c r="H565" t="s">
        <v>1332</v>
      </c>
      <c r="I565" s="44"/>
      <c r="J565" s="44"/>
      <c r="K565" s="44"/>
      <c r="L565" s="44"/>
      <c r="M565" s="44"/>
      <c r="N565" s="44">
        <v>12</v>
      </c>
      <c r="O565" s="44">
        <f t="shared" si="102"/>
        <v>1</v>
      </c>
      <c r="P565" s="60">
        <f t="shared" si="103"/>
        <v>1</v>
      </c>
      <c r="Q565" s="62">
        <f t="shared" si="104"/>
        <v>0</v>
      </c>
      <c r="R565" s="62">
        <f t="shared" si="105"/>
        <v>1</v>
      </c>
      <c r="S565" s="60" t="str">
        <f t="shared" si="100"/>
        <v>0-15% range</v>
      </c>
      <c r="T565" s="61">
        <f t="shared" si="99"/>
        <v>12</v>
      </c>
      <c r="U565" s="61">
        <f t="shared" si="106"/>
        <v>12</v>
      </c>
      <c r="V565" s="61">
        <f t="shared" si="107"/>
        <v>12</v>
      </c>
      <c r="W565" s="60">
        <f t="shared" si="101"/>
        <v>1</v>
      </c>
      <c r="X565" s="104" t="s">
        <v>2173</v>
      </c>
      <c r="Z565" s="134"/>
      <c r="AA565" s="134"/>
      <c r="AB565" s="134"/>
      <c r="AC565" s="134"/>
      <c r="AD565" s="134"/>
      <c r="AE565" s="134"/>
    </row>
    <row r="566" spans="1:31" ht="15" customHeight="1" x14ac:dyDescent="0.25">
      <c r="A566" s="40" t="s">
        <v>16</v>
      </c>
      <c r="B566" s="40" t="s">
        <v>162</v>
      </c>
      <c r="C566" t="s">
        <v>16</v>
      </c>
      <c r="D566" s="40" t="s">
        <v>163</v>
      </c>
      <c r="E566" t="s">
        <v>16</v>
      </c>
      <c r="F566" s="40" t="s">
        <v>403</v>
      </c>
      <c r="G566" t="s">
        <v>1333</v>
      </c>
      <c r="H566" t="s">
        <v>1334</v>
      </c>
      <c r="I566" s="44"/>
      <c r="J566" s="44"/>
      <c r="K566" s="44"/>
      <c r="L566" s="44"/>
      <c r="M566" s="44"/>
      <c r="N566" s="44">
        <v>6</v>
      </c>
      <c r="O566" s="44">
        <f t="shared" si="102"/>
        <v>1</v>
      </c>
      <c r="P566" s="60">
        <f t="shared" si="103"/>
        <v>1</v>
      </c>
      <c r="Q566" s="62">
        <f t="shared" si="104"/>
        <v>0</v>
      </c>
      <c r="R566" s="62">
        <f t="shared" si="105"/>
        <v>1</v>
      </c>
      <c r="S566" s="60" t="str">
        <f t="shared" si="100"/>
        <v>0-15% range</v>
      </c>
      <c r="T566" s="61">
        <f t="shared" si="99"/>
        <v>6</v>
      </c>
      <c r="U566" s="61">
        <f t="shared" si="106"/>
        <v>6</v>
      </c>
      <c r="V566" s="61">
        <f t="shared" si="107"/>
        <v>6</v>
      </c>
      <c r="W566" s="60">
        <f t="shared" si="101"/>
        <v>1</v>
      </c>
      <c r="X566" s="104" t="s">
        <v>2173</v>
      </c>
      <c r="Z566" s="134"/>
      <c r="AA566" s="134"/>
      <c r="AB566" s="134"/>
      <c r="AC566" s="134"/>
      <c r="AD566" s="134"/>
      <c r="AE566" s="134"/>
    </row>
    <row r="567" spans="1:31" ht="15" customHeight="1" x14ac:dyDescent="0.25">
      <c r="A567" s="40" t="s">
        <v>16</v>
      </c>
      <c r="B567" s="40" t="s">
        <v>162</v>
      </c>
      <c r="C567" t="s">
        <v>16</v>
      </c>
      <c r="D567" s="40" t="s">
        <v>163</v>
      </c>
      <c r="E567" t="s">
        <v>16</v>
      </c>
      <c r="F567" s="40" t="s">
        <v>403</v>
      </c>
      <c r="G567" t="s">
        <v>1336</v>
      </c>
      <c r="H567" t="s">
        <v>1337</v>
      </c>
      <c r="I567" s="44"/>
      <c r="J567" s="44"/>
      <c r="K567" s="44"/>
      <c r="L567" s="44"/>
      <c r="M567" s="44"/>
      <c r="N567" s="44">
        <v>17</v>
      </c>
      <c r="O567" s="44">
        <f t="shared" si="102"/>
        <v>1</v>
      </c>
      <c r="P567" s="60">
        <f t="shared" si="103"/>
        <v>1</v>
      </c>
      <c r="Q567" s="62">
        <f t="shared" si="104"/>
        <v>0</v>
      </c>
      <c r="R567" s="62">
        <f t="shared" si="105"/>
        <v>1</v>
      </c>
      <c r="S567" s="60" t="str">
        <f t="shared" si="100"/>
        <v>0-15% range</v>
      </c>
      <c r="T567" s="61">
        <f t="shared" si="99"/>
        <v>17</v>
      </c>
      <c r="U567" s="61">
        <f t="shared" si="106"/>
        <v>17</v>
      </c>
      <c r="V567" s="61">
        <f t="shared" si="107"/>
        <v>17</v>
      </c>
      <c r="W567" s="60">
        <f t="shared" si="101"/>
        <v>1</v>
      </c>
      <c r="X567" s="104" t="s">
        <v>2173</v>
      </c>
      <c r="Z567" s="134"/>
      <c r="AA567" s="134"/>
      <c r="AB567" s="134"/>
      <c r="AC567" s="134"/>
      <c r="AD567" s="134"/>
      <c r="AE567" s="134"/>
    </row>
    <row r="568" spans="1:31" ht="15" customHeight="1" x14ac:dyDescent="0.25">
      <c r="A568" s="40" t="s">
        <v>16</v>
      </c>
      <c r="B568" s="40" t="s">
        <v>162</v>
      </c>
      <c r="C568" t="s">
        <v>16</v>
      </c>
      <c r="D568" s="40" t="s">
        <v>163</v>
      </c>
      <c r="E568" t="s">
        <v>16</v>
      </c>
      <c r="F568" s="40" t="s">
        <v>403</v>
      </c>
      <c r="G568" t="s">
        <v>1348</v>
      </c>
      <c r="H568" t="s">
        <v>1349</v>
      </c>
      <c r="I568" s="44"/>
      <c r="J568" s="44"/>
      <c r="K568" s="44"/>
      <c r="L568" s="44"/>
      <c r="M568" s="44"/>
      <c r="N568" s="44">
        <v>6</v>
      </c>
      <c r="O568" s="44">
        <f t="shared" si="102"/>
        <v>1</v>
      </c>
      <c r="P568" s="60">
        <f t="shared" si="103"/>
        <v>1</v>
      </c>
      <c r="Q568" s="62">
        <f t="shared" si="104"/>
        <v>0</v>
      </c>
      <c r="R568" s="62">
        <f t="shared" si="105"/>
        <v>1</v>
      </c>
      <c r="S568" s="60" t="str">
        <f t="shared" si="100"/>
        <v>0-15% range</v>
      </c>
      <c r="T568" s="61">
        <f t="shared" si="99"/>
        <v>6</v>
      </c>
      <c r="U568" s="61">
        <f t="shared" si="106"/>
        <v>6</v>
      </c>
      <c r="V568" s="61">
        <f t="shared" si="107"/>
        <v>6</v>
      </c>
      <c r="W568" s="60">
        <f t="shared" si="101"/>
        <v>1</v>
      </c>
      <c r="X568" s="104" t="s">
        <v>2173</v>
      </c>
      <c r="Z568" s="134"/>
      <c r="AA568" s="134"/>
      <c r="AB568" s="134"/>
      <c r="AC568" s="134"/>
      <c r="AD568" s="134"/>
      <c r="AE568" s="134"/>
    </row>
    <row r="569" spans="1:31" ht="15" customHeight="1" x14ac:dyDescent="0.25">
      <c r="A569" s="40" t="s">
        <v>16</v>
      </c>
      <c r="B569" s="40" t="s">
        <v>162</v>
      </c>
      <c r="C569" t="s">
        <v>16</v>
      </c>
      <c r="D569" s="40" t="s">
        <v>163</v>
      </c>
      <c r="E569" t="s">
        <v>16</v>
      </c>
      <c r="F569" s="40" t="s">
        <v>403</v>
      </c>
      <c r="G569" t="s">
        <v>1350</v>
      </c>
      <c r="H569" t="s">
        <v>1351</v>
      </c>
      <c r="I569" s="44"/>
      <c r="J569" s="44"/>
      <c r="K569" s="44"/>
      <c r="L569" s="44"/>
      <c r="M569" s="44"/>
      <c r="N569" s="44">
        <v>5</v>
      </c>
      <c r="O569" s="44">
        <f t="shared" si="102"/>
        <v>1</v>
      </c>
      <c r="P569" s="60">
        <f t="shared" si="103"/>
        <v>1</v>
      </c>
      <c r="Q569" s="62">
        <f t="shared" si="104"/>
        <v>0</v>
      </c>
      <c r="R569" s="62">
        <f t="shared" si="105"/>
        <v>1</v>
      </c>
      <c r="S569" s="60" t="str">
        <f t="shared" si="100"/>
        <v>0-15% range</v>
      </c>
      <c r="T569" s="61">
        <f t="shared" si="99"/>
        <v>5</v>
      </c>
      <c r="U569" s="61">
        <f t="shared" si="106"/>
        <v>5</v>
      </c>
      <c r="V569" s="61">
        <f t="shared" si="107"/>
        <v>5</v>
      </c>
      <c r="W569" s="60">
        <f t="shared" si="101"/>
        <v>1</v>
      </c>
      <c r="X569" s="104" t="s">
        <v>2173</v>
      </c>
      <c r="Z569" s="134"/>
      <c r="AA569" s="134"/>
      <c r="AB569" s="134"/>
      <c r="AC569" s="134"/>
      <c r="AD569" s="134"/>
      <c r="AE569" s="134"/>
    </row>
    <row r="570" spans="1:31" ht="15" customHeight="1" x14ac:dyDescent="0.25">
      <c r="A570" s="40" t="s">
        <v>16</v>
      </c>
      <c r="B570" s="40" t="s">
        <v>162</v>
      </c>
      <c r="C570" t="s">
        <v>16</v>
      </c>
      <c r="D570" s="40" t="s">
        <v>163</v>
      </c>
      <c r="E570" t="s">
        <v>16</v>
      </c>
      <c r="F570" s="40" t="s">
        <v>403</v>
      </c>
      <c r="G570" t="s">
        <v>1352</v>
      </c>
      <c r="H570" t="s">
        <v>1353</v>
      </c>
      <c r="I570" s="44"/>
      <c r="J570" s="44"/>
      <c r="K570" s="44"/>
      <c r="L570" s="44"/>
      <c r="M570" s="44"/>
      <c r="N570" s="44">
        <v>18</v>
      </c>
      <c r="O570" s="44">
        <f t="shared" si="102"/>
        <v>1</v>
      </c>
      <c r="P570" s="60">
        <f t="shared" si="103"/>
        <v>1</v>
      </c>
      <c r="Q570" s="62">
        <f t="shared" si="104"/>
        <v>0</v>
      </c>
      <c r="R570" s="62">
        <f t="shared" si="105"/>
        <v>1</v>
      </c>
      <c r="S570" s="60" t="str">
        <f t="shared" si="100"/>
        <v>0-15% range</v>
      </c>
      <c r="T570" s="61">
        <f t="shared" si="99"/>
        <v>18</v>
      </c>
      <c r="U570" s="61">
        <f t="shared" si="106"/>
        <v>18</v>
      </c>
      <c r="V570" s="61">
        <f t="shared" si="107"/>
        <v>18</v>
      </c>
      <c r="W570" s="60">
        <f t="shared" si="101"/>
        <v>1</v>
      </c>
      <c r="X570" s="104" t="s">
        <v>2173</v>
      </c>
      <c r="Z570" s="134"/>
      <c r="AA570" s="134"/>
      <c r="AB570" s="134"/>
      <c r="AC570" s="134"/>
      <c r="AD570" s="134"/>
      <c r="AE570" s="134"/>
    </row>
    <row r="571" spans="1:31" ht="15" customHeight="1" x14ac:dyDescent="0.25">
      <c r="A571" s="40" t="s">
        <v>16</v>
      </c>
      <c r="B571" s="40" t="s">
        <v>162</v>
      </c>
      <c r="C571" t="s">
        <v>16</v>
      </c>
      <c r="D571" s="40" t="s">
        <v>163</v>
      </c>
      <c r="E571" t="s">
        <v>16</v>
      </c>
      <c r="F571" s="40" t="s">
        <v>403</v>
      </c>
      <c r="G571" t="s">
        <v>1354</v>
      </c>
      <c r="H571" t="s">
        <v>1355</v>
      </c>
      <c r="I571" s="44"/>
      <c r="J571" s="44"/>
      <c r="K571" s="44"/>
      <c r="L571" s="44"/>
      <c r="M571" s="44"/>
      <c r="N571" s="44">
        <v>11</v>
      </c>
      <c r="O571" s="44">
        <f t="shared" si="102"/>
        <v>1</v>
      </c>
      <c r="P571" s="60">
        <f t="shared" si="103"/>
        <v>1</v>
      </c>
      <c r="Q571" s="62">
        <f t="shared" si="104"/>
        <v>0</v>
      </c>
      <c r="R571" s="62">
        <f t="shared" si="105"/>
        <v>1</v>
      </c>
      <c r="S571" s="60" t="str">
        <f t="shared" si="100"/>
        <v>0-15% range</v>
      </c>
      <c r="T571" s="61">
        <f t="shared" si="99"/>
        <v>11</v>
      </c>
      <c r="U571" s="61">
        <f t="shared" si="106"/>
        <v>11</v>
      </c>
      <c r="V571" s="61">
        <f t="shared" si="107"/>
        <v>11</v>
      </c>
      <c r="W571" s="60">
        <f t="shared" si="101"/>
        <v>1</v>
      </c>
      <c r="X571" s="104" t="s">
        <v>2173</v>
      </c>
      <c r="Z571" s="134"/>
      <c r="AA571" s="134"/>
      <c r="AB571" s="134"/>
      <c r="AC571" s="134"/>
      <c r="AD571" s="134"/>
      <c r="AE571" s="134"/>
    </row>
    <row r="572" spans="1:31" ht="15" customHeight="1" x14ac:dyDescent="0.25">
      <c r="A572" s="40" t="s">
        <v>16</v>
      </c>
      <c r="B572" s="40" t="s">
        <v>162</v>
      </c>
      <c r="C572" t="s">
        <v>16</v>
      </c>
      <c r="D572" s="40" t="s">
        <v>163</v>
      </c>
      <c r="E572" t="s">
        <v>16</v>
      </c>
      <c r="F572" s="40" t="s">
        <v>403</v>
      </c>
      <c r="G572" t="s">
        <v>1356</v>
      </c>
      <c r="H572" t="s">
        <v>1357</v>
      </c>
      <c r="I572" s="44"/>
      <c r="J572" s="44"/>
      <c r="K572" s="44"/>
      <c r="L572" s="44"/>
      <c r="M572" s="44"/>
      <c r="N572" s="44">
        <v>18</v>
      </c>
      <c r="O572" s="44">
        <f t="shared" si="102"/>
        <v>1</v>
      </c>
      <c r="P572" s="60">
        <f t="shared" si="103"/>
        <v>1</v>
      </c>
      <c r="Q572" s="62">
        <f t="shared" si="104"/>
        <v>0</v>
      </c>
      <c r="R572" s="62">
        <f t="shared" si="105"/>
        <v>1</v>
      </c>
      <c r="S572" s="60" t="str">
        <f t="shared" si="100"/>
        <v>0-15% range</v>
      </c>
      <c r="T572" s="61">
        <f t="shared" si="99"/>
        <v>18</v>
      </c>
      <c r="U572" s="61">
        <f t="shared" si="106"/>
        <v>18</v>
      </c>
      <c r="V572" s="61">
        <f t="shared" si="107"/>
        <v>18</v>
      </c>
      <c r="W572" s="60">
        <f t="shared" si="101"/>
        <v>1</v>
      </c>
      <c r="X572" s="104" t="s">
        <v>2173</v>
      </c>
      <c r="Z572" s="134"/>
      <c r="AA572" s="134"/>
      <c r="AB572" s="134"/>
      <c r="AC572" s="134"/>
      <c r="AD572" s="134"/>
      <c r="AE572" s="134"/>
    </row>
    <row r="573" spans="1:31" ht="15" customHeight="1" x14ac:dyDescent="0.25">
      <c r="A573" s="40" t="s">
        <v>16</v>
      </c>
      <c r="B573" s="40" t="s">
        <v>162</v>
      </c>
      <c r="C573" t="s">
        <v>16</v>
      </c>
      <c r="D573" s="40" t="s">
        <v>163</v>
      </c>
      <c r="E573" t="s">
        <v>16</v>
      </c>
      <c r="F573" s="40" t="s">
        <v>403</v>
      </c>
      <c r="G573" t="s">
        <v>1358</v>
      </c>
      <c r="H573" t="s">
        <v>1359</v>
      </c>
      <c r="I573" s="44"/>
      <c r="J573" s="44"/>
      <c r="K573" s="44"/>
      <c r="L573" s="44"/>
      <c r="M573" s="44"/>
      <c r="N573" s="44">
        <v>12</v>
      </c>
      <c r="O573" s="44">
        <f t="shared" si="102"/>
        <v>1</v>
      </c>
      <c r="P573" s="60">
        <f t="shared" si="103"/>
        <v>1</v>
      </c>
      <c r="Q573" s="62">
        <f t="shared" si="104"/>
        <v>0</v>
      </c>
      <c r="R573" s="62">
        <f t="shared" si="105"/>
        <v>1</v>
      </c>
      <c r="S573" s="60" t="str">
        <f t="shared" si="100"/>
        <v>0-15% range</v>
      </c>
      <c r="T573" s="61">
        <f t="shared" ref="T573:T602" si="108">AVERAGE(I573:N573)</f>
        <v>12</v>
      </c>
      <c r="U573" s="61">
        <f t="shared" si="106"/>
        <v>12</v>
      </c>
      <c r="V573" s="61">
        <f t="shared" si="107"/>
        <v>12</v>
      </c>
      <c r="W573" s="60">
        <f t="shared" si="101"/>
        <v>1</v>
      </c>
      <c r="X573" s="104" t="s">
        <v>2173</v>
      </c>
      <c r="Z573" s="134"/>
      <c r="AA573" s="134"/>
      <c r="AB573" s="134"/>
      <c r="AC573" s="134"/>
      <c r="AD573" s="134"/>
      <c r="AE573" s="134"/>
    </row>
    <row r="574" spans="1:31" ht="15" customHeight="1" x14ac:dyDescent="0.25">
      <c r="A574" s="40" t="s">
        <v>16</v>
      </c>
      <c r="B574" s="40" t="s">
        <v>162</v>
      </c>
      <c r="C574" t="s">
        <v>16</v>
      </c>
      <c r="D574" s="40" t="s">
        <v>163</v>
      </c>
      <c r="E574" t="s">
        <v>16</v>
      </c>
      <c r="F574" s="40" t="s">
        <v>403</v>
      </c>
      <c r="G574" t="s">
        <v>1360</v>
      </c>
      <c r="H574" t="s">
        <v>1361</v>
      </c>
      <c r="I574" s="44"/>
      <c r="J574" s="44"/>
      <c r="K574" s="44"/>
      <c r="L574" s="44"/>
      <c r="M574" s="44"/>
      <c r="N574" s="44">
        <v>10</v>
      </c>
      <c r="O574" s="44">
        <f t="shared" si="102"/>
        <v>1</v>
      </c>
      <c r="P574" s="60">
        <f t="shared" si="103"/>
        <v>1</v>
      </c>
      <c r="Q574" s="62">
        <f t="shared" si="104"/>
        <v>0</v>
      </c>
      <c r="R574" s="62">
        <f t="shared" si="105"/>
        <v>1</v>
      </c>
      <c r="S574" s="60" t="str">
        <f t="shared" si="100"/>
        <v>0-15% range</v>
      </c>
      <c r="T574" s="61">
        <f t="shared" si="108"/>
        <v>10</v>
      </c>
      <c r="U574" s="61">
        <f t="shared" si="106"/>
        <v>10</v>
      </c>
      <c r="V574" s="61">
        <f t="shared" si="107"/>
        <v>10</v>
      </c>
      <c r="W574" s="60">
        <f t="shared" si="101"/>
        <v>1</v>
      </c>
      <c r="X574" s="104" t="s">
        <v>2173</v>
      </c>
      <c r="Z574" s="134"/>
      <c r="AA574" s="134"/>
      <c r="AB574" s="134"/>
      <c r="AC574" s="134"/>
      <c r="AD574" s="134"/>
      <c r="AE574" s="134"/>
    </row>
    <row r="575" spans="1:31" ht="15" customHeight="1" x14ac:dyDescent="0.25">
      <c r="A575" s="40" t="s">
        <v>16</v>
      </c>
      <c r="B575" s="40" t="s">
        <v>162</v>
      </c>
      <c r="C575" t="s">
        <v>16</v>
      </c>
      <c r="D575" s="40" t="s">
        <v>163</v>
      </c>
      <c r="E575" t="s">
        <v>16</v>
      </c>
      <c r="F575" s="40" t="s">
        <v>403</v>
      </c>
      <c r="G575" t="s">
        <v>1362</v>
      </c>
      <c r="H575" t="s">
        <v>1363</v>
      </c>
      <c r="I575" s="44"/>
      <c r="J575" s="44"/>
      <c r="K575" s="44"/>
      <c r="L575" s="44"/>
      <c r="M575" s="44"/>
      <c r="N575" s="44">
        <v>22</v>
      </c>
      <c r="O575" s="44">
        <f t="shared" si="102"/>
        <v>1</v>
      </c>
      <c r="P575" s="60">
        <f t="shared" si="103"/>
        <v>1</v>
      </c>
      <c r="Q575" s="62">
        <f t="shared" si="104"/>
        <v>0</v>
      </c>
      <c r="R575" s="62">
        <f t="shared" si="105"/>
        <v>1</v>
      </c>
      <c r="S575" s="60" t="str">
        <f t="shared" si="100"/>
        <v>0-15% range</v>
      </c>
      <c r="T575" s="61">
        <f t="shared" si="108"/>
        <v>22</v>
      </c>
      <c r="U575" s="61">
        <f t="shared" si="106"/>
        <v>22</v>
      </c>
      <c r="V575" s="61">
        <f t="shared" si="107"/>
        <v>22</v>
      </c>
      <c r="W575" s="60">
        <f t="shared" si="101"/>
        <v>1</v>
      </c>
      <c r="X575" s="104" t="s">
        <v>2173</v>
      </c>
      <c r="Z575" s="134"/>
      <c r="AA575" s="134"/>
      <c r="AB575" s="134"/>
      <c r="AC575" s="134"/>
      <c r="AD575" s="134"/>
      <c r="AE575" s="134"/>
    </row>
    <row r="576" spans="1:31" ht="15" customHeight="1" x14ac:dyDescent="0.25">
      <c r="A576" s="40" t="s">
        <v>16</v>
      </c>
      <c r="B576" s="40" t="s">
        <v>162</v>
      </c>
      <c r="C576" t="s">
        <v>16</v>
      </c>
      <c r="D576" s="40" t="s">
        <v>163</v>
      </c>
      <c r="E576" t="s">
        <v>16</v>
      </c>
      <c r="F576" s="40" t="s">
        <v>403</v>
      </c>
      <c r="G576" t="s">
        <v>1364</v>
      </c>
      <c r="H576" t="s">
        <v>1365</v>
      </c>
      <c r="I576" s="44"/>
      <c r="J576" s="44"/>
      <c r="K576" s="44"/>
      <c r="L576" s="44"/>
      <c r="M576" s="44"/>
      <c r="N576" s="44">
        <v>13</v>
      </c>
      <c r="O576" s="44">
        <f t="shared" si="102"/>
        <v>1</v>
      </c>
      <c r="P576" s="60">
        <f t="shared" si="103"/>
        <v>1</v>
      </c>
      <c r="Q576" s="62">
        <f t="shared" si="104"/>
        <v>0</v>
      </c>
      <c r="R576" s="62">
        <f t="shared" si="105"/>
        <v>1</v>
      </c>
      <c r="S576" s="60" t="str">
        <f t="shared" si="100"/>
        <v>0-15% range</v>
      </c>
      <c r="T576" s="61">
        <f t="shared" si="108"/>
        <v>13</v>
      </c>
      <c r="U576" s="61">
        <f t="shared" si="106"/>
        <v>13</v>
      </c>
      <c r="V576" s="61">
        <f t="shared" si="107"/>
        <v>13</v>
      </c>
      <c r="W576" s="60">
        <f t="shared" si="101"/>
        <v>1</v>
      </c>
      <c r="X576" s="104" t="s">
        <v>2173</v>
      </c>
      <c r="Z576" s="134"/>
      <c r="AA576" s="134"/>
      <c r="AB576" s="134"/>
      <c r="AC576" s="134"/>
      <c r="AD576" s="134"/>
      <c r="AE576" s="134"/>
    </row>
    <row r="577" spans="1:31" ht="15" customHeight="1" x14ac:dyDescent="0.25">
      <c r="A577" s="40" t="s">
        <v>16</v>
      </c>
      <c r="B577" s="40" t="s">
        <v>162</v>
      </c>
      <c r="C577" t="s">
        <v>16</v>
      </c>
      <c r="D577" s="40" t="s">
        <v>163</v>
      </c>
      <c r="E577" t="s">
        <v>16</v>
      </c>
      <c r="F577" s="40" t="s">
        <v>403</v>
      </c>
      <c r="G577" t="s">
        <v>1366</v>
      </c>
      <c r="H577" t="s">
        <v>1367</v>
      </c>
      <c r="I577" s="44"/>
      <c r="J577" s="44"/>
      <c r="K577" s="44"/>
      <c r="L577" s="44"/>
      <c r="M577" s="44"/>
      <c r="N577" s="44">
        <v>17</v>
      </c>
      <c r="O577" s="44">
        <f t="shared" si="102"/>
        <v>1</v>
      </c>
      <c r="P577" s="60">
        <f t="shared" si="103"/>
        <v>1</v>
      </c>
      <c r="Q577" s="62">
        <f t="shared" si="104"/>
        <v>0</v>
      </c>
      <c r="R577" s="62">
        <f t="shared" si="105"/>
        <v>1</v>
      </c>
      <c r="S577" s="60" t="str">
        <f t="shared" si="100"/>
        <v>0-15% range</v>
      </c>
      <c r="T577" s="61">
        <f t="shared" si="108"/>
        <v>17</v>
      </c>
      <c r="U577" s="61">
        <f t="shared" si="106"/>
        <v>17</v>
      </c>
      <c r="V577" s="61">
        <f t="shared" si="107"/>
        <v>17</v>
      </c>
      <c r="W577" s="60">
        <f t="shared" si="101"/>
        <v>1</v>
      </c>
      <c r="X577" s="104" t="s">
        <v>2173</v>
      </c>
      <c r="Z577" s="134"/>
      <c r="AA577" s="134"/>
      <c r="AB577" s="134"/>
      <c r="AC577" s="134"/>
      <c r="AD577" s="134"/>
      <c r="AE577" s="134"/>
    </row>
    <row r="578" spans="1:31" ht="15" customHeight="1" x14ac:dyDescent="0.25">
      <c r="A578" s="40" t="s">
        <v>16</v>
      </c>
      <c r="B578" s="40" t="s">
        <v>162</v>
      </c>
      <c r="C578" t="s">
        <v>16</v>
      </c>
      <c r="D578" s="40" t="s">
        <v>163</v>
      </c>
      <c r="E578" t="s">
        <v>16</v>
      </c>
      <c r="F578" s="40" t="s">
        <v>403</v>
      </c>
      <c r="G578" t="s">
        <v>1371</v>
      </c>
      <c r="H578" t="s">
        <v>1372</v>
      </c>
      <c r="I578" s="44"/>
      <c r="J578" s="44"/>
      <c r="K578" s="44"/>
      <c r="L578" s="44"/>
      <c r="M578" s="44"/>
      <c r="N578" s="44">
        <v>17</v>
      </c>
      <c r="O578" s="44">
        <f t="shared" si="102"/>
        <v>1</v>
      </c>
      <c r="P578" s="60">
        <f t="shared" si="103"/>
        <v>1</v>
      </c>
      <c r="Q578" s="62">
        <f t="shared" si="104"/>
        <v>0</v>
      </c>
      <c r="R578" s="62">
        <f t="shared" si="105"/>
        <v>1</v>
      </c>
      <c r="S578" s="60" t="str">
        <f t="shared" si="100"/>
        <v>0-15% range</v>
      </c>
      <c r="T578" s="61">
        <f t="shared" si="108"/>
        <v>17</v>
      </c>
      <c r="U578" s="61">
        <f t="shared" si="106"/>
        <v>17</v>
      </c>
      <c r="V578" s="61">
        <f t="shared" si="107"/>
        <v>17</v>
      </c>
      <c r="W578" s="60">
        <f t="shared" si="101"/>
        <v>1</v>
      </c>
      <c r="X578" s="104" t="s">
        <v>2173</v>
      </c>
      <c r="Z578" s="134"/>
      <c r="AA578" s="134"/>
      <c r="AB578" s="134"/>
      <c r="AC578" s="134"/>
      <c r="AD578" s="134"/>
      <c r="AE578" s="134"/>
    </row>
    <row r="579" spans="1:31" ht="15" customHeight="1" x14ac:dyDescent="0.25">
      <c r="A579" s="40" t="s">
        <v>16</v>
      </c>
      <c r="B579" s="40" t="s">
        <v>162</v>
      </c>
      <c r="C579" t="s">
        <v>16</v>
      </c>
      <c r="D579" s="40" t="s">
        <v>163</v>
      </c>
      <c r="E579" t="s">
        <v>16</v>
      </c>
      <c r="F579" s="40" t="s">
        <v>403</v>
      </c>
      <c r="G579" t="s">
        <v>1373</v>
      </c>
      <c r="H579" t="s">
        <v>1374</v>
      </c>
      <c r="I579" s="44"/>
      <c r="J579" s="44"/>
      <c r="K579" s="44"/>
      <c r="L579" s="44"/>
      <c r="M579" s="44"/>
      <c r="N579" s="44">
        <v>10</v>
      </c>
      <c r="O579" s="44">
        <f t="shared" si="102"/>
        <v>1</v>
      </c>
      <c r="P579" s="60">
        <f t="shared" si="103"/>
        <v>1</v>
      </c>
      <c r="Q579" s="62">
        <f t="shared" si="104"/>
        <v>0</v>
      </c>
      <c r="R579" s="62">
        <f t="shared" si="105"/>
        <v>1</v>
      </c>
      <c r="S579" s="60" t="str">
        <f t="shared" ref="S579:S602" si="109">IFERROR(IF(Q579&lt;=0.15,"0-15% range",IF(AND(Q579&gt;0.15,Q579&lt;=0.5),"16 - 50% range",IF(Q579&gt;0.5,"50-100% range", "NA"))),"")</f>
        <v>0-15% range</v>
      </c>
      <c r="T579" s="61">
        <f t="shared" si="108"/>
        <v>10</v>
      </c>
      <c r="U579" s="61">
        <f t="shared" si="106"/>
        <v>10</v>
      </c>
      <c r="V579" s="61">
        <f t="shared" si="107"/>
        <v>10</v>
      </c>
      <c r="W579" s="60">
        <f t="shared" ref="W579:W602" si="110">COUNTIF(H:H,H579)</f>
        <v>1</v>
      </c>
      <c r="X579" s="104" t="s">
        <v>2173</v>
      </c>
      <c r="Z579" s="134"/>
      <c r="AA579" s="134"/>
      <c r="AB579" s="134"/>
      <c r="AC579" s="134"/>
      <c r="AD579" s="134"/>
      <c r="AE579" s="134"/>
    </row>
    <row r="580" spans="1:31" ht="15" customHeight="1" x14ac:dyDescent="0.25">
      <c r="A580" s="40" t="s">
        <v>16</v>
      </c>
      <c r="B580" s="40" t="s">
        <v>162</v>
      </c>
      <c r="C580" t="s">
        <v>16</v>
      </c>
      <c r="D580" s="40" t="s">
        <v>163</v>
      </c>
      <c r="E580" t="s">
        <v>16</v>
      </c>
      <c r="F580" s="40" t="s">
        <v>403</v>
      </c>
      <c r="G580" t="s">
        <v>1595</v>
      </c>
      <c r="H580" t="s">
        <v>1596</v>
      </c>
      <c r="I580" s="44"/>
      <c r="J580" s="44"/>
      <c r="K580" s="44"/>
      <c r="L580" s="44"/>
      <c r="M580" s="44"/>
      <c r="N580" s="44">
        <v>10</v>
      </c>
      <c r="O580" s="44">
        <f t="shared" ref="O580:O602" si="111">COUNTIF(I580:N580,"&gt;=0")</f>
        <v>1</v>
      </c>
      <c r="P580" s="60">
        <f t="shared" ref="P580:P602" si="112">COUNTIF(I580:N580,"&gt;=0")</f>
        <v>1</v>
      </c>
      <c r="Q580" s="62">
        <f t="shared" ref="Q580:Q602" si="113">IFERROR(1-(MIN(I580:N580)/MAX(I580:N580)),"")</f>
        <v>0</v>
      </c>
      <c r="R580" s="62">
        <f t="shared" ref="R580:R602" si="114">IF(MIN(I580:N580)&lt;&gt;0,MAX(I580:N580)/MIN(I580:N580),0)</f>
        <v>1</v>
      </c>
      <c r="S580" s="60" t="str">
        <f t="shared" si="109"/>
        <v>0-15% range</v>
      </c>
      <c r="T580" s="61">
        <f t="shared" si="108"/>
        <v>10</v>
      </c>
      <c r="U580" s="61">
        <f t="shared" ref="U580:U602" si="115">MAX(I580:N580)</f>
        <v>10</v>
      </c>
      <c r="V580" s="61">
        <f t="shared" ref="V580:V602" si="116">MIN(I580:N580)</f>
        <v>10</v>
      </c>
      <c r="W580" s="60">
        <f t="shared" si="110"/>
        <v>1</v>
      </c>
      <c r="X580" s="104" t="s">
        <v>2173</v>
      </c>
      <c r="Z580" s="134"/>
      <c r="AA580" s="134"/>
      <c r="AB580" s="134"/>
      <c r="AC580" s="134"/>
      <c r="AD580" s="134"/>
      <c r="AE580" s="134"/>
    </row>
    <row r="581" spans="1:31" ht="15" customHeight="1" x14ac:dyDescent="0.25">
      <c r="A581" s="40" t="s">
        <v>16</v>
      </c>
      <c r="B581" s="40" t="s">
        <v>162</v>
      </c>
      <c r="C581" t="s">
        <v>16</v>
      </c>
      <c r="D581" s="40" t="s">
        <v>163</v>
      </c>
      <c r="E581" t="s">
        <v>16</v>
      </c>
      <c r="F581" s="40" t="s">
        <v>403</v>
      </c>
      <c r="G581" t="s">
        <v>2261</v>
      </c>
      <c r="H581" t="s">
        <v>2260</v>
      </c>
      <c r="I581" s="44"/>
      <c r="J581" s="44"/>
      <c r="K581" s="44"/>
      <c r="L581" s="44"/>
      <c r="M581" s="44"/>
      <c r="N581" s="44">
        <v>42</v>
      </c>
      <c r="O581" s="44">
        <f t="shared" si="111"/>
        <v>1</v>
      </c>
      <c r="P581" s="60">
        <f t="shared" si="112"/>
        <v>1</v>
      </c>
      <c r="Q581" s="62">
        <f t="shared" si="113"/>
        <v>0</v>
      </c>
      <c r="R581" s="62">
        <f t="shared" si="114"/>
        <v>1</v>
      </c>
      <c r="S581" s="60" t="str">
        <f t="shared" si="109"/>
        <v>0-15% range</v>
      </c>
      <c r="T581" s="61">
        <f t="shared" si="108"/>
        <v>42</v>
      </c>
      <c r="U581" s="61">
        <f t="shared" si="115"/>
        <v>42</v>
      </c>
      <c r="V581" s="61">
        <f t="shared" si="116"/>
        <v>42</v>
      </c>
      <c r="W581" s="60">
        <f t="shared" si="110"/>
        <v>1</v>
      </c>
      <c r="X581" s="104" t="s">
        <v>2173</v>
      </c>
      <c r="Z581" s="134"/>
      <c r="AA581" s="134"/>
      <c r="AB581" s="134"/>
      <c r="AC581" s="134"/>
      <c r="AD581" s="134"/>
      <c r="AE581" s="134"/>
    </row>
    <row r="582" spans="1:31" ht="15" customHeight="1" x14ac:dyDescent="0.25">
      <c r="A582" s="40" t="s">
        <v>16</v>
      </c>
      <c r="B582" s="40" t="s">
        <v>162</v>
      </c>
      <c r="C582" t="s">
        <v>16</v>
      </c>
      <c r="D582" s="40" t="s">
        <v>163</v>
      </c>
      <c r="E582" t="s">
        <v>16</v>
      </c>
      <c r="F582" s="40" t="s">
        <v>403</v>
      </c>
      <c r="G582" t="s">
        <v>2263</v>
      </c>
      <c r="H582" t="s">
        <v>2262</v>
      </c>
      <c r="I582" s="44"/>
      <c r="J582" s="44"/>
      <c r="K582" s="44"/>
      <c r="L582" s="44"/>
      <c r="M582" s="44"/>
      <c r="N582" s="44">
        <v>14</v>
      </c>
      <c r="O582" s="44">
        <f t="shared" si="111"/>
        <v>1</v>
      </c>
      <c r="P582" s="60">
        <f t="shared" si="112"/>
        <v>1</v>
      </c>
      <c r="Q582" s="62">
        <f t="shared" si="113"/>
        <v>0</v>
      </c>
      <c r="R582" s="62">
        <f t="shared" si="114"/>
        <v>1</v>
      </c>
      <c r="S582" s="60" t="str">
        <f t="shared" si="109"/>
        <v>0-15% range</v>
      </c>
      <c r="T582" s="61">
        <f t="shared" si="108"/>
        <v>14</v>
      </c>
      <c r="U582" s="61">
        <f t="shared" si="115"/>
        <v>14</v>
      </c>
      <c r="V582" s="61">
        <f t="shared" si="116"/>
        <v>14</v>
      </c>
      <c r="W582" s="60">
        <f t="shared" si="110"/>
        <v>1</v>
      </c>
      <c r="X582" s="104" t="s">
        <v>2173</v>
      </c>
      <c r="Z582" s="134"/>
      <c r="AA582" s="134"/>
      <c r="AB582" s="134"/>
      <c r="AC582" s="134"/>
      <c r="AD582" s="134"/>
      <c r="AE582" s="134"/>
    </row>
    <row r="583" spans="1:31" ht="15" customHeight="1" x14ac:dyDescent="0.25">
      <c r="A583" s="40" t="s">
        <v>16</v>
      </c>
      <c r="B583" s="40" t="s">
        <v>162</v>
      </c>
      <c r="C583" t="s">
        <v>16</v>
      </c>
      <c r="D583" s="40" t="s">
        <v>163</v>
      </c>
      <c r="E583" t="s">
        <v>1524</v>
      </c>
      <c r="F583" s="40" t="s">
        <v>1525</v>
      </c>
      <c r="G583" t="s">
        <v>1526</v>
      </c>
      <c r="H583" t="s">
        <v>1527</v>
      </c>
      <c r="I583" s="44"/>
      <c r="J583" s="44"/>
      <c r="K583" s="44"/>
      <c r="L583" s="44"/>
      <c r="M583" s="44"/>
      <c r="N583" s="44">
        <v>20</v>
      </c>
      <c r="O583" s="44">
        <f t="shared" si="111"/>
        <v>1</v>
      </c>
      <c r="P583" s="60">
        <f t="shared" si="112"/>
        <v>1</v>
      </c>
      <c r="Q583" s="62">
        <f t="shared" si="113"/>
        <v>0</v>
      </c>
      <c r="R583" s="62">
        <f t="shared" si="114"/>
        <v>1</v>
      </c>
      <c r="S583" s="60" t="str">
        <f t="shared" si="109"/>
        <v>0-15% range</v>
      </c>
      <c r="T583" s="61">
        <f t="shared" si="108"/>
        <v>20</v>
      </c>
      <c r="U583" s="61">
        <f t="shared" si="115"/>
        <v>20</v>
      </c>
      <c r="V583" s="61">
        <f t="shared" si="116"/>
        <v>20</v>
      </c>
      <c r="W583" s="60">
        <f t="shared" si="110"/>
        <v>1</v>
      </c>
      <c r="X583" s="104" t="s">
        <v>2173</v>
      </c>
      <c r="Z583" s="134"/>
      <c r="AA583" s="134"/>
      <c r="AB583" s="134"/>
      <c r="AC583" s="134"/>
      <c r="AD583" s="134"/>
      <c r="AE583" s="134"/>
    </row>
    <row r="584" spans="1:31" ht="15" customHeight="1" x14ac:dyDescent="0.25">
      <c r="A584" s="40" t="s">
        <v>16</v>
      </c>
      <c r="B584" s="40" t="s">
        <v>162</v>
      </c>
      <c r="C584" t="s">
        <v>16</v>
      </c>
      <c r="D584" s="40" t="s">
        <v>163</v>
      </c>
      <c r="E584" t="s">
        <v>1524</v>
      </c>
      <c r="F584" s="40" t="s">
        <v>1525</v>
      </c>
      <c r="G584" t="s">
        <v>1530</v>
      </c>
      <c r="H584" t="s">
        <v>1531</v>
      </c>
      <c r="I584" s="44"/>
      <c r="J584" s="44"/>
      <c r="K584" s="44"/>
      <c r="L584" s="44"/>
      <c r="M584" s="44"/>
      <c r="N584" s="44">
        <v>242</v>
      </c>
      <c r="O584" s="44">
        <f t="shared" si="111"/>
        <v>1</v>
      </c>
      <c r="P584" s="60">
        <f t="shared" si="112"/>
        <v>1</v>
      </c>
      <c r="Q584" s="62">
        <f t="shared" si="113"/>
        <v>0</v>
      </c>
      <c r="R584" s="62">
        <f t="shared" si="114"/>
        <v>1</v>
      </c>
      <c r="S584" s="60" t="str">
        <f t="shared" si="109"/>
        <v>0-15% range</v>
      </c>
      <c r="T584" s="61">
        <f t="shared" si="108"/>
        <v>242</v>
      </c>
      <c r="U584" s="61">
        <f t="shared" si="115"/>
        <v>242</v>
      </c>
      <c r="V584" s="61">
        <f t="shared" si="116"/>
        <v>242</v>
      </c>
      <c r="W584" s="60">
        <f t="shared" si="110"/>
        <v>1</v>
      </c>
      <c r="X584" s="104" t="s">
        <v>2173</v>
      </c>
      <c r="Z584" s="134"/>
      <c r="AA584" s="134"/>
      <c r="AB584" s="134"/>
      <c r="AC584" s="134"/>
      <c r="AD584" s="134"/>
      <c r="AE584" s="134"/>
    </row>
    <row r="585" spans="1:31" ht="15" customHeight="1" x14ac:dyDescent="0.25">
      <c r="A585" s="40" t="s">
        <v>16</v>
      </c>
      <c r="B585" s="40" t="s">
        <v>162</v>
      </c>
      <c r="C585" t="s">
        <v>16</v>
      </c>
      <c r="D585" s="40" t="s">
        <v>163</v>
      </c>
      <c r="E585" t="s">
        <v>1524</v>
      </c>
      <c r="F585" s="40" t="s">
        <v>1525</v>
      </c>
      <c r="G585" t="s">
        <v>1536</v>
      </c>
      <c r="H585" t="s">
        <v>1537</v>
      </c>
      <c r="I585" s="44"/>
      <c r="J585" s="44"/>
      <c r="K585" s="44"/>
      <c r="L585" s="44"/>
      <c r="M585" s="44"/>
      <c r="N585" s="44">
        <v>25</v>
      </c>
      <c r="O585" s="44">
        <f t="shared" si="111"/>
        <v>1</v>
      </c>
      <c r="P585" s="60">
        <f t="shared" si="112"/>
        <v>1</v>
      </c>
      <c r="Q585" s="62">
        <f t="shared" si="113"/>
        <v>0</v>
      </c>
      <c r="R585" s="62">
        <f t="shared" si="114"/>
        <v>1</v>
      </c>
      <c r="S585" s="60" t="str">
        <f t="shared" si="109"/>
        <v>0-15% range</v>
      </c>
      <c r="T585" s="61">
        <f t="shared" si="108"/>
        <v>25</v>
      </c>
      <c r="U585" s="61">
        <f t="shared" si="115"/>
        <v>25</v>
      </c>
      <c r="V585" s="61">
        <f t="shared" si="116"/>
        <v>25</v>
      </c>
      <c r="W585" s="60">
        <f t="shared" si="110"/>
        <v>1</v>
      </c>
      <c r="X585" s="104" t="s">
        <v>2173</v>
      </c>
      <c r="Z585" s="134"/>
      <c r="AA585" s="134"/>
      <c r="AB585" s="134"/>
      <c r="AC585" s="134"/>
      <c r="AD585" s="134"/>
      <c r="AE585" s="134"/>
    </row>
    <row r="586" spans="1:31" ht="15" customHeight="1" x14ac:dyDescent="0.25">
      <c r="A586" s="40" t="s">
        <v>16</v>
      </c>
      <c r="B586" s="40" t="s">
        <v>162</v>
      </c>
      <c r="C586" t="s">
        <v>16</v>
      </c>
      <c r="D586" s="40" t="s">
        <v>163</v>
      </c>
      <c r="E586" t="s">
        <v>1524</v>
      </c>
      <c r="F586" s="40" t="s">
        <v>1525</v>
      </c>
      <c r="G586" t="s">
        <v>1540</v>
      </c>
      <c r="H586" t="s">
        <v>1541</v>
      </c>
      <c r="I586" s="44"/>
      <c r="J586" s="44"/>
      <c r="K586" s="44"/>
      <c r="L586" s="44"/>
      <c r="M586" s="44"/>
      <c r="N586" s="44">
        <v>508</v>
      </c>
      <c r="O586" s="44">
        <f t="shared" si="111"/>
        <v>1</v>
      </c>
      <c r="P586" s="60">
        <f t="shared" si="112"/>
        <v>1</v>
      </c>
      <c r="Q586" s="62">
        <f t="shared" si="113"/>
        <v>0</v>
      </c>
      <c r="R586" s="62">
        <f t="shared" si="114"/>
        <v>1</v>
      </c>
      <c r="S586" s="60" t="str">
        <f t="shared" si="109"/>
        <v>0-15% range</v>
      </c>
      <c r="T586" s="61">
        <f t="shared" si="108"/>
        <v>508</v>
      </c>
      <c r="U586" s="61">
        <f t="shared" si="115"/>
        <v>508</v>
      </c>
      <c r="V586" s="61">
        <f t="shared" si="116"/>
        <v>508</v>
      </c>
      <c r="W586" s="60">
        <f t="shared" si="110"/>
        <v>1</v>
      </c>
      <c r="X586" s="104" t="s">
        <v>2173</v>
      </c>
      <c r="Z586" s="134"/>
      <c r="AA586" s="134"/>
      <c r="AB586" s="134"/>
      <c r="AC586" s="134"/>
      <c r="AD586" s="134"/>
      <c r="AE586" s="134"/>
    </row>
    <row r="587" spans="1:31" ht="15" customHeight="1" x14ac:dyDescent="0.25">
      <c r="A587" s="40" t="s">
        <v>16</v>
      </c>
      <c r="B587" s="40" t="s">
        <v>162</v>
      </c>
      <c r="C587" t="s">
        <v>16</v>
      </c>
      <c r="D587" s="40" t="s">
        <v>163</v>
      </c>
      <c r="E587" t="s">
        <v>1524</v>
      </c>
      <c r="F587" s="40" t="s">
        <v>1525</v>
      </c>
      <c r="G587" t="s">
        <v>1542</v>
      </c>
      <c r="H587" t="s">
        <v>1543</v>
      </c>
      <c r="I587" s="44"/>
      <c r="J587" s="44"/>
      <c r="K587" s="44"/>
      <c r="L587" s="44"/>
      <c r="M587" s="44"/>
      <c r="N587" s="44">
        <v>150</v>
      </c>
      <c r="O587" s="44">
        <f t="shared" si="111"/>
        <v>1</v>
      </c>
      <c r="P587" s="60">
        <f t="shared" si="112"/>
        <v>1</v>
      </c>
      <c r="Q587" s="62">
        <f t="shared" si="113"/>
        <v>0</v>
      </c>
      <c r="R587" s="62">
        <f t="shared" si="114"/>
        <v>1</v>
      </c>
      <c r="S587" s="60" t="str">
        <f t="shared" si="109"/>
        <v>0-15% range</v>
      </c>
      <c r="T587" s="61">
        <f t="shared" si="108"/>
        <v>150</v>
      </c>
      <c r="U587" s="61">
        <f t="shared" si="115"/>
        <v>150</v>
      </c>
      <c r="V587" s="61">
        <f t="shared" si="116"/>
        <v>150</v>
      </c>
      <c r="W587" s="60">
        <f t="shared" si="110"/>
        <v>1</v>
      </c>
      <c r="X587" s="104" t="s">
        <v>2173</v>
      </c>
      <c r="Z587" s="134"/>
      <c r="AA587" s="134"/>
      <c r="AB587" s="134"/>
      <c r="AC587" s="134"/>
      <c r="AD587" s="134"/>
      <c r="AE587" s="134"/>
    </row>
    <row r="588" spans="1:31" ht="15" customHeight="1" x14ac:dyDescent="0.25">
      <c r="A588" s="40" t="s">
        <v>16</v>
      </c>
      <c r="B588" s="40" t="s">
        <v>162</v>
      </c>
      <c r="C588" t="s">
        <v>16</v>
      </c>
      <c r="D588" s="40" t="s">
        <v>163</v>
      </c>
      <c r="E588" t="s">
        <v>1524</v>
      </c>
      <c r="F588" s="40" t="s">
        <v>1525</v>
      </c>
      <c r="G588" t="s">
        <v>1548</v>
      </c>
      <c r="H588" t="s">
        <v>1549</v>
      </c>
      <c r="I588" s="44"/>
      <c r="J588" s="44"/>
      <c r="K588" s="44"/>
      <c r="L588" s="44"/>
      <c r="M588" s="44"/>
      <c r="N588" s="44">
        <v>17</v>
      </c>
      <c r="O588" s="44">
        <f t="shared" si="111"/>
        <v>1</v>
      </c>
      <c r="P588" s="60">
        <f t="shared" si="112"/>
        <v>1</v>
      </c>
      <c r="Q588" s="62">
        <f t="shared" si="113"/>
        <v>0</v>
      </c>
      <c r="R588" s="62">
        <f t="shared" si="114"/>
        <v>1</v>
      </c>
      <c r="S588" s="60" t="str">
        <f t="shared" si="109"/>
        <v>0-15% range</v>
      </c>
      <c r="T588" s="61">
        <f t="shared" si="108"/>
        <v>17</v>
      </c>
      <c r="U588" s="61">
        <f t="shared" si="115"/>
        <v>17</v>
      </c>
      <c r="V588" s="61">
        <f t="shared" si="116"/>
        <v>17</v>
      </c>
      <c r="W588" s="60">
        <f t="shared" si="110"/>
        <v>1</v>
      </c>
      <c r="X588" s="104" t="s">
        <v>2173</v>
      </c>
      <c r="Z588" s="134"/>
      <c r="AA588" s="134"/>
      <c r="AB588" s="134"/>
      <c r="AC588" s="134"/>
      <c r="AD588" s="134"/>
      <c r="AE588" s="134"/>
    </row>
    <row r="589" spans="1:31" ht="15" customHeight="1" x14ac:dyDescent="0.25">
      <c r="A589" s="40" t="s">
        <v>16</v>
      </c>
      <c r="B589" s="40" t="s">
        <v>162</v>
      </c>
      <c r="C589" t="s">
        <v>16</v>
      </c>
      <c r="D589" s="40" t="s">
        <v>163</v>
      </c>
      <c r="E589" t="s">
        <v>1524</v>
      </c>
      <c r="F589" s="40" t="s">
        <v>1525</v>
      </c>
      <c r="G589" t="s">
        <v>1558</v>
      </c>
      <c r="H589" t="s">
        <v>1559</v>
      </c>
      <c r="I589" s="44"/>
      <c r="J589" s="44"/>
      <c r="K589" s="44"/>
      <c r="L589" s="44"/>
      <c r="M589" s="44"/>
      <c r="N589" s="44">
        <v>550</v>
      </c>
      <c r="O589" s="44">
        <f t="shared" si="111"/>
        <v>1</v>
      </c>
      <c r="P589" s="60">
        <f t="shared" si="112"/>
        <v>1</v>
      </c>
      <c r="Q589" s="62">
        <f t="shared" si="113"/>
        <v>0</v>
      </c>
      <c r="R589" s="62">
        <f t="shared" si="114"/>
        <v>1</v>
      </c>
      <c r="S589" s="60" t="str">
        <f t="shared" si="109"/>
        <v>0-15% range</v>
      </c>
      <c r="T589" s="61">
        <f t="shared" si="108"/>
        <v>550</v>
      </c>
      <c r="U589" s="61">
        <f t="shared" si="115"/>
        <v>550</v>
      </c>
      <c r="V589" s="61">
        <f t="shared" si="116"/>
        <v>550</v>
      </c>
      <c r="W589" s="60">
        <f t="shared" si="110"/>
        <v>1</v>
      </c>
      <c r="X589" s="104" t="s">
        <v>2173</v>
      </c>
      <c r="Z589" s="134"/>
      <c r="AA589" s="134"/>
      <c r="AB589" s="134"/>
      <c r="AC589" s="134"/>
      <c r="AD589" s="134"/>
      <c r="AE589" s="134"/>
    </row>
    <row r="590" spans="1:31" ht="15" customHeight="1" x14ac:dyDescent="0.25">
      <c r="A590" s="40" t="s">
        <v>16</v>
      </c>
      <c r="B590" s="40" t="s">
        <v>162</v>
      </c>
      <c r="C590" t="s">
        <v>16</v>
      </c>
      <c r="D590" s="40" t="s">
        <v>163</v>
      </c>
      <c r="E590" t="s">
        <v>1524</v>
      </c>
      <c r="F590" s="40" t="s">
        <v>1525</v>
      </c>
      <c r="G590" t="s">
        <v>1564</v>
      </c>
      <c r="H590" t="s">
        <v>1565</v>
      </c>
      <c r="I590" s="44"/>
      <c r="J590" s="44"/>
      <c r="K590" s="44"/>
      <c r="L590" s="44"/>
      <c r="M590" s="44"/>
      <c r="N590" s="44">
        <v>15</v>
      </c>
      <c r="O590" s="44">
        <f t="shared" si="111"/>
        <v>1</v>
      </c>
      <c r="P590" s="60">
        <f t="shared" si="112"/>
        <v>1</v>
      </c>
      <c r="Q590" s="62">
        <f t="shared" si="113"/>
        <v>0</v>
      </c>
      <c r="R590" s="62">
        <f t="shared" si="114"/>
        <v>1</v>
      </c>
      <c r="S590" s="60" t="str">
        <f t="shared" si="109"/>
        <v>0-15% range</v>
      </c>
      <c r="T590" s="61">
        <f t="shared" si="108"/>
        <v>15</v>
      </c>
      <c r="U590" s="61">
        <f t="shared" si="115"/>
        <v>15</v>
      </c>
      <c r="V590" s="61">
        <f t="shared" si="116"/>
        <v>15</v>
      </c>
      <c r="W590" s="60">
        <f t="shared" si="110"/>
        <v>1</v>
      </c>
      <c r="X590" s="104" t="s">
        <v>2173</v>
      </c>
      <c r="Z590" s="134"/>
      <c r="AA590" s="134"/>
      <c r="AB590" s="134"/>
      <c r="AC590" s="134"/>
      <c r="AD590" s="134"/>
      <c r="AE590" s="134"/>
    </row>
    <row r="591" spans="1:31" ht="15" customHeight="1" x14ac:dyDescent="0.25">
      <c r="A591" s="40" t="s">
        <v>16</v>
      </c>
      <c r="B591" s="40" t="s">
        <v>162</v>
      </c>
      <c r="C591" t="s">
        <v>16</v>
      </c>
      <c r="D591" s="40" t="s">
        <v>163</v>
      </c>
      <c r="E591" t="s">
        <v>1524</v>
      </c>
      <c r="F591" s="40" t="s">
        <v>1525</v>
      </c>
      <c r="G591" t="s">
        <v>1524</v>
      </c>
      <c r="H591" t="s">
        <v>1566</v>
      </c>
      <c r="I591" s="44"/>
      <c r="J591" s="44"/>
      <c r="K591" s="44"/>
      <c r="L591" s="44"/>
      <c r="M591" s="44"/>
      <c r="N591" s="44">
        <v>95</v>
      </c>
      <c r="O591" s="44">
        <f t="shared" si="111"/>
        <v>1</v>
      </c>
      <c r="P591" s="60">
        <f t="shared" si="112"/>
        <v>1</v>
      </c>
      <c r="Q591" s="62">
        <f t="shared" si="113"/>
        <v>0</v>
      </c>
      <c r="R591" s="62">
        <f t="shared" si="114"/>
        <v>1</v>
      </c>
      <c r="S591" s="60" t="str">
        <f t="shared" si="109"/>
        <v>0-15% range</v>
      </c>
      <c r="T591" s="61">
        <f t="shared" si="108"/>
        <v>95</v>
      </c>
      <c r="U591" s="61">
        <f t="shared" si="115"/>
        <v>95</v>
      </c>
      <c r="V591" s="61">
        <f t="shared" si="116"/>
        <v>95</v>
      </c>
      <c r="W591" s="60">
        <f t="shared" si="110"/>
        <v>1</v>
      </c>
      <c r="X591" s="104" t="s">
        <v>2173</v>
      </c>
      <c r="Z591" s="134"/>
      <c r="AA591" s="134"/>
      <c r="AB591" s="134"/>
      <c r="AC591" s="134"/>
      <c r="AD591" s="134"/>
      <c r="AE591" s="134"/>
    </row>
    <row r="592" spans="1:31" ht="15" x14ac:dyDescent="0.25">
      <c r="A592" s="40" t="s">
        <v>16</v>
      </c>
      <c r="B592" s="40" t="s">
        <v>162</v>
      </c>
      <c r="C592" t="s">
        <v>16</v>
      </c>
      <c r="D592" s="40" t="s">
        <v>163</v>
      </c>
      <c r="E592" t="s">
        <v>1524</v>
      </c>
      <c r="F592" s="40" t="s">
        <v>1525</v>
      </c>
      <c r="G592" t="s">
        <v>1567</v>
      </c>
      <c r="H592" t="s">
        <v>1568</v>
      </c>
      <c r="I592" s="44"/>
      <c r="J592" s="44"/>
      <c r="K592" s="44"/>
      <c r="L592" s="44"/>
      <c r="M592" s="44"/>
      <c r="N592" s="44">
        <v>30</v>
      </c>
      <c r="O592" s="44">
        <f t="shared" si="111"/>
        <v>1</v>
      </c>
      <c r="P592" s="60">
        <f t="shared" si="112"/>
        <v>1</v>
      </c>
      <c r="Q592" s="62">
        <f t="shared" si="113"/>
        <v>0</v>
      </c>
      <c r="R592" s="62">
        <f t="shared" si="114"/>
        <v>1</v>
      </c>
      <c r="S592" s="60" t="str">
        <f t="shared" si="109"/>
        <v>0-15% range</v>
      </c>
      <c r="T592" s="61">
        <f t="shared" si="108"/>
        <v>30</v>
      </c>
      <c r="U592" s="61">
        <f t="shared" si="115"/>
        <v>30</v>
      </c>
      <c r="V592" s="61">
        <f t="shared" si="116"/>
        <v>30</v>
      </c>
      <c r="W592" s="60">
        <f t="shared" si="110"/>
        <v>1</v>
      </c>
      <c r="X592" s="104" t="s">
        <v>2173</v>
      </c>
      <c r="Z592" s="134"/>
      <c r="AA592" s="134"/>
      <c r="AB592" s="134"/>
      <c r="AC592" s="134"/>
      <c r="AD592" s="134"/>
      <c r="AE592" s="134"/>
    </row>
    <row r="593" spans="1:31" ht="15" x14ac:dyDescent="0.25">
      <c r="A593" s="40" t="s">
        <v>16</v>
      </c>
      <c r="B593" s="40" t="s">
        <v>162</v>
      </c>
      <c r="C593" t="s">
        <v>16</v>
      </c>
      <c r="D593" s="40" t="s">
        <v>163</v>
      </c>
      <c r="E593" t="s">
        <v>1524</v>
      </c>
      <c r="F593" s="40" t="s">
        <v>1525</v>
      </c>
      <c r="G593" t="s">
        <v>1573</v>
      </c>
      <c r="H593" t="s">
        <v>1574</v>
      </c>
      <c r="I593" s="44"/>
      <c r="J593" s="44"/>
      <c r="K593" s="44"/>
      <c r="L593" s="44"/>
      <c r="M593" s="44"/>
      <c r="N593" s="44">
        <v>17</v>
      </c>
      <c r="O593" s="44">
        <f t="shared" si="111"/>
        <v>1</v>
      </c>
      <c r="P593" s="60">
        <f t="shared" si="112"/>
        <v>1</v>
      </c>
      <c r="Q593" s="62">
        <f t="shared" si="113"/>
        <v>0</v>
      </c>
      <c r="R593" s="62">
        <f t="shared" si="114"/>
        <v>1</v>
      </c>
      <c r="S593" s="60" t="str">
        <f t="shared" si="109"/>
        <v>0-15% range</v>
      </c>
      <c r="T593" s="61">
        <f t="shared" si="108"/>
        <v>17</v>
      </c>
      <c r="U593" s="61">
        <f t="shared" si="115"/>
        <v>17</v>
      </c>
      <c r="V593" s="61">
        <f t="shared" si="116"/>
        <v>17</v>
      </c>
      <c r="W593" s="60">
        <f t="shared" si="110"/>
        <v>1</v>
      </c>
      <c r="X593" s="104" t="s">
        <v>2173</v>
      </c>
      <c r="Z593" s="134"/>
      <c r="AA593" s="134"/>
      <c r="AB593" s="134"/>
      <c r="AC593" s="134"/>
      <c r="AD593" s="134"/>
      <c r="AE593" s="134"/>
    </row>
    <row r="594" spans="1:31" ht="15" x14ac:dyDescent="0.25">
      <c r="A594" s="40" t="s">
        <v>16</v>
      </c>
      <c r="B594" s="40" t="s">
        <v>162</v>
      </c>
      <c r="C594" t="s">
        <v>16</v>
      </c>
      <c r="D594" s="40" t="s">
        <v>163</v>
      </c>
      <c r="E594" t="s">
        <v>1524</v>
      </c>
      <c r="F594" s="40" t="s">
        <v>1525</v>
      </c>
      <c r="G594" t="s">
        <v>1597</v>
      </c>
      <c r="H594" t="s">
        <v>1598</v>
      </c>
      <c r="I594" s="44"/>
      <c r="J594" s="44"/>
      <c r="K594" s="44"/>
      <c r="L594" s="44"/>
      <c r="M594" s="44"/>
      <c r="N594" s="44">
        <v>25</v>
      </c>
      <c r="O594" s="44">
        <f t="shared" si="111"/>
        <v>1</v>
      </c>
      <c r="P594" s="60">
        <f t="shared" si="112"/>
        <v>1</v>
      </c>
      <c r="Q594" s="62">
        <f t="shared" si="113"/>
        <v>0</v>
      </c>
      <c r="R594" s="62">
        <f t="shared" si="114"/>
        <v>1</v>
      </c>
      <c r="S594" s="60" t="str">
        <f t="shared" si="109"/>
        <v>0-15% range</v>
      </c>
      <c r="T594" s="61">
        <f t="shared" si="108"/>
        <v>25</v>
      </c>
      <c r="U594" s="61">
        <f t="shared" si="115"/>
        <v>25</v>
      </c>
      <c r="V594" s="61">
        <f t="shared" si="116"/>
        <v>25</v>
      </c>
      <c r="W594" s="60">
        <f t="shared" si="110"/>
        <v>1</v>
      </c>
      <c r="X594" s="104" t="s">
        <v>2173</v>
      </c>
      <c r="Z594" s="134"/>
      <c r="AA594" s="134"/>
      <c r="AB594" s="134"/>
      <c r="AC594" s="134"/>
      <c r="AD594" s="134"/>
      <c r="AE594" s="134"/>
    </row>
    <row r="595" spans="1:31" ht="15" x14ac:dyDescent="0.25">
      <c r="A595" s="40" t="s">
        <v>16</v>
      </c>
      <c r="B595" s="40" t="s">
        <v>162</v>
      </c>
      <c r="C595" t="s">
        <v>16</v>
      </c>
      <c r="D595" s="40" t="s">
        <v>163</v>
      </c>
      <c r="E595" t="s">
        <v>1524</v>
      </c>
      <c r="F595" s="40" t="s">
        <v>1525</v>
      </c>
      <c r="G595" t="s">
        <v>1599</v>
      </c>
      <c r="H595" t="s">
        <v>1600</v>
      </c>
      <c r="I595" s="44"/>
      <c r="J595" s="44"/>
      <c r="K595" s="44"/>
      <c r="L595" s="44"/>
      <c r="M595" s="44"/>
      <c r="N595" s="44">
        <v>25</v>
      </c>
      <c r="O595" s="44">
        <f t="shared" si="111"/>
        <v>1</v>
      </c>
      <c r="P595" s="60">
        <f t="shared" si="112"/>
        <v>1</v>
      </c>
      <c r="Q595" s="62">
        <f t="shared" si="113"/>
        <v>0</v>
      </c>
      <c r="R595" s="62">
        <f t="shared" si="114"/>
        <v>1</v>
      </c>
      <c r="S595" s="60" t="str">
        <f t="shared" si="109"/>
        <v>0-15% range</v>
      </c>
      <c r="T595" s="61">
        <f t="shared" si="108"/>
        <v>25</v>
      </c>
      <c r="U595" s="61">
        <f t="shared" si="115"/>
        <v>25</v>
      </c>
      <c r="V595" s="61">
        <f t="shared" si="116"/>
        <v>25</v>
      </c>
      <c r="W595" s="60">
        <f t="shared" si="110"/>
        <v>1</v>
      </c>
      <c r="X595" s="104" t="s">
        <v>2173</v>
      </c>
      <c r="Z595" s="134"/>
      <c r="AA595" s="134"/>
      <c r="AB595" s="134"/>
      <c r="AC595" s="134"/>
      <c r="AD595" s="134"/>
      <c r="AE595" s="134"/>
    </row>
    <row r="596" spans="1:31" ht="15" x14ac:dyDescent="0.25">
      <c r="A596" s="40" t="s">
        <v>16</v>
      </c>
      <c r="B596" s="40" t="s">
        <v>162</v>
      </c>
      <c r="C596" t="s">
        <v>16</v>
      </c>
      <c r="D596" s="40" t="s">
        <v>163</v>
      </c>
      <c r="E596" t="s">
        <v>1524</v>
      </c>
      <c r="F596" s="40" t="s">
        <v>1525</v>
      </c>
      <c r="G596" t="s">
        <v>1601</v>
      </c>
      <c r="H596" t="s">
        <v>1602</v>
      </c>
      <c r="I596" s="44"/>
      <c r="J596" s="44"/>
      <c r="K596" s="44"/>
      <c r="L596" s="44"/>
      <c r="M596" s="44"/>
      <c r="N596" s="44">
        <v>15</v>
      </c>
      <c r="O596" s="44">
        <f t="shared" si="111"/>
        <v>1</v>
      </c>
      <c r="P596" s="60">
        <f t="shared" si="112"/>
        <v>1</v>
      </c>
      <c r="Q596" s="62">
        <f t="shared" si="113"/>
        <v>0</v>
      </c>
      <c r="R596" s="62">
        <f t="shared" si="114"/>
        <v>1</v>
      </c>
      <c r="S596" s="60" t="str">
        <f t="shared" si="109"/>
        <v>0-15% range</v>
      </c>
      <c r="T596" s="61">
        <f t="shared" si="108"/>
        <v>15</v>
      </c>
      <c r="U596" s="61">
        <f t="shared" si="115"/>
        <v>15</v>
      </c>
      <c r="V596" s="61">
        <f t="shared" si="116"/>
        <v>15</v>
      </c>
      <c r="W596" s="60">
        <f t="shared" si="110"/>
        <v>1</v>
      </c>
      <c r="X596" s="104" t="s">
        <v>2173</v>
      </c>
      <c r="Z596" s="134"/>
      <c r="AA596" s="134"/>
      <c r="AB596" s="134"/>
      <c r="AC596" s="134"/>
      <c r="AD596" s="134"/>
      <c r="AE596" s="134"/>
    </row>
    <row r="597" spans="1:31" ht="15" x14ac:dyDescent="0.25">
      <c r="A597" s="40" t="s">
        <v>16</v>
      </c>
      <c r="B597" s="40" t="s">
        <v>162</v>
      </c>
      <c r="C597" t="s">
        <v>16</v>
      </c>
      <c r="D597" s="40" t="s">
        <v>163</v>
      </c>
      <c r="E597" t="s">
        <v>1524</v>
      </c>
      <c r="F597" s="40" t="s">
        <v>1525</v>
      </c>
      <c r="G597" t="s">
        <v>1603</v>
      </c>
      <c r="H597" t="s">
        <v>1604</v>
      </c>
      <c r="I597" s="44"/>
      <c r="J597" s="44"/>
      <c r="K597" s="44"/>
      <c r="L597" s="44"/>
      <c r="M597" s="44"/>
      <c r="N597" s="44">
        <v>300</v>
      </c>
      <c r="O597" s="44">
        <f t="shared" si="111"/>
        <v>1</v>
      </c>
      <c r="P597" s="60">
        <f t="shared" si="112"/>
        <v>1</v>
      </c>
      <c r="Q597" s="62">
        <f t="shared" si="113"/>
        <v>0</v>
      </c>
      <c r="R597" s="62">
        <f t="shared" si="114"/>
        <v>1</v>
      </c>
      <c r="S597" s="60" t="str">
        <f t="shared" si="109"/>
        <v>0-15% range</v>
      </c>
      <c r="T597" s="61">
        <f t="shared" si="108"/>
        <v>300</v>
      </c>
      <c r="U597" s="61">
        <f t="shared" si="115"/>
        <v>300</v>
      </c>
      <c r="V597" s="61">
        <f t="shared" si="116"/>
        <v>300</v>
      </c>
      <c r="W597" s="60">
        <f t="shared" si="110"/>
        <v>1</v>
      </c>
      <c r="X597" s="104" t="s">
        <v>2173</v>
      </c>
      <c r="Z597" s="134"/>
      <c r="AA597" s="134"/>
      <c r="AB597" s="134"/>
      <c r="AC597" s="134"/>
      <c r="AD597" s="134"/>
      <c r="AE597" s="134"/>
    </row>
    <row r="598" spans="1:31" ht="15" x14ac:dyDescent="0.25">
      <c r="A598" s="40" t="s">
        <v>16</v>
      </c>
      <c r="B598" s="40" t="s">
        <v>162</v>
      </c>
      <c r="C598" t="s">
        <v>16</v>
      </c>
      <c r="D598" s="40" t="s">
        <v>163</v>
      </c>
      <c r="E598" t="s">
        <v>1524</v>
      </c>
      <c r="F598" s="40" t="s">
        <v>1525</v>
      </c>
      <c r="G598" t="s">
        <v>1605</v>
      </c>
      <c r="H598" t="s">
        <v>1606</v>
      </c>
      <c r="I598" s="44"/>
      <c r="J598" s="44"/>
      <c r="K598" s="44"/>
      <c r="L598" s="44"/>
      <c r="M598" s="44"/>
      <c r="N598" s="44">
        <v>210</v>
      </c>
      <c r="O598" s="44">
        <f t="shared" si="111"/>
        <v>1</v>
      </c>
      <c r="P598" s="60">
        <f t="shared" si="112"/>
        <v>1</v>
      </c>
      <c r="Q598" s="62">
        <f t="shared" si="113"/>
        <v>0</v>
      </c>
      <c r="R598" s="62">
        <f t="shared" si="114"/>
        <v>1</v>
      </c>
      <c r="S598" s="60" t="str">
        <f t="shared" si="109"/>
        <v>0-15% range</v>
      </c>
      <c r="T598" s="61">
        <f t="shared" si="108"/>
        <v>210</v>
      </c>
      <c r="U598" s="61">
        <f t="shared" si="115"/>
        <v>210</v>
      </c>
      <c r="V598" s="61">
        <f t="shared" si="116"/>
        <v>210</v>
      </c>
      <c r="W598" s="60">
        <f t="shared" si="110"/>
        <v>1</v>
      </c>
      <c r="X598" s="104" t="s">
        <v>2173</v>
      </c>
      <c r="Z598" s="134"/>
      <c r="AA598" s="134"/>
      <c r="AB598" s="134"/>
      <c r="AC598" s="134"/>
      <c r="AD598" s="134"/>
      <c r="AE598" s="134"/>
    </row>
    <row r="599" spans="1:31" ht="15" x14ac:dyDescent="0.25">
      <c r="A599" s="41" t="s">
        <v>16</v>
      </c>
      <c r="B599" s="40" t="s">
        <v>162</v>
      </c>
      <c r="C599" t="s">
        <v>16</v>
      </c>
      <c r="D599" s="40" t="s">
        <v>163</v>
      </c>
      <c r="E599" t="s">
        <v>1524</v>
      </c>
      <c r="F599" s="40" t="s">
        <v>1525</v>
      </c>
      <c r="G599" t="s">
        <v>1607</v>
      </c>
      <c r="H599" t="s">
        <v>1608</v>
      </c>
      <c r="I599" s="44"/>
      <c r="J599" s="44"/>
      <c r="K599" s="44"/>
      <c r="L599" s="44"/>
      <c r="M599" s="44"/>
      <c r="N599" s="44">
        <v>10</v>
      </c>
      <c r="O599" s="44">
        <f t="shared" si="111"/>
        <v>1</v>
      </c>
      <c r="P599" s="60">
        <f t="shared" si="112"/>
        <v>1</v>
      </c>
      <c r="Q599" s="62">
        <f t="shared" si="113"/>
        <v>0</v>
      </c>
      <c r="R599" s="62">
        <f t="shared" si="114"/>
        <v>1</v>
      </c>
      <c r="S599" s="60" t="str">
        <f t="shared" si="109"/>
        <v>0-15% range</v>
      </c>
      <c r="T599" s="61">
        <f t="shared" si="108"/>
        <v>10</v>
      </c>
      <c r="U599" s="61">
        <f t="shared" si="115"/>
        <v>10</v>
      </c>
      <c r="V599" s="61">
        <f t="shared" si="116"/>
        <v>10</v>
      </c>
      <c r="W599" s="60">
        <f t="shared" si="110"/>
        <v>1</v>
      </c>
      <c r="X599" s="104" t="s">
        <v>2173</v>
      </c>
      <c r="Z599" s="134"/>
      <c r="AA599" s="134"/>
      <c r="AB599" s="134"/>
      <c r="AC599" s="134"/>
      <c r="AD599" s="134"/>
      <c r="AE599" s="134"/>
    </row>
    <row r="600" spans="1:31" ht="15" x14ac:dyDescent="0.25">
      <c r="A600" s="40" t="s">
        <v>26</v>
      </c>
      <c r="B600" s="40" t="s">
        <v>611</v>
      </c>
      <c r="C600" t="s">
        <v>688</v>
      </c>
      <c r="D600" s="40" t="s">
        <v>612</v>
      </c>
      <c r="E600" t="s">
        <v>1057</v>
      </c>
      <c r="F600" s="40" t="s">
        <v>613</v>
      </c>
      <c r="G600" t="s">
        <v>2327</v>
      </c>
      <c r="H600" t="s">
        <v>2326</v>
      </c>
      <c r="I600" s="44"/>
      <c r="J600" s="44"/>
      <c r="K600" s="44"/>
      <c r="L600" s="44"/>
      <c r="M600" s="44"/>
      <c r="N600" s="44">
        <v>12</v>
      </c>
      <c r="O600" s="44">
        <f t="shared" si="111"/>
        <v>1</v>
      </c>
      <c r="P600" s="60">
        <f t="shared" si="112"/>
        <v>1</v>
      </c>
      <c r="Q600" s="62">
        <f t="shared" si="113"/>
        <v>0</v>
      </c>
      <c r="R600" s="62">
        <f t="shared" si="114"/>
        <v>1</v>
      </c>
      <c r="S600" s="60" t="str">
        <f t="shared" si="109"/>
        <v>0-15% range</v>
      </c>
      <c r="T600" s="61">
        <f t="shared" si="108"/>
        <v>12</v>
      </c>
      <c r="U600" s="61">
        <f t="shared" si="115"/>
        <v>12</v>
      </c>
      <c r="V600" s="61">
        <f t="shared" si="116"/>
        <v>12</v>
      </c>
      <c r="W600" s="60">
        <f t="shared" si="110"/>
        <v>1</v>
      </c>
      <c r="X600" s="104" t="s">
        <v>2173</v>
      </c>
      <c r="Z600" s="134"/>
      <c r="AA600" s="134"/>
      <c r="AB600" s="134"/>
      <c r="AC600" s="134"/>
      <c r="AD600" s="134"/>
      <c r="AE600" s="134"/>
    </row>
    <row r="601" spans="1:31" ht="15" x14ac:dyDescent="0.25">
      <c r="A601" s="41" t="s">
        <v>26</v>
      </c>
      <c r="B601" s="40" t="s">
        <v>611</v>
      </c>
      <c r="C601" t="s">
        <v>26</v>
      </c>
      <c r="D601" s="40" t="s">
        <v>891</v>
      </c>
      <c r="E601" t="s">
        <v>26</v>
      </c>
      <c r="F601" s="40" t="s">
        <v>892</v>
      </c>
      <c r="G601" t="s">
        <v>26</v>
      </c>
      <c r="H601" t="s">
        <v>1752</v>
      </c>
      <c r="I601" s="44"/>
      <c r="J601" s="44"/>
      <c r="K601" s="44"/>
      <c r="L601" s="44"/>
      <c r="M601" s="44"/>
      <c r="N601" s="44">
        <v>8</v>
      </c>
      <c r="O601" s="44">
        <f t="shared" si="111"/>
        <v>1</v>
      </c>
      <c r="P601" s="60">
        <f t="shared" si="112"/>
        <v>1</v>
      </c>
      <c r="Q601" s="62">
        <f t="shared" si="113"/>
        <v>0</v>
      </c>
      <c r="R601" s="62">
        <f t="shared" si="114"/>
        <v>1</v>
      </c>
      <c r="S601" s="60" t="str">
        <f t="shared" si="109"/>
        <v>0-15% range</v>
      </c>
      <c r="T601" s="61">
        <f t="shared" si="108"/>
        <v>8</v>
      </c>
      <c r="U601" s="61">
        <f t="shared" si="115"/>
        <v>8</v>
      </c>
      <c r="V601" s="61">
        <f t="shared" si="116"/>
        <v>8</v>
      </c>
      <c r="W601" s="60">
        <f t="shared" si="110"/>
        <v>1</v>
      </c>
      <c r="X601" s="104" t="s">
        <v>2173</v>
      </c>
      <c r="Z601" s="134"/>
      <c r="AA601" s="134"/>
      <c r="AB601" s="134"/>
      <c r="AC601" s="134"/>
      <c r="AD601" s="134"/>
      <c r="AE601" s="134"/>
    </row>
    <row r="602" spans="1:31" ht="15" x14ac:dyDescent="0.25">
      <c r="A602" s="41" t="s">
        <v>17</v>
      </c>
      <c r="B602" s="40" t="s">
        <v>348</v>
      </c>
      <c r="C602" t="s">
        <v>17</v>
      </c>
      <c r="D602" s="40" t="s">
        <v>349</v>
      </c>
      <c r="E602" t="s">
        <v>17</v>
      </c>
      <c r="F602" s="40" t="s">
        <v>350</v>
      </c>
      <c r="G602" t="s">
        <v>17</v>
      </c>
      <c r="H602" t="s">
        <v>351</v>
      </c>
      <c r="I602" s="44"/>
      <c r="J602" s="44"/>
      <c r="K602" s="44"/>
      <c r="L602" s="44"/>
      <c r="M602" s="44"/>
      <c r="N602" s="44">
        <v>1575</v>
      </c>
      <c r="O602" s="44">
        <f t="shared" si="111"/>
        <v>1</v>
      </c>
      <c r="P602" s="60">
        <f t="shared" si="112"/>
        <v>1</v>
      </c>
      <c r="Q602" s="62">
        <f t="shared" si="113"/>
        <v>0</v>
      </c>
      <c r="R602" s="62">
        <f t="shared" si="114"/>
        <v>1</v>
      </c>
      <c r="S602" s="60" t="str">
        <f t="shared" si="109"/>
        <v>0-15% range</v>
      </c>
      <c r="T602" s="61">
        <f t="shared" si="108"/>
        <v>1575</v>
      </c>
      <c r="U602" s="61">
        <f t="shared" si="115"/>
        <v>1575</v>
      </c>
      <c r="V602" s="61">
        <f t="shared" si="116"/>
        <v>1575</v>
      </c>
      <c r="W602" s="60">
        <f t="shared" si="110"/>
        <v>1</v>
      </c>
      <c r="X602" s="104" t="s">
        <v>2173</v>
      </c>
      <c r="Z602" s="134"/>
      <c r="AA602" s="134"/>
      <c r="AB602" s="134"/>
      <c r="AC602" s="134"/>
      <c r="AD602" s="134"/>
      <c r="AE602" s="134"/>
    </row>
    <row r="603" spans="1:31" ht="15" x14ac:dyDescent="0.25">
      <c r="Z603" s="44"/>
      <c r="AA603" s="44"/>
      <c r="AB603" s="44"/>
      <c r="AC603" s="44"/>
      <c r="AD603" s="44"/>
      <c r="AE603" s="44"/>
    </row>
    <row r="604" spans="1:31" ht="15" x14ac:dyDescent="0.25">
      <c r="Z604" s="44"/>
      <c r="AA604" s="44"/>
      <c r="AB604" s="44"/>
      <c r="AC604" s="44"/>
      <c r="AD604" s="44"/>
      <c r="AE604" s="44"/>
    </row>
    <row r="605" spans="1:31" ht="15" x14ac:dyDescent="0.25">
      <c r="Z605" s="44"/>
      <c r="AA605" s="44"/>
      <c r="AB605" s="44"/>
      <c r="AC605" s="44"/>
      <c r="AD605" s="44"/>
      <c r="AE605" s="44"/>
    </row>
    <row r="606" spans="1:31" ht="15" x14ac:dyDescent="0.25">
      <c r="Z606" s="44"/>
      <c r="AA606" s="44"/>
      <c r="AB606" s="44"/>
      <c r="AC606" s="44"/>
      <c r="AD606" s="44"/>
      <c r="AE606" s="44"/>
    </row>
    <row r="607" spans="1:31" ht="15" x14ac:dyDescent="0.25">
      <c r="Z607" s="44"/>
      <c r="AA607" s="44"/>
      <c r="AB607" s="44"/>
      <c r="AC607" s="44"/>
      <c r="AD607" s="44"/>
      <c r="AE607" s="44"/>
    </row>
    <row r="608" spans="1:31" ht="15" x14ac:dyDescent="0.25">
      <c r="Z608" s="44"/>
      <c r="AA608" s="44"/>
      <c r="AB608" s="44"/>
      <c r="AC608" s="44"/>
      <c r="AD608" s="44"/>
      <c r="AE608" s="44"/>
    </row>
    <row r="609" spans="26:31" ht="15" x14ac:dyDescent="0.25">
      <c r="Z609" s="44"/>
      <c r="AA609" s="44"/>
      <c r="AB609" s="44"/>
      <c r="AC609" s="44"/>
      <c r="AD609" s="44"/>
      <c r="AE609" s="44"/>
    </row>
    <row r="610" spans="26:31" ht="15" x14ac:dyDescent="0.25">
      <c r="Z610" s="44"/>
      <c r="AA610" s="44"/>
      <c r="AB610" s="44"/>
      <c r="AC610" s="44"/>
      <c r="AD610" s="44"/>
      <c r="AE610" s="44"/>
    </row>
    <row r="611" spans="26:31" ht="15" x14ac:dyDescent="0.25">
      <c r="Z611" s="44"/>
      <c r="AA611" s="44"/>
      <c r="AB611" s="44"/>
      <c r="AC611" s="44"/>
      <c r="AD611" s="44"/>
      <c r="AE611" s="44"/>
    </row>
    <row r="612" spans="26:31" ht="15" x14ac:dyDescent="0.25">
      <c r="Z612" s="44"/>
      <c r="AA612" s="44"/>
      <c r="AB612" s="44"/>
      <c r="AC612" s="44"/>
      <c r="AD612" s="44"/>
      <c r="AE612" s="44"/>
    </row>
    <row r="613" spans="26:31" ht="15" x14ac:dyDescent="0.25">
      <c r="Z613" s="44"/>
      <c r="AA613" s="44"/>
      <c r="AB613" s="44"/>
      <c r="AC613" s="44"/>
      <c r="AD613" s="44"/>
      <c r="AE613" s="44"/>
    </row>
    <row r="614" spans="26:31" ht="15" x14ac:dyDescent="0.25">
      <c r="Z614" s="44"/>
      <c r="AA614" s="44"/>
      <c r="AB614" s="44"/>
      <c r="AC614" s="44"/>
      <c r="AD614" s="44"/>
      <c r="AE614" s="44"/>
    </row>
    <row r="615" spans="26:31" ht="15" x14ac:dyDescent="0.25">
      <c r="Z615" s="44"/>
      <c r="AA615" s="44"/>
      <c r="AB615" s="44"/>
      <c r="AC615" s="44"/>
      <c r="AD615" s="44"/>
      <c r="AE615" s="44"/>
    </row>
    <row r="616" spans="26:31" ht="15" x14ac:dyDescent="0.25">
      <c r="Z616" s="44"/>
      <c r="AA616" s="44"/>
      <c r="AB616" s="44"/>
      <c r="AC616" s="44"/>
      <c r="AD616" s="44"/>
      <c r="AE616" s="44"/>
    </row>
    <row r="617" spans="26:31" ht="15" x14ac:dyDescent="0.25">
      <c r="Z617" s="44"/>
      <c r="AA617" s="44"/>
      <c r="AB617" s="44"/>
      <c r="AC617" s="44"/>
      <c r="AD617" s="44"/>
      <c r="AE617" s="44"/>
    </row>
    <row r="618" spans="26:31" ht="15" x14ac:dyDescent="0.25">
      <c r="Z618" s="44"/>
      <c r="AA618" s="44"/>
      <c r="AB618" s="44"/>
      <c r="AC618" s="44"/>
      <c r="AD618" s="44"/>
      <c r="AE618" s="44"/>
    </row>
    <row r="619" spans="26:31" ht="15" x14ac:dyDescent="0.25">
      <c r="Z619" s="44"/>
      <c r="AA619" s="44"/>
      <c r="AB619" s="44"/>
      <c r="AC619" s="44"/>
      <c r="AD619" s="44"/>
      <c r="AE619" s="44"/>
    </row>
    <row r="620" spans="26:31" ht="15" x14ac:dyDescent="0.25">
      <c r="Z620" s="44"/>
      <c r="AA620" s="44"/>
      <c r="AB620" s="44"/>
      <c r="AC620" s="44"/>
      <c r="AD620" s="44"/>
      <c r="AE620" s="44"/>
    </row>
    <row r="621" spans="26:31" ht="15" x14ac:dyDescent="0.25">
      <c r="Z621" s="44"/>
      <c r="AA621" s="44"/>
      <c r="AB621" s="44"/>
      <c r="AC621" s="44"/>
      <c r="AD621" s="44"/>
      <c r="AE621" s="44"/>
    </row>
    <row r="622" spans="26:31" ht="15" x14ac:dyDescent="0.25">
      <c r="Z622" s="44"/>
      <c r="AA622" s="44"/>
      <c r="AB622" s="44"/>
      <c r="AC622" s="44"/>
      <c r="AD622" s="44"/>
      <c r="AE622" s="44"/>
    </row>
    <row r="623" spans="26:31" ht="15" x14ac:dyDescent="0.25">
      <c r="Z623" s="44"/>
      <c r="AA623" s="44"/>
      <c r="AB623" s="44"/>
      <c r="AC623" s="44"/>
      <c r="AD623" s="44"/>
      <c r="AE623" s="44"/>
    </row>
    <row r="624" spans="26:31" ht="15" x14ac:dyDescent="0.25">
      <c r="Z624" s="44"/>
      <c r="AA624" s="44"/>
      <c r="AB624" s="44"/>
      <c r="AC624" s="44"/>
      <c r="AD624" s="44"/>
      <c r="AE624" s="44"/>
    </row>
    <row r="625" spans="26:31" ht="15" x14ac:dyDescent="0.25">
      <c r="Z625" s="44"/>
      <c r="AA625" s="44"/>
      <c r="AB625" s="44"/>
      <c r="AC625" s="44"/>
      <c r="AD625" s="44"/>
      <c r="AE625" s="44"/>
    </row>
    <row r="626" spans="26:31" ht="15" x14ac:dyDescent="0.25">
      <c r="Z626" s="44"/>
      <c r="AA626" s="44"/>
      <c r="AB626" s="44"/>
      <c r="AC626" s="44"/>
      <c r="AD626" s="44"/>
      <c r="AE626" s="44"/>
    </row>
    <row r="627" spans="26:31" ht="15" x14ac:dyDescent="0.25">
      <c r="Z627" s="44"/>
      <c r="AA627" s="44"/>
      <c r="AB627" s="44"/>
      <c r="AC627" s="44"/>
      <c r="AD627" s="44"/>
      <c r="AE627" s="44"/>
    </row>
    <row r="628" spans="26:31" ht="15" x14ac:dyDescent="0.25">
      <c r="Z628" s="44"/>
      <c r="AA628" s="44"/>
      <c r="AB628" s="44"/>
      <c r="AC628" s="44"/>
      <c r="AD628" s="44"/>
      <c r="AE628" s="44"/>
    </row>
    <row r="629" spans="26:31" ht="15" x14ac:dyDescent="0.25">
      <c r="Z629" s="44"/>
      <c r="AA629" s="44"/>
      <c r="AB629" s="44"/>
      <c r="AC629" s="44"/>
      <c r="AD629" s="44"/>
      <c r="AE629" s="44"/>
    </row>
    <row r="630" spans="26:31" ht="15" x14ac:dyDescent="0.25">
      <c r="Z630" s="44"/>
      <c r="AA630" s="44"/>
      <c r="AB630" s="44"/>
      <c r="AC630" s="44"/>
      <c r="AD630" s="44"/>
      <c r="AE630" s="44"/>
    </row>
    <row r="631" spans="26:31" ht="15" x14ac:dyDescent="0.25">
      <c r="Z631" s="44"/>
      <c r="AA631" s="44"/>
      <c r="AB631" s="44"/>
      <c r="AC631" s="44"/>
      <c r="AD631" s="44"/>
      <c r="AE631" s="44"/>
    </row>
    <row r="632" spans="26:31" ht="15" x14ac:dyDescent="0.25">
      <c r="Z632" s="44"/>
      <c r="AA632" s="44"/>
      <c r="AB632" s="44"/>
      <c r="AC632" s="44"/>
      <c r="AD632" s="44"/>
      <c r="AE632" s="44"/>
    </row>
    <row r="633" spans="26:31" ht="15" x14ac:dyDescent="0.25">
      <c r="Z633" s="44"/>
      <c r="AA633" s="44"/>
      <c r="AB633" s="44"/>
      <c r="AC633" s="44"/>
      <c r="AD633" s="44"/>
      <c r="AE633" s="44"/>
    </row>
    <row r="634" spans="26:31" ht="15" x14ac:dyDescent="0.25">
      <c r="Z634" s="44"/>
      <c r="AA634" s="44"/>
      <c r="AB634" s="44"/>
      <c r="AC634" s="44"/>
      <c r="AD634" s="44"/>
      <c r="AE634" s="44"/>
    </row>
    <row r="635" spans="26:31" ht="15" x14ac:dyDescent="0.25">
      <c r="Z635" s="44"/>
      <c r="AA635" s="44"/>
      <c r="AB635" s="44"/>
      <c r="AC635" s="44"/>
      <c r="AD635" s="44"/>
      <c r="AE635" s="44"/>
    </row>
    <row r="636" spans="26:31" ht="15" x14ac:dyDescent="0.25">
      <c r="Z636" s="44"/>
      <c r="AA636" s="44"/>
      <c r="AB636" s="44"/>
      <c r="AC636" s="44"/>
      <c r="AD636" s="44"/>
      <c r="AE636" s="44"/>
    </row>
    <row r="637" spans="26:31" ht="15" x14ac:dyDescent="0.25">
      <c r="Z637" s="44"/>
      <c r="AA637" s="44"/>
      <c r="AB637" s="44"/>
      <c r="AC637" s="44"/>
      <c r="AD637" s="44"/>
      <c r="AE637" s="44"/>
    </row>
    <row r="638" spans="26:31" ht="15" x14ac:dyDescent="0.25">
      <c r="Z638" s="44"/>
      <c r="AA638" s="44"/>
      <c r="AB638" s="44"/>
      <c r="AC638" s="44"/>
      <c r="AD638" s="44"/>
      <c r="AE638" s="44"/>
    </row>
    <row r="639" spans="26:31" ht="15" x14ac:dyDescent="0.25">
      <c r="Z639" s="44"/>
      <c r="AA639" s="44"/>
      <c r="AB639" s="44"/>
      <c r="AC639" s="44"/>
      <c r="AD639" s="44"/>
      <c r="AE639" s="44"/>
    </row>
    <row r="640" spans="26:31" ht="15" x14ac:dyDescent="0.25">
      <c r="Z640" s="44"/>
      <c r="AA640" s="44"/>
      <c r="AB640" s="44"/>
      <c r="AC640" s="44"/>
      <c r="AD640" s="44"/>
      <c r="AE640" s="44"/>
    </row>
    <row r="641" spans="26:31" ht="15" x14ac:dyDescent="0.25">
      <c r="Z641" s="44"/>
      <c r="AA641" s="44"/>
      <c r="AB641" s="44"/>
      <c r="AC641" s="44"/>
      <c r="AD641" s="44"/>
      <c r="AE641" s="44"/>
    </row>
    <row r="642" spans="26:31" ht="15" x14ac:dyDescent="0.25">
      <c r="Z642" s="44"/>
      <c r="AA642" s="44"/>
      <c r="AB642" s="44"/>
      <c r="AC642" s="44"/>
      <c r="AD642" s="44"/>
      <c r="AE642" s="44"/>
    </row>
    <row r="643" spans="26:31" ht="15" x14ac:dyDescent="0.25">
      <c r="Z643" s="44"/>
      <c r="AA643" s="44"/>
      <c r="AB643" s="44"/>
      <c r="AC643" s="44"/>
      <c r="AD643" s="44"/>
      <c r="AE643" s="44"/>
    </row>
    <row r="644" spans="26:31" ht="15" x14ac:dyDescent="0.25">
      <c r="Z644" s="44"/>
      <c r="AA644" s="44"/>
      <c r="AB644" s="44"/>
      <c r="AC644" s="44"/>
      <c r="AD644" s="44"/>
      <c r="AE644" s="44"/>
    </row>
    <row r="645" spans="26:31" ht="15" x14ac:dyDescent="0.25">
      <c r="Z645" s="44"/>
      <c r="AA645" s="44"/>
      <c r="AB645" s="44"/>
      <c r="AC645" s="44"/>
      <c r="AD645" s="44"/>
      <c r="AE645" s="44"/>
    </row>
    <row r="646" spans="26:31" ht="15" x14ac:dyDescent="0.25">
      <c r="Z646" s="44"/>
      <c r="AA646" s="44"/>
      <c r="AB646" s="44"/>
      <c r="AC646" s="44"/>
      <c r="AD646" s="44"/>
      <c r="AE646" s="44"/>
    </row>
    <row r="647" spans="26:31" ht="15" x14ac:dyDescent="0.25">
      <c r="Z647" s="44"/>
      <c r="AA647" s="44"/>
      <c r="AB647" s="44"/>
      <c r="AC647" s="44"/>
      <c r="AD647" s="44"/>
      <c r="AE647" s="44"/>
    </row>
    <row r="648" spans="26:31" ht="15" x14ac:dyDescent="0.25">
      <c r="Z648" s="44"/>
      <c r="AA648" s="44"/>
      <c r="AB648" s="44"/>
      <c r="AC648" s="44"/>
      <c r="AD648" s="44"/>
      <c r="AE648" s="44"/>
    </row>
    <row r="649" spans="26:31" ht="15" x14ac:dyDescent="0.25">
      <c r="Z649" s="44"/>
      <c r="AA649" s="44"/>
      <c r="AB649" s="44"/>
      <c r="AC649" s="44"/>
      <c r="AD649" s="44"/>
      <c r="AE649" s="44"/>
    </row>
    <row r="650" spans="26:31" ht="15" x14ac:dyDescent="0.25">
      <c r="Z650" s="44"/>
      <c r="AA650" s="44"/>
      <c r="AB650" s="44"/>
      <c r="AC650" s="44"/>
      <c r="AD650" s="44"/>
      <c r="AE650" s="44"/>
    </row>
    <row r="651" spans="26:31" ht="15" x14ac:dyDescent="0.25">
      <c r="Z651" s="44"/>
      <c r="AA651" s="44"/>
      <c r="AB651" s="44"/>
      <c r="AC651" s="44"/>
      <c r="AD651" s="44"/>
      <c r="AE651" s="44"/>
    </row>
    <row r="652" spans="26:31" ht="15" x14ac:dyDescent="0.25">
      <c r="Z652" s="44"/>
      <c r="AA652" s="44"/>
      <c r="AB652" s="44"/>
      <c r="AC652" s="44"/>
      <c r="AD652" s="44"/>
      <c r="AE652" s="44"/>
    </row>
    <row r="653" spans="26:31" ht="15" x14ac:dyDescent="0.25">
      <c r="Z653" s="44"/>
      <c r="AA653" s="44"/>
      <c r="AB653" s="44"/>
      <c r="AC653" s="44"/>
      <c r="AD653" s="44"/>
      <c r="AE653" s="44"/>
    </row>
    <row r="654" spans="26:31" ht="15" x14ac:dyDescent="0.25">
      <c r="Z654" s="44"/>
      <c r="AA654" s="44"/>
      <c r="AB654" s="44"/>
      <c r="AC654" s="44"/>
      <c r="AD654" s="44"/>
      <c r="AE654" s="44"/>
    </row>
    <row r="655" spans="26:31" ht="15" x14ac:dyDescent="0.25">
      <c r="Z655" s="44"/>
      <c r="AA655" s="44"/>
      <c r="AB655" s="44"/>
      <c r="AC655" s="44"/>
      <c r="AD655" s="44"/>
      <c r="AE655" s="44"/>
    </row>
    <row r="656" spans="26:31" ht="15" x14ac:dyDescent="0.25">
      <c r="Z656" s="44"/>
      <c r="AA656" s="44"/>
      <c r="AB656" s="44"/>
      <c r="AC656" s="44"/>
      <c r="AD656" s="44"/>
      <c r="AE656" s="44"/>
    </row>
    <row r="657" spans="26:31" ht="15" x14ac:dyDescent="0.25">
      <c r="Z657" s="44"/>
      <c r="AA657" s="44"/>
      <c r="AB657" s="44"/>
      <c r="AC657" s="44"/>
      <c r="AD657" s="44"/>
      <c r="AE657" s="44"/>
    </row>
    <row r="658" spans="26:31" ht="15" x14ac:dyDescent="0.25">
      <c r="Z658" s="44"/>
      <c r="AA658" s="44"/>
      <c r="AB658" s="44"/>
      <c r="AC658" s="44"/>
      <c r="AD658" s="44"/>
      <c r="AE658" s="44"/>
    </row>
    <row r="659" spans="26:31" ht="15" x14ac:dyDescent="0.25">
      <c r="Z659" s="44"/>
      <c r="AA659" s="44"/>
      <c r="AB659" s="44"/>
      <c r="AC659" s="44"/>
      <c r="AD659" s="44"/>
      <c r="AE659" s="44"/>
    </row>
    <row r="660" spans="26:31" ht="15" x14ac:dyDescent="0.25">
      <c r="Z660" s="44"/>
      <c r="AA660" s="44"/>
      <c r="AB660" s="44"/>
      <c r="AC660" s="44"/>
      <c r="AD660" s="44"/>
      <c r="AE660" s="44"/>
    </row>
    <row r="661" spans="26:31" ht="15" x14ac:dyDescent="0.25">
      <c r="Z661" s="44"/>
      <c r="AA661" s="44"/>
      <c r="AB661" s="44"/>
      <c r="AC661" s="44"/>
      <c r="AD661" s="44"/>
      <c r="AE661" s="44"/>
    </row>
    <row r="662" spans="26:31" ht="15" x14ac:dyDescent="0.25">
      <c r="Z662" s="44"/>
      <c r="AA662" s="44"/>
      <c r="AB662" s="44"/>
      <c r="AC662" s="44"/>
      <c r="AD662" s="44"/>
      <c r="AE662" s="44"/>
    </row>
    <row r="663" spans="26:31" ht="15" x14ac:dyDescent="0.25">
      <c r="Z663" s="44"/>
      <c r="AA663" s="44"/>
      <c r="AB663" s="44"/>
      <c r="AC663" s="44"/>
      <c r="AD663" s="44"/>
      <c r="AE663" s="44"/>
    </row>
    <row r="664" spans="26:31" ht="15" x14ac:dyDescent="0.25">
      <c r="Z664" s="44"/>
      <c r="AA664" s="44"/>
      <c r="AB664" s="44"/>
      <c r="AC664" s="44"/>
      <c r="AD664" s="44"/>
      <c r="AE664" s="44"/>
    </row>
    <row r="665" spans="26:31" ht="15" x14ac:dyDescent="0.25">
      <c r="Z665" s="44"/>
      <c r="AA665" s="44"/>
      <c r="AB665" s="44"/>
      <c r="AC665" s="44"/>
      <c r="AD665" s="44"/>
      <c r="AE665" s="44"/>
    </row>
    <row r="666" spans="26:31" ht="15" x14ac:dyDescent="0.25">
      <c r="Z666" s="44"/>
      <c r="AA666" s="44"/>
      <c r="AB666" s="44"/>
      <c r="AC666" s="44"/>
      <c r="AD666" s="44"/>
      <c r="AE666" s="44"/>
    </row>
    <row r="667" spans="26:31" ht="15" x14ac:dyDescent="0.25">
      <c r="Z667" s="44"/>
      <c r="AA667" s="44"/>
      <c r="AB667" s="44"/>
      <c r="AC667" s="44"/>
      <c r="AD667" s="44"/>
      <c r="AE667" s="44"/>
    </row>
    <row r="668" spans="26:31" ht="15" x14ac:dyDescent="0.25">
      <c r="Z668" s="44"/>
      <c r="AA668" s="44"/>
      <c r="AB668" s="44"/>
      <c r="AC668" s="44"/>
      <c r="AD668" s="44"/>
      <c r="AE668" s="44"/>
    </row>
    <row r="669" spans="26:31" ht="15" x14ac:dyDescent="0.25">
      <c r="Z669" s="44"/>
      <c r="AA669" s="44"/>
      <c r="AB669" s="44"/>
      <c r="AC669" s="44"/>
      <c r="AD669" s="44"/>
      <c r="AE669" s="44"/>
    </row>
    <row r="670" spans="26:31" ht="15" x14ac:dyDescent="0.25">
      <c r="Z670" s="44"/>
      <c r="AA670" s="44"/>
      <c r="AB670" s="44"/>
      <c r="AC670" s="44"/>
      <c r="AD670" s="44"/>
      <c r="AE670" s="44"/>
    </row>
    <row r="671" spans="26:31" ht="15" x14ac:dyDescent="0.25">
      <c r="Z671" s="44"/>
      <c r="AA671" s="44"/>
      <c r="AB671" s="44"/>
      <c r="AC671" s="44"/>
      <c r="AD671" s="44"/>
      <c r="AE671" s="44"/>
    </row>
    <row r="672" spans="26:31" ht="15" x14ac:dyDescent="0.25">
      <c r="Z672" s="44"/>
      <c r="AA672" s="44"/>
      <c r="AB672" s="44"/>
      <c r="AC672" s="44"/>
      <c r="AD672" s="44"/>
      <c r="AE672" s="44"/>
    </row>
    <row r="673" spans="26:31" ht="15" x14ac:dyDescent="0.25">
      <c r="Z673" s="44"/>
      <c r="AA673" s="44"/>
      <c r="AB673" s="44"/>
      <c r="AC673" s="44"/>
      <c r="AD673" s="44"/>
      <c r="AE673" s="44"/>
    </row>
    <row r="674" spans="26:31" ht="15" x14ac:dyDescent="0.25">
      <c r="Z674" s="44"/>
      <c r="AA674" s="44"/>
      <c r="AB674" s="44"/>
      <c r="AC674" s="44"/>
      <c r="AD674" s="44"/>
      <c r="AE674" s="44"/>
    </row>
    <row r="675" spans="26:31" ht="15" x14ac:dyDescent="0.25">
      <c r="Z675" s="44"/>
      <c r="AA675" s="44"/>
      <c r="AB675" s="44"/>
      <c r="AC675" s="44"/>
      <c r="AD675" s="44"/>
      <c r="AE675" s="44"/>
    </row>
    <row r="676" spans="26:31" ht="15" x14ac:dyDescent="0.25">
      <c r="Z676" s="44"/>
      <c r="AA676" s="44"/>
      <c r="AB676" s="44"/>
      <c r="AC676" s="44"/>
      <c r="AD676" s="44"/>
      <c r="AE676" s="44"/>
    </row>
    <row r="677" spans="26:31" ht="15" x14ac:dyDescent="0.25">
      <c r="Z677" s="44"/>
      <c r="AA677" s="44"/>
      <c r="AB677" s="44"/>
      <c r="AC677" s="44"/>
      <c r="AD677" s="44"/>
      <c r="AE677" s="44"/>
    </row>
    <row r="678" spans="26:31" ht="15" x14ac:dyDescent="0.25">
      <c r="Z678" s="44"/>
      <c r="AA678" s="44"/>
      <c r="AB678" s="44"/>
      <c r="AC678" s="44"/>
      <c r="AD678" s="44"/>
      <c r="AE678" s="44"/>
    </row>
    <row r="679" spans="26:31" ht="15" x14ac:dyDescent="0.25">
      <c r="Z679" s="44"/>
      <c r="AA679" s="44"/>
      <c r="AB679" s="44"/>
      <c r="AC679" s="44"/>
      <c r="AD679" s="44"/>
      <c r="AE679" s="44"/>
    </row>
    <row r="680" spans="26:31" ht="15" x14ac:dyDescent="0.25">
      <c r="Z680" s="44"/>
      <c r="AA680" s="44"/>
      <c r="AB680" s="44"/>
      <c r="AC680" s="44"/>
      <c r="AD680" s="44"/>
      <c r="AE680" s="44"/>
    </row>
    <row r="681" spans="26:31" ht="15" x14ac:dyDescent="0.25">
      <c r="Z681" s="44"/>
      <c r="AA681" s="44"/>
      <c r="AB681" s="44"/>
      <c r="AC681" s="44"/>
      <c r="AD681" s="44"/>
      <c r="AE681" s="44"/>
    </row>
    <row r="682" spans="26:31" ht="15" x14ac:dyDescent="0.25">
      <c r="Z682" s="44"/>
      <c r="AA682" s="44"/>
      <c r="AB682" s="44"/>
      <c r="AC682" s="44"/>
      <c r="AD682" s="44"/>
      <c r="AE682" s="44"/>
    </row>
    <row r="683" spans="26:31" ht="15" x14ac:dyDescent="0.25">
      <c r="Z683" s="44"/>
      <c r="AA683" s="44"/>
      <c r="AB683" s="44"/>
      <c r="AC683" s="44"/>
      <c r="AD683" s="44"/>
      <c r="AE683" s="44"/>
    </row>
    <row r="684" spans="26:31" ht="15" x14ac:dyDescent="0.25">
      <c r="Z684" s="44"/>
      <c r="AA684" s="44"/>
      <c r="AB684" s="44"/>
      <c r="AC684" s="44"/>
      <c r="AD684" s="44"/>
      <c r="AE684" s="44"/>
    </row>
    <row r="685" spans="26:31" ht="15" x14ac:dyDescent="0.25">
      <c r="Z685" s="44"/>
      <c r="AA685" s="44"/>
      <c r="AB685" s="44"/>
      <c r="AC685" s="44"/>
      <c r="AD685" s="44"/>
      <c r="AE685" s="44"/>
    </row>
    <row r="686" spans="26:31" ht="15" x14ac:dyDescent="0.25">
      <c r="Z686" s="44"/>
      <c r="AA686" s="44"/>
      <c r="AB686" s="44"/>
      <c r="AC686" s="44"/>
      <c r="AD686" s="44"/>
      <c r="AE686" s="44"/>
    </row>
    <row r="687" spans="26:31" ht="15" x14ac:dyDescent="0.25">
      <c r="Z687" s="44"/>
      <c r="AA687" s="44"/>
      <c r="AB687" s="44"/>
      <c r="AC687" s="44"/>
      <c r="AD687" s="44"/>
      <c r="AE687" s="44"/>
    </row>
    <row r="688" spans="26:31" ht="15" x14ac:dyDescent="0.25">
      <c r="Z688" s="44"/>
      <c r="AA688" s="44"/>
      <c r="AB688" s="44"/>
      <c r="AC688" s="44"/>
      <c r="AD688" s="44"/>
      <c r="AE688" s="44"/>
    </row>
    <row r="689" spans="26:31" ht="15" x14ac:dyDescent="0.25">
      <c r="Z689" s="44"/>
      <c r="AA689" s="44"/>
      <c r="AB689" s="44"/>
      <c r="AC689" s="44"/>
      <c r="AD689" s="44"/>
      <c r="AE689" s="44"/>
    </row>
    <row r="690" spans="26:31" ht="15" x14ac:dyDescent="0.25">
      <c r="Z690" s="44"/>
      <c r="AA690" s="44"/>
      <c r="AB690" s="44"/>
      <c r="AC690" s="44"/>
      <c r="AD690" s="44"/>
      <c r="AE690" s="44"/>
    </row>
    <row r="691" spans="26:31" ht="15" x14ac:dyDescent="0.25">
      <c r="Z691" s="44"/>
      <c r="AA691" s="44"/>
      <c r="AB691" s="44"/>
      <c r="AC691" s="44"/>
      <c r="AD691" s="44"/>
      <c r="AE691" s="44"/>
    </row>
    <row r="692" spans="26:31" ht="15" x14ac:dyDescent="0.25">
      <c r="Z692" s="44"/>
      <c r="AA692" s="44"/>
      <c r="AB692" s="44"/>
      <c r="AC692" s="44"/>
      <c r="AD692" s="44"/>
      <c r="AE692" s="44"/>
    </row>
    <row r="693" spans="26:31" ht="15" x14ac:dyDescent="0.25">
      <c r="Z693" s="44"/>
      <c r="AA693" s="44"/>
      <c r="AB693" s="44"/>
      <c r="AC693" s="44"/>
      <c r="AD693" s="44"/>
      <c r="AE693" s="44"/>
    </row>
    <row r="694" spans="26:31" ht="15" x14ac:dyDescent="0.25">
      <c r="Z694" s="44"/>
      <c r="AA694" s="44"/>
      <c r="AB694" s="44"/>
      <c r="AC694" s="44"/>
      <c r="AD694" s="44"/>
      <c r="AE694" s="44"/>
    </row>
    <row r="695" spans="26:31" ht="15" x14ac:dyDescent="0.25">
      <c r="Z695" s="44"/>
      <c r="AA695" s="44"/>
      <c r="AB695" s="44"/>
      <c r="AC695" s="44"/>
      <c r="AD695" s="44"/>
      <c r="AE695" s="44"/>
    </row>
    <row r="696" spans="26:31" ht="15" x14ac:dyDescent="0.25">
      <c r="Z696" s="44"/>
      <c r="AA696" s="44"/>
      <c r="AB696" s="44"/>
      <c r="AC696" s="44"/>
      <c r="AD696" s="44"/>
      <c r="AE696" s="44"/>
    </row>
    <row r="697" spans="26:31" ht="15" x14ac:dyDescent="0.25">
      <c r="Z697" s="44"/>
      <c r="AA697" s="44"/>
      <c r="AB697" s="44"/>
      <c r="AC697" s="44"/>
      <c r="AD697" s="44"/>
      <c r="AE697" s="44"/>
    </row>
    <row r="698" spans="26:31" ht="15" x14ac:dyDescent="0.25">
      <c r="Z698" s="44"/>
      <c r="AA698" s="44"/>
      <c r="AB698" s="44"/>
      <c r="AC698" s="44"/>
      <c r="AD698" s="44"/>
      <c r="AE698" s="44"/>
    </row>
    <row r="699" spans="26:31" ht="15" x14ac:dyDescent="0.25">
      <c r="Z699" s="44"/>
      <c r="AA699" s="44"/>
      <c r="AB699" s="44"/>
      <c r="AC699" s="44"/>
      <c r="AD699" s="44"/>
      <c r="AE699" s="44"/>
    </row>
    <row r="700" spans="26:31" ht="15" x14ac:dyDescent="0.25">
      <c r="Z700" s="44"/>
      <c r="AA700" s="44"/>
      <c r="AB700" s="44"/>
      <c r="AC700" s="44"/>
      <c r="AD700" s="44"/>
      <c r="AE700" s="44"/>
    </row>
    <row r="701" spans="26:31" ht="15" x14ac:dyDescent="0.25">
      <c r="Z701" s="44"/>
      <c r="AA701" s="44"/>
      <c r="AB701" s="44"/>
      <c r="AC701" s="44"/>
      <c r="AD701" s="44"/>
      <c r="AE701" s="44"/>
    </row>
    <row r="702" spans="26:31" ht="15" x14ac:dyDescent="0.25">
      <c r="Z702" s="44"/>
      <c r="AA702" s="44"/>
      <c r="AB702" s="44"/>
      <c r="AC702" s="44"/>
      <c r="AD702" s="44"/>
      <c r="AE702" s="44"/>
    </row>
    <row r="703" spans="26:31" ht="15" x14ac:dyDescent="0.25">
      <c r="Z703" s="44"/>
      <c r="AA703" s="44"/>
      <c r="AB703" s="44"/>
      <c r="AC703" s="44"/>
      <c r="AD703" s="44"/>
      <c r="AE703" s="44"/>
    </row>
    <row r="704" spans="26:31" ht="15" x14ac:dyDescent="0.25">
      <c r="Z704" s="44"/>
      <c r="AA704" s="44"/>
      <c r="AB704" s="44"/>
      <c r="AC704" s="44"/>
      <c r="AD704" s="44"/>
      <c r="AE704" s="44"/>
    </row>
    <row r="705" spans="26:31" ht="15" x14ac:dyDescent="0.25">
      <c r="Z705" s="44"/>
      <c r="AA705" s="44"/>
      <c r="AB705" s="44"/>
      <c r="AC705" s="44"/>
      <c r="AD705" s="44"/>
      <c r="AE705" s="44"/>
    </row>
    <row r="706" spans="26:31" ht="15" x14ac:dyDescent="0.25">
      <c r="Z706" s="44"/>
      <c r="AA706" s="44"/>
      <c r="AB706" s="44"/>
      <c r="AC706" s="44"/>
      <c r="AD706" s="44"/>
      <c r="AE706" s="44"/>
    </row>
    <row r="707" spans="26:31" ht="15" x14ac:dyDescent="0.25">
      <c r="Z707" s="44"/>
      <c r="AA707" s="44"/>
      <c r="AB707" s="44"/>
      <c r="AC707" s="44"/>
      <c r="AD707" s="44"/>
      <c r="AE707" s="44"/>
    </row>
    <row r="708" spans="26:31" ht="15" x14ac:dyDescent="0.25">
      <c r="Z708" s="44"/>
      <c r="AA708" s="44"/>
      <c r="AB708" s="44"/>
      <c r="AC708" s="44"/>
      <c r="AD708" s="44"/>
      <c r="AE708" s="44"/>
    </row>
    <row r="709" spans="26:31" ht="15" x14ac:dyDescent="0.25">
      <c r="Z709" s="44"/>
      <c r="AA709" s="44"/>
      <c r="AB709" s="44"/>
      <c r="AC709" s="44"/>
      <c r="AD709" s="44"/>
      <c r="AE709" s="44"/>
    </row>
    <row r="710" spans="26:31" ht="15" x14ac:dyDescent="0.25">
      <c r="Z710" s="44"/>
      <c r="AA710" s="44"/>
      <c r="AB710" s="44"/>
      <c r="AC710" s="44"/>
      <c r="AD710" s="44"/>
      <c r="AE710" s="44"/>
    </row>
    <row r="711" spans="26:31" ht="15" x14ac:dyDescent="0.25">
      <c r="Z711" s="44"/>
      <c r="AA711" s="44"/>
      <c r="AB711" s="44"/>
      <c r="AC711" s="44"/>
      <c r="AD711" s="44"/>
      <c r="AE711" s="44"/>
    </row>
    <row r="712" spans="26:31" ht="15" x14ac:dyDescent="0.25">
      <c r="Z712" s="44"/>
      <c r="AA712" s="44"/>
      <c r="AB712" s="44"/>
      <c r="AC712" s="44"/>
      <c r="AD712" s="44"/>
      <c r="AE712" s="44"/>
    </row>
    <row r="713" spans="26:31" ht="15" x14ac:dyDescent="0.25">
      <c r="Z713" s="44"/>
      <c r="AA713" s="44"/>
      <c r="AB713" s="44"/>
      <c r="AC713" s="44"/>
      <c r="AD713" s="44"/>
      <c r="AE713" s="44"/>
    </row>
    <row r="714" spans="26:31" ht="15" x14ac:dyDescent="0.25">
      <c r="Z714" s="44"/>
      <c r="AA714" s="44"/>
      <c r="AB714" s="44"/>
      <c r="AC714" s="44"/>
      <c r="AD714" s="44"/>
      <c r="AE714" s="44"/>
    </row>
    <row r="715" spans="26:31" ht="15" x14ac:dyDescent="0.25">
      <c r="Z715" s="44"/>
      <c r="AA715" s="44"/>
      <c r="AB715" s="44"/>
      <c r="AC715" s="44"/>
      <c r="AD715" s="44"/>
      <c r="AE715" s="44"/>
    </row>
    <row r="716" spans="26:31" ht="15" x14ac:dyDescent="0.25">
      <c r="Z716" s="44"/>
      <c r="AA716" s="44"/>
      <c r="AB716" s="44"/>
      <c r="AC716" s="44"/>
      <c r="AD716" s="44"/>
      <c r="AE716" s="44"/>
    </row>
    <row r="717" spans="26:31" ht="15" x14ac:dyDescent="0.25">
      <c r="Z717" s="44"/>
      <c r="AA717" s="44"/>
      <c r="AB717" s="44"/>
      <c r="AC717" s="44"/>
      <c r="AD717" s="44"/>
      <c r="AE717" s="44"/>
    </row>
    <row r="718" spans="26:31" ht="15" x14ac:dyDescent="0.25">
      <c r="Z718" s="44"/>
      <c r="AA718" s="44"/>
      <c r="AB718" s="44"/>
      <c r="AC718" s="44"/>
      <c r="AD718" s="44"/>
      <c r="AE718" s="44"/>
    </row>
    <row r="719" spans="26:31" ht="15" x14ac:dyDescent="0.25">
      <c r="Z719" s="44"/>
      <c r="AA719" s="44"/>
      <c r="AB719" s="44"/>
      <c r="AC719" s="44"/>
      <c r="AD719" s="44"/>
      <c r="AE719" s="44"/>
    </row>
    <row r="720" spans="26:31" ht="15" x14ac:dyDescent="0.25">
      <c r="Z720" s="44"/>
      <c r="AA720" s="44"/>
      <c r="AB720" s="44"/>
      <c r="AC720" s="44"/>
      <c r="AD720" s="44"/>
      <c r="AE720" s="44"/>
    </row>
    <row r="721" spans="26:31" ht="15" x14ac:dyDescent="0.25">
      <c r="Z721" s="44"/>
      <c r="AA721" s="44"/>
      <c r="AB721" s="44"/>
      <c r="AC721" s="44"/>
      <c r="AD721" s="44"/>
      <c r="AE721" s="44"/>
    </row>
    <row r="722" spans="26:31" ht="15" x14ac:dyDescent="0.25">
      <c r="Z722" s="44"/>
      <c r="AA722" s="44"/>
      <c r="AB722" s="44"/>
      <c r="AC722" s="44"/>
      <c r="AD722" s="44"/>
      <c r="AE722" s="44"/>
    </row>
    <row r="723" spans="26:31" ht="15" x14ac:dyDescent="0.25">
      <c r="Z723" s="44"/>
      <c r="AA723" s="44"/>
      <c r="AB723" s="44"/>
      <c r="AC723" s="44"/>
      <c r="AD723" s="44"/>
      <c r="AE723" s="44"/>
    </row>
    <row r="724" spans="26:31" ht="15" x14ac:dyDescent="0.25">
      <c r="Z724" s="44"/>
      <c r="AA724" s="44"/>
      <c r="AB724" s="44"/>
      <c r="AC724" s="44"/>
      <c r="AD724" s="44"/>
      <c r="AE724" s="44"/>
    </row>
    <row r="725" spans="26:31" ht="15" x14ac:dyDescent="0.25">
      <c r="Z725" s="44"/>
      <c r="AA725" s="44"/>
      <c r="AB725" s="44"/>
      <c r="AC725" s="44"/>
      <c r="AD725" s="44"/>
      <c r="AE725" s="44"/>
    </row>
    <row r="726" spans="26:31" ht="15" x14ac:dyDescent="0.25">
      <c r="Z726" s="44"/>
      <c r="AA726" s="44"/>
      <c r="AB726" s="44"/>
      <c r="AC726" s="44"/>
      <c r="AD726" s="44"/>
      <c r="AE726" s="44"/>
    </row>
    <row r="727" spans="26:31" ht="15" x14ac:dyDescent="0.25">
      <c r="Z727" s="44"/>
      <c r="AA727" s="44"/>
      <c r="AB727" s="44"/>
      <c r="AC727" s="44"/>
      <c r="AD727" s="44"/>
      <c r="AE727" s="44"/>
    </row>
    <row r="728" spans="26:31" ht="15" x14ac:dyDescent="0.25">
      <c r="Z728" s="44"/>
      <c r="AA728" s="44"/>
      <c r="AB728" s="44"/>
      <c r="AC728" s="44"/>
      <c r="AD728" s="44"/>
      <c r="AE728" s="44"/>
    </row>
    <row r="729" spans="26:31" ht="15" x14ac:dyDescent="0.25">
      <c r="Z729" s="44"/>
      <c r="AA729" s="44"/>
      <c r="AB729" s="44"/>
      <c r="AC729" s="44"/>
      <c r="AD729" s="44"/>
      <c r="AE729" s="44"/>
    </row>
    <row r="730" spans="26:31" ht="15" x14ac:dyDescent="0.25">
      <c r="Z730" s="44"/>
      <c r="AA730" s="44"/>
      <c r="AB730" s="44"/>
      <c r="AC730" s="44"/>
      <c r="AD730" s="44"/>
      <c r="AE730" s="44"/>
    </row>
    <row r="731" spans="26:31" ht="15" x14ac:dyDescent="0.25">
      <c r="Z731" s="44"/>
      <c r="AA731" s="44"/>
      <c r="AB731" s="44"/>
      <c r="AC731" s="44"/>
      <c r="AD731" s="44"/>
      <c r="AE731" s="44"/>
    </row>
    <row r="732" spans="26:31" ht="15" x14ac:dyDescent="0.25">
      <c r="Z732" s="44"/>
      <c r="AA732" s="44"/>
      <c r="AB732" s="44"/>
      <c r="AC732" s="44"/>
      <c r="AD732" s="44"/>
      <c r="AE732" s="44"/>
    </row>
    <row r="733" spans="26:31" ht="15" x14ac:dyDescent="0.25">
      <c r="Z733" s="44"/>
      <c r="AA733" s="44"/>
      <c r="AB733" s="44"/>
      <c r="AC733" s="44"/>
      <c r="AD733" s="44"/>
      <c r="AE733" s="44"/>
    </row>
    <row r="734" spans="26:31" ht="15" x14ac:dyDescent="0.25">
      <c r="Z734" s="44"/>
      <c r="AA734" s="44"/>
      <c r="AB734" s="44"/>
      <c r="AC734" s="44"/>
      <c r="AD734" s="44"/>
      <c r="AE734" s="44"/>
    </row>
    <row r="735" spans="26:31" ht="15" x14ac:dyDescent="0.25">
      <c r="Z735" s="44"/>
      <c r="AA735" s="44"/>
      <c r="AB735" s="44"/>
      <c r="AC735" s="44"/>
      <c r="AD735" s="44"/>
      <c r="AE735" s="44"/>
    </row>
    <row r="736" spans="26:31" ht="15" x14ac:dyDescent="0.25">
      <c r="Z736" s="44"/>
      <c r="AA736" s="44"/>
      <c r="AB736" s="44"/>
      <c r="AC736" s="44"/>
      <c r="AD736" s="44"/>
      <c r="AE736" s="44"/>
    </row>
    <row r="737" spans="26:31" ht="15" x14ac:dyDescent="0.25">
      <c r="Z737" s="44"/>
      <c r="AA737" s="44"/>
      <c r="AB737" s="44"/>
      <c r="AC737" s="44"/>
      <c r="AD737" s="44"/>
      <c r="AE737" s="44"/>
    </row>
    <row r="738" spans="26:31" ht="15" x14ac:dyDescent="0.25">
      <c r="Z738" s="44"/>
      <c r="AA738" s="44"/>
      <c r="AB738" s="44"/>
      <c r="AC738" s="44"/>
      <c r="AD738" s="44"/>
      <c r="AE738" s="44"/>
    </row>
    <row r="739" spans="26:31" ht="15" x14ac:dyDescent="0.25">
      <c r="Z739" s="44"/>
      <c r="AA739" s="44"/>
      <c r="AB739" s="44"/>
      <c r="AC739" s="44"/>
      <c r="AD739" s="44"/>
      <c r="AE739" s="44"/>
    </row>
    <row r="740" spans="26:31" ht="15" x14ac:dyDescent="0.25">
      <c r="Z740" s="44"/>
      <c r="AA740" s="44"/>
      <c r="AB740" s="44"/>
      <c r="AC740" s="44"/>
      <c r="AD740" s="44"/>
      <c r="AE740" s="44"/>
    </row>
    <row r="741" spans="26:31" ht="15" x14ac:dyDescent="0.25">
      <c r="Z741" s="44"/>
      <c r="AA741" s="44"/>
      <c r="AB741" s="44"/>
      <c r="AC741" s="44"/>
      <c r="AD741" s="44"/>
      <c r="AE741" s="44"/>
    </row>
    <row r="742" spans="26:31" ht="15" x14ac:dyDescent="0.25">
      <c r="Z742" s="44"/>
      <c r="AA742" s="44"/>
      <c r="AB742" s="44"/>
      <c r="AC742" s="44"/>
      <c r="AD742" s="44"/>
      <c r="AE742" s="44"/>
    </row>
    <row r="743" spans="26:31" ht="15" x14ac:dyDescent="0.25">
      <c r="Z743" s="44"/>
      <c r="AA743" s="44"/>
      <c r="AB743" s="44"/>
      <c r="AC743" s="44"/>
      <c r="AD743" s="44"/>
      <c r="AE743" s="44"/>
    </row>
    <row r="744" spans="26:31" ht="15" x14ac:dyDescent="0.25">
      <c r="Z744" s="44"/>
      <c r="AA744" s="44"/>
      <c r="AB744" s="44"/>
      <c r="AC744" s="44"/>
      <c r="AD744" s="44"/>
      <c r="AE744" s="44"/>
    </row>
    <row r="745" spans="26:31" ht="15" x14ac:dyDescent="0.25">
      <c r="Z745" s="44"/>
      <c r="AA745" s="44"/>
      <c r="AB745" s="44"/>
      <c r="AC745" s="44"/>
      <c r="AD745" s="44"/>
      <c r="AE745" s="44"/>
    </row>
    <row r="746" spans="26:31" ht="15" x14ac:dyDescent="0.25">
      <c r="Z746" s="44"/>
      <c r="AA746" s="44"/>
      <c r="AB746" s="44"/>
      <c r="AC746" s="44"/>
      <c r="AD746" s="44"/>
      <c r="AE746" s="44"/>
    </row>
    <row r="747" spans="26:31" ht="15" x14ac:dyDescent="0.25">
      <c r="Z747" s="44"/>
      <c r="AA747" s="44"/>
      <c r="AB747" s="44"/>
      <c r="AC747" s="44"/>
      <c r="AD747" s="44"/>
      <c r="AE747" s="44"/>
    </row>
    <row r="748" spans="26:31" ht="15" x14ac:dyDescent="0.25">
      <c r="Z748" s="44"/>
      <c r="AA748" s="44"/>
      <c r="AB748" s="44"/>
      <c r="AC748" s="44"/>
      <c r="AD748" s="44"/>
      <c r="AE748" s="44"/>
    </row>
    <row r="749" spans="26:31" ht="15" x14ac:dyDescent="0.25">
      <c r="Z749" s="44"/>
      <c r="AA749" s="44"/>
      <c r="AB749" s="44"/>
      <c r="AC749" s="44"/>
      <c r="AD749" s="44"/>
      <c r="AE749" s="44"/>
    </row>
    <row r="750" spans="26:31" ht="15" x14ac:dyDescent="0.25">
      <c r="Z750" s="44"/>
      <c r="AA750" s="44"/>
      <c r="AB750" s="44"/>
      <c r="AC750" s="44"/>
      <c r="AD750" s="44"/>
      <c r="AE750" s="44"/>
    </row>
    <row r="751" spans="26:31" ht="15" x14ac:dyDescent="0.25">
      <c r="Z751" s="44"/>
      <c r="AA751" s="44"/>
      <c r="AB751" s="44"/>
      <c r="AC751" s="44"/>
      <c r="AD751" s="44"/>
      <c r="AE751" s="44"/>
    </row>
    <row r="752" spans="26:31" ht="15" x14ac:dyDescent="0.25">
      <c r="Z752" s="44"/>
      <c r="AA752" s="44"/>
      <c r="AB752" s="44"/>
      <c r="AC752" s="44"/>
      <c r="AD752" s="44"/>
      <c r="AE752" s="44"/>
    </row>
    <row r="753" spans="26:31" ht="15" x14ac:dyDescent="0.25">
      <c r="Z753" s="44"/>
      <c r="AA753" s="44"/>
      <c r="AB753" s="44"/>
      <c r="AC753" s="44"/>
      <c r="AD753" s="44"/>
      <c r="AE753" s="44"/>
    </row>
    <row r="754" spans="26:31" ht="15" x14ac:dyDescent="0.25">
      <c r="Z754" s="44"/>
      <c r="AA754" s="44"/>
      <c r="AB754" s="44"/>
      <c r="AC754" s="44"/>
      <c r="AD754" s="44"/>
      <c r="AE754" s="44"/>
    </row>
    <row r="755" spans="26:31" ht="15" x14ac:dyDescent="0.25">
      <c r="Z755" s="44"/>
      <c r="AA755" s="44"/>
      <c r="AB755" s="44"/>
      <c r="AC755" s="44"/>
      <c r="AD755" s="44"/>
      <c r="AE755" s="44"/>
    </row>
    <row r="756" spans="26:31" ht="15" x14ac:dyDescent="0.25">
      <c r="Z756" s="44"/>
      <c r="AA756" s="44"/>
      <c r="AB756" s="44"/>
      <c r="AC756" s="44"/>
      <c r="AD756" s="44"/>
      <c r="AE756" s="44"/>
    </row>
    <row r="757" spans="26:31" ht="15" x14ac:dyDescent="0.25">
      <c r="Z757" s="44"/>
      <c r="AA757" s="44"/>
      <c r="AB757" s="44"/>
      <c r="AC757" s="44"/>
      <c r="AD757" s="44"/>
      <c r="AE757" s="44"/>
    </row>
    <row r="758" spans="26:31" ht="15" x14ac:dyDescent="0.25">
      <c r="Z758" s="44"/>
      <c r="AA758" s="44"/>
      <c r="AB758" s="44"/>
      <c r="AC758" s="44"/>
      <c r="AD758" s="44"/>
      <c r="AE758" s="44"/>
    </row>
    <row r="759" spans="26:31" ht="15" x14ac:dyDescent="0.25">
      <c r="Z759" s="44"/>
      <c r="AA759" s="44"/>
      <c r="AB759" s="44"/>
      <c r="AC759" s="44"/>
      <c r="AD759" s="44"/>
      <c r="AE759" s="44"/>
    </row>
    <row r="760" spans="26:31" ht="15" x14ac:dyDescent="0.25">
      <c r="Z760" s="44"/>
      <c r="AA760" s="44"/>
      <c r="AB760" s="44"/>
      <c r="AC760" s="44"/>
      <c r="AD760" s="44"/>
      <c r="AE760" s="44"/>
    </row>
    <row r="761" spans="26:31" ht="15" x14ac:dyDescent="0.25">
      <c r="Z761" s="44"/>
      <c r="AA761" s="44"/>
      <c r="AB761" s="44"/>
      <c r="AC761" s="44"/>
      <c r="AD761" s="44"/>
      <c r="AE761" s="44"/>
    </row>
    <row r="762" spans="26:31" ht="15" x14ac:dyDescent="0.25">
      <c r="Z762" s="44"/>
      <c r="AA762" s="44"/>
      <c r="AB762" s="44"/>
      <c r="AC762" s="44"/>
      <c r="AD762" s="44"/>
      <c r="AE762" s="44"/>
    </row>
    <row r="763" spans="26:31" ht="15" x14ac:dyDescent="0.25">
      <c r="Z763" s="44"/>
      <c r="AA763" s="44"/>
      <c r="AB763" s="44"/>
      <c r="AC763" s="44"/>
      <c r="AD763" s="44"/>
      <c r="AE763" s="44"/>
    </row>
    <row r="764" spans="26:31" ht="15" x14ac:dyDescent="0.25">
      <c r="Z764" s="44"/>
      <c r="AA764" s="44"/>
      <c r="AB764" s="44"/>
      <c r="AC764" s="44"/>
      <c r="AD764" s="44"/>
      <c r="AE764" s="44"/>
    </row>
    <row r="765" spans="26:31" ht="15" x14ac:dyDescent="0.25">
      <c r="Z765" s="44"/>
      <c r="AA765" s="44"/>
      <c r="AB765" s="44"/>
      <c r="AC765" s="44"/>
      <c r="AD765" s="44"/>
      <c r="AE765" s="44"/>
    </row>
    <row r="766" spans="26:31" ht="15" x14ac:dyDescent="0.25">
      <c r="Z766" s="44"/>
      <c r="AA766" s="44"/>
      <c r="AB766" s="44"/>
      <c r="AC766" s="44"/>
      <c r="AD766" s="44"/>
      <c r="AE766" s="44"/>
    </row>
    <row r="767" spans="26:31" ht="15" x14ac:dyDescent="0.25">
      <c r="Z767" s="44"/>
      <c r="AA767" s="44"/>
      <c r="AB767" s="44"/>
      <c r="AC767" s="44"/>
      <c r="AD767" s="44"/>
      <c r="AE767" s="44"/>
    </row>
    <row r="768" spans="26:31" ht="15" x14ac:dyDescent="0.25">
      <c r="Z768" s="44"/>
      <c r="AA768" s="44"/>
      <c r="AB768" s="44"/>
      <c r="AC768" s="44"/>
      <c r="AD768" s="44"/>
      <c r="AE768" s="44"/>
    </row>
    <row r="769" spans="26:31" ht="15" x14ac:dyDescent="0.25">
      <c r="Z769" s="44"/>
      <c r="AA769" s="44"/>
      <c r="AB769" s="44"/>
      <c r="AC769" s="44"/>
      <c r="AD769" s="44"/>
      <c r="AE769" s="44"/>
    </row>
    <row r="770" spans="26:31" ht="15" x14ac:dyDescent="0.25">
      <c r="Z770" s="44"/>
      <c r="AA770" s="44"/>
      <c r="AB770" s="44"/>
      <c r="AC770" s="44"/>
      <c r="AD770" s="44"/>
      <c r="AE770" s="44"/>
    </row>
    <row r="771" spans="26:31" ht="15" x14ac:dyDescent="0.25">
      <c r="Z771" s="44"/>
      <c r="AA771" s="44"/>
      <c r="AB771" s="44"/>
      <c r="AC771" s="44"/>
      <c r="AD771" s="44"/>
      <c r="AE771" s="44"/>
    </row>
    <row r="772" spans="26:31" ht="15" x14ac:dyDescent="0.25">
      <c r="Z772" s="44"/>
      <c r="AA772" s="44"/>
      <c r="AB772" s="44"/>
      <c r="AC772" s="44"/>
      <c r="AD772" s="44"/>
      <c r="AE772" s="44"/>
    </row>
    <row r="773" spans="26:31" ht="15" x14ac:dyDescent="0.25">
      <c r="Z773" s="44"/>
      <c r="AA773" s="44"/>
      <c r="AB773" s="44"/>
      <c r="AC773" s="44"/>
      <c r="AD773" s="44"/>
      <c r="AE773" s="44"/>
    </row>
    <row r="774" spans="26:31" ht="15" x14ac:dyDescent="0.25">
      <c r="Z774" s="44"/>
      <c r="AA774" s="44"/>
      <c r="AB774" s="44"/>
      <c r="AC774" s="44"/>
      <c r="AD774" s="44"/>
      <c r="AE774" s="44"/>
    </row>
    <row r="775" spans="26:31" ht="15" x14ac:dyDescent="0.25">
      <c r="Z775" s="44"/>
      <c r="AA775" s="44"/>
      <c r="AB775" s="44"/>
      <c r="AC775" s="44"/>
      <c r="AD775" s="44"/>
      <c r="AE775" s="44"/>
    </row>
    <row r="776" spans="26:31" ht="15" x14ac:dyDescent="0.25">
      <c r="Z776" s="44"/>
      <c r="AA776" s="44"/>
      <c r="AB776" s="44"/>
      <c r="AC776" s="44"/>
      <c r="AD776" s="44"/>
      <c r="AE776" s="44"/>
    </row>
    <row r="777" spans="26:31" ht="15" x14ac:dyDescent="0.25">
      <c r="Z777" s="44"/>
      <c r="AA777" s="44"/>
      <c r="AB777" s="44"/>
      <c r="AC777" s="44"/>
      <c r="AD777" s="44"/>
      <c r="AE777" s="44"/>
    </row>
    <row r="778" spans="26:31" ht="15" x14ac:dyDescent="0.25">
      <c r="Z778" s="44"/>
      <c r="AA778" s="44"/>
      <c r="AB778" s="44"/>
      <c r="AC778" s="44"/>
      <c r="AD778" s="44"/>
      <c r="AE778" s="44"/>
    </row>
    <row r="779" spans="26:31" ht="15" x14ac:dyDescent="0.25">
      <c r="Z779" s="44"/>
      <c r="AA779" s="44"/>
      <c r="AB779" s="44"/>
      <c r="AC779" s="44"/>
      <c r="AD779" s="44"/>
      <c r="AE779" s="44"/>
    </row>
    <row r="780" spans="26:31" ht="15" x14ac:dyDescent="0.25">
      <c r="Z780" s="44"/>
      <c r="AA780" s="44"/>
      <c r="AB780" s="44"/>
      <c r="AC780" s="44"/>
      <c r="AD780" s="44"/>
      <c r="AE780" s="44"/>
    </row>
    <row r="781" spans="26:31" ht="15" x14ac:dyDescent="0.25">
      <c r="Z781" s="44"/>
      <c r="AA781" s="44"/>
      <c r="AB781" s="44"/>
      <c r="AC781" s="44"/>
      <c r="AD781" s="44"/>
      <c r="AE781" s="44"/>
    </row>
    <row r="782" spans="26:31" ht="15" x14ac:dyDescent="0.25">
      <c r="Z782" s="44"/>
      <c r="AA782" s="44"/>
      <c r="AB782" s="44"/>
      <c r="AC782" s="44"/>
      <c r="AD782" s="44"/>
      <c r="AE782" s="44"/>
    </row>
    <row r="783" spans="26:31" ht="15" x14ac:dyDescent="0.25">
      <c r="Z783" s="44"/>
      <c r="AA783" s="44"/>
      <c r="AB783" s="44"/>
      <c r="AC783" s="44"/>
      <c r="AD783" s="44"/>
      <c r="AE783" s="44"/>
    </row>
    <row r="784" spans="26:31" ht="15" x14ac:dyDescent="0.25">
      <c r="Z784" s="44"/>
      <c r="AA784" s="44"/>
      <c r="AB784" s="44"/>
      <c r="AC784" s="44"/>
      <c r="AD784" s="44"/>
      <c r="AE784" s="44"/>
    </row>
    <row r="785" spans="26:31" ht="15" x14ac:dyDescent="0.25">
      <c r="Z785" s="44"/>
      <c r="AA785" s="44"/>
      <c r="AB785" s="44"/>
      <c r="AC785" s="44"/>
      <c r="AD785" s="44"/>
      <c r="AE785" s="44"/>
    </row>
    <row r="786" spans="26:31" ht="15" x14ac:dyDescent="0.25">
      <c r="Z786" s="44"/>
      <c r="AA786" s="44"/>
      <c r="AB786" s="44"/>
      <c r="AC786" s="44"/>
      <c r="AD786" s="44"/>
      <c r="AE786" s="44"/>
    </row>
    <row r="787" spans="26:31" ht="15" x14ac:dyDescent="0.25">
      <c r="Z787" s="44"/>
      <c r="AA787" s="44"/>
      <c r="AB787" s="44"/>
      <c r="AC787" s="44"/>
      <c r="AD787" s="44"/>
      <c r="AE787" s="44"/>
    </row>
    <row r="788" spans="26:31" ht="15" x14ac:dyDescent="0.25">
      <c r="Z788" s="44"/>
      <c r="AA788" s="44"/>
      <c r="AB788" s="44"/>
      <c r="AC788" s="44"/>
      <c r="AD788" s="44"/>
      <c r="AE788" s="44"/>
    </row>
    <row r="789" spans="26:31" ht="15" x14ac:dyDescent="0.25">
      <c r="Z789" s="44"/>
      <c r="AA789" s="44"/>
      <c r="AB789" s="44"/>
      <c r="AC789" s="44"/>
      <c r="AD789" s="44"/>
      <c r="AE789" s="44"/>
    </row>
    <row r="790" spans="26:31" ht="15" x14ac:dyDescent="0.25">
      <c r="Z790" s="44"/>
      <c r="AA790" s="44"/>
      <c r="AB790" s="44"/>
      <c r="AC790" s="44"/>
      <c r="AD790" s="44"/>
      <c r="AE790" s="44"/>
    </row>
    <row r="791" spans="26:31" ht="15" x14ac:dyDescent="0.25">
      <c r="Z791" s="44"/>
      <c r="AA791" s="44"/>
      <c r="AB791" s="44"/>
      <c r="AC791" s="44"/>
      <c r="AD791" s="44"/>
      <c r="AE791" s="44"/>
    </row>
    <row r="792" spans="26:31" ht="15" x14ac:dyDescent="0.25">
      <c r="Z792" s="44"/>
      <c r="AA792" s="44"/>
      <c r="AB792" s="44"/>
      <c r="AC792" s="44"/>
      <c r="AD792" s="44"/>
      <c r="AE792" s="44"/>
    </row>
    <row r="793" spans="26:31" ht="15" x14ac:dyDescent="0.25">
      <c r="Z793" s="44"/>
      <c r="AA793" s="44"/>
      <c r="AB793" s="44"/>
      <c r="AC793" s="44"/>
      <c r="AD793" s="44"/>
      <c r="AE793" s="44"/>
    </row>
    <row r="794" spans="26:31" ht="15" x14ac:dyDescent="0.25">
      <c r="Z794" s="44"/>
      <c r="AA794" s="44"/>
      <c r="AB794" s="44"/>
      <c r="AC794" s="44"/>
      <c r="AD794" s="44"/>
      <c r="AE794" s="44"/>
    </row>
    <row r="795" spans="26:31" ht="15" x14ac:dyDescent="0.25">
      <c r="Z795" s="44"/>
      <c r="AA795" s="44"/>
      <c r="AB795" s="44"/>
      <c r="AC795" s="44"/>
      <c r="AD795" s="44"/>
      <c r="AE795" s="44"/>
    </row>
    <row r="796" spans="26:31" ht="15" x14ac:dyDescent="0.25">
      <c r="Z796" s="44"/>
      <c r="AA796" s="44"/>
      <c r="AB796" s="44"/>
      <c r="AC796" s="44"/>
      <c r="AD796" s="44"/>
      <c r="AE796" s="44"/>
    </row>
    <row r="797" spans="26:31" ht="15" x14ac:dyDescent="0.25">
      <c r="Z797" s="44"/>
      <c r="AA797" s="44"/>
      <c r="AB797" s="44"/>
      <c r="AC797" s="44"/>
      <c r="AD797" s="44"/>
      <c r="AE797" s="44"/>
    </row>
    <row r="798" spans="26:31" ht="15" x14ac:dyDescent="0.25">
      <c r="Z798" s="44"/>
      <c r="AA798" s="44"/>
      <c r="AB798" s="44"/>
      <c r="AC798" s="44"/>
      <c r="AD798" s="44"/>
      <c r="AE798" s="44"/>
    </row>
    <row r="799" spans="26:31" ht="15" x14ac:dyDescent="0.25">
      <c r="Z799" s="44"/>
      <c r="AA799" s="44"/>
      <c r="AB799" s="44"/>
      <c r="AC799" s="44"/>
      <c r="AD799" s="44"/>
      <c r="AE799" s="44"/>
    </row>
    <row r="800" spans="26:31" ht="15" x14ac:dyDescent="0.25">
      <c r="Z800" s="44"/>
      <c r="AA800" s="44"/>
      <c r="AB800" s="44"/>
      <c r="AC800" s="44"/>
      <c r="AD800" s="44"/>
      <c r="AE800" s="44"/>
    </row>
    <row r="801" spans="26:31" ht="15" x14ac:dyDescent="0.25">
      <c r="Z801" s="44"/>
      <c r="AA801" s="44"/>
      <c r="AB801" s="44"/>
      <c r="AC801" s="44"/>
      <c r="AD801" s="44"/>
      <c r="AE801" s="44"/>
    </row>
    <row r="802" spans="26:31" ht="15" x14ac:dyDescent="0.25">
      <c r="Z802" s="44"/>
      <c r="AA802" s="44"/>
      <c r="AB802" s="44"/>
      <c r="AC802" s="44"/>
      <c r="AD802" s="44"/>
      <c r="AE802" s="44"/>
    </row>
    <row r="803" spans="26:31" ht="15" x14ac:dyDescent="0.25">
      <c r="Z803" s="44"/>
      <c r="AA803" s="44"/>
      <c r="AB803" s="44"/>
      <c r="AC803" s="44"/>
      <c r="AD803" s="44"/>
      <c r="AE803" s="44"/>
    </row>
    <row r="804" spans="26:31" ht="15" x14ac:dyDescent="0.25">
      <c r="Z804" s="44"/>
      <c r="AA804" s="44"/>
      <c r="AB804" s="44"/>
      <c r="AC804" s="44"/>
      <c r="AD804" s="44"/>
      <c r="AE804" s="44"/>
    </row>
    <row r="805" spans="26:31" ht="15" x14ac:dyDescent="0.25">
      <c r="Z805" s="44"/>
      <c r="AA805" s="44"/>
      <c r="AB805" s="44"/>
      <c r="AC805" s="44"/>
      <c r="AD805" s="44"/>
      <c r="AE805" s="44"/>
    </row>
    <row r="806" spans="26:31" ht="15" x14ac:dyDescent="0.25">
      <c r="Z806" s="44"/>
      <c r="AA806" s="44"/>
      <c r="AB806" s="44"/>
      <c r="AC806" s="44"/>
      <c r="AD806" s="44"/>
      <c r="AE806" s="44"/>
    </row>
    <row r="807" spans="26:31" ht="15" x14ac:dyDescent="0.25">
      <c r="Z807" s="44"/>
      <c r="AA807" s="44"/>
      <c r="AB807" s="44"/>
      <c r="AC807" s="44"/>
      <c r="AD807" s="44"/>
      <c r="AE807" s="44"/>
    </row>
    <row r="808" spans="26:31" ht="15" x14ac:dyDescent="0.25">
      <c r="Z808" s="44"/>
      <c r="AA808" s="44"/>
      <c r="AB808" s="44"/>
      <c r="AC808" s="44"/>
      <c r="AD808" s="44"/>
      <c r="AE808" s="44"/>
    </row>
    <row r="809" spans="26:31" ht="15" x14ac:dyDescent="0.25">
      <c r="Z809" s="44"/>
      <c r="AA809" s="44"/>
      <c r="AB809" s="44"/>
      <c r="AC809" s="44"/>
      <c r="AD809" s="44"/>
      <c r="AE809" s="44"/>
    </row>
    <row r="810" spans="26:31" ht="15" x14ac:dyDescent="0.25">
      <c r="Z810" s="44"/>
      <c r="AA810" s="44"/>
      <c r="AB810" s="44"/>
      <c r="AC810" s="44"/>
      <c r="AD810" s="44"/>
      <c r="AE810" s="44"/>
    </row>
    <row r="811" spans="26:31" ht="15" x14ac:dyDescent="0.25">
      <c r="Z811" s="44"/>
      <c r="AA811" s="44"/>
      <c r="AB811" s="44"/>
      <c r="AC811" s="44"/>
      <c r="AD811" s="44"/>
      <c r="AE811" s="44"/>
    </row>
    <row r="812" spans="26:31" ht="15" x14ac:dyDescent="0.25">
      <c r="Z812" s="44"/>
      <c r="AA812" s="44"/>
      <c r="AB812" s="44"/>
      <c r="AC812" s="44"/>
      <c r="AD812" s="44"/>
      <c r="AE812" s="44"/>
    </row>
    <row r="813" spans="26:31" ht="15" x14ac:dyDescent="0.25">
      <c r="Z813" s="44"/>
      <c r="AA813" s="44"/>
      <c r="AB813" s="44"/>
      <c r="AC813" s="44"/>
      <c r="AD813" s="44"/>
      <c r="AE813" s="44"/>
    </row>
    <row r="814" spans="26:31" ht="15" x14ac:dyDescent="0.25">
      <c r="Z814" s="44"/>
      <c r="AA814" s="44"/>
      <c r="AB814" s="44"/>
      <c r="AC814" s="44"/>
      <c r="AD814" s="44"/>
      <c r="AE814" s="44"/>
    </row>
    <row r="815" spans="26:31" ht="15" x14ac:dyDescent="0.25">
      <c r="Z815" s="44"/>
      <c r="AA815" s="44"/>
      <c r="AB815" s="44"/>
      <c r="AC815" s="44"/>
      <c r="AD815" s="44"/>
      <c r="AE815" s="44"/>
    </row>
    <row r="816" spans="26:31" ht="15" x14ac:dyDescent="0.25">
      <c r="Z816" s="44"/>
      <c r="AA816" s="44"/>
      <c r="AB816" s="44"/>
      <c r="AC816" s="44"/>
      <c r="AD816" s="44"/>
      <c r="AE816" s="44"/>
    </row>
    <row r="817" spans="26:31" ht="15" x14ac:dyDescent="0.25">
      <c r="Z817" s="44"/>
      <c r="AA817" s="44"/>
      <c r="AB817" s="44"/>
      <c r="AC817" s="44"/>
      <c r="AD817" s="44"/>
      <c r="AE817" s="44"/>
    </row>
    <row r="818" spans="26:31" ht="15" x14ac:dyDescent="0.25">
      <c r="Z818" s="44"/>
      <c r="AA818" s="44"/>
      <c r="AB818" s="44"/>
      <c r="AC818" s="44"/>
      <c r="AD818" s="44"/>
      <c r="AE818" s="44"/>
    </row>
    <row r="819" spans="26:31" ht="15" x14ac:dyDescent="0.25">
      <c r="Z819" s="44"/>
      <c r="AA819" s="44"/>
      <c r="AB819" s="44"/>
      <c r="AC819" s="44"/>
      <c r="AD819" s="44"/>
      <c r="AE819" s="44"/>
    </row>
    <row r="820" spans="26:31" ht="15" x14ac:dyDescent="0.25">
      <c r="Z820" s="44"/>
      <c r="AA820" s="44"/>
      <c r="AB820" s="44"/>
      <c r="AC820" s="44"/>
      <c r="AD820" s="44"/>
      <c r="AE820" s="44"/>
    </row>
    <row r="821" spans="26:31" ht="15" x14ac:dyDescent="0.25">
      <c r="Z821" s="44"/>
      <c r="AA821" s="44"/>
      <c r="AB821" s="44"/>
      <c r="AC821" s="44"/>
      <c r="AD821" s="44"/>
      <c r="AE821" s="44"/>
    </row>
    <row r="822" spans="26:31" ht="15" x14ac:dyDescent="0.25">
      <c r="Z822" s="44"/>
      <c r="AA822" s="44"/>
      <c r="AB822" s="44"/>
      <c r="AC822" s="44"/>
      <c r="AD822" s="44"/>
      <c r="AE822" s="44"/>
    </row>
    <row r="823" spans="26:31" ht="15" x14ac:dyDescent="0.25">
      <c r="Z823" s="44"/>
      <c r="AA823" s="44"/>
      <c r="AB823" s="44"/>
      <c r="AC823" s="44"/>
      <c r="AD823" s="44"/>
      <c r="AE823" s="44"/>
    </row>
    <row r="824" spans="26:31" ht="15" x14ac:dyDescent="0.25">
      <c r="Z824" s="44"/>
      <c r="AA824" s="44"/>
      <c r="AB824" s="44"/>
      <c r="AC824" s="44"/>
      <c r="AD824" s="44"/>
      <c r="AE824" s="44"/>
    </row>
    <row r="825" spans="26:31" ht="15" x14ac:dyDescent="0.25">
      <c r="Z825" s="44"/>
      <c r="AA825" s="44"/>
      <c r="AB825" s="44"/>
      <c r="AC825" s="44"/>
      <c r="AD825" s="44"/>
      <c r="AE825" s="44"/>
    </row>
    <row r="826" spans="26:31" ht="15" x14ac:dyDescent="0.25">
      <c r="Z826" s="44"/>
      <c r="AA826" s="44"/>
      <c r="AB826" s="44"/>
      <c r="AC826" s="44"/>
      <c r="AD826" s="44"/>
      <c r="AE826" s="44"/>
    </row>
    <row r="827" spans="26:31" ht="15" x14ac:dyDescent="0.25">
      <c r="Z827" s="44"/>
      <c r="AA827" s="44"/>
      <c r="AB827" s="44"/>
      <c r="AC827" s="44"/>
      <c r="AD827" s="44"/>
      <c r="AE827" s="44"/>
    </row>
    <row r="828" spans="26:31" ht="15" x14ac:dyDescent="0.25">
      <c r="Z828" s="44"/>
      <c r="AA828" s="44"/>
      <c r="AB828" s="44"/>
      <c r="AC828" s="44"/>
      <c r="AD828" s="44"/>
      <c r="AE828" s="44"/>
    </row>
    <row r="829" spans="26:31" ht="15" x14ac:dyDescent="0.25">
      <c r="Z829" s="44"/>
      <c r="AA829" s="44"/>
      <c r="AB829" s="44"/>
      <c r="AC829" s="44"/>
      <c r="AD829" s="44"/>
      <c r="AE829" s="44"/>
    </row>
    <row r="830" spans="26:31" ht="15" x14ac:dyDescent="0.25">
      <c r="Z830" s="44"/>
      <c r="AA830" s="44"/>
      <c r="AB830" s="44"/>
      <c r="AC830" s="44"/>
      <c r="AD830" s="44"/>
      <c r="AE830" s="44"/>
    </row>
    <row r="831" spans="26:31" ht="15" x14ac:dyDescent="0.25">
      <c r="Z831" s="44"/>
      <c r="AA831" s="44"/>
      <c r="AB831" s="44"/>
      <c r="AC831" s="44"/>
      <c r="AD831" s="44"/>
      <c r="AE831" s="44"/>
    </row>
    <row r="832" spans="26:31" ht="15" x14ac:dyDescent="0.25">
      <c r="Z832" s="44"/>
      <c r="AA832" s="44"/>
      <c r="AB832" s="44"/>
      <c r="AC832" s="44"/>
      <c r="AD832" s="44"/>
      <c r="AE832" s="44"/>
    </row>
    <row r="833" spans="26:31" ht="15" x14ac:dyDescent="0.25">
      <c r="Z833" s="44"/>
      <c r="AA833" s="44"/>
      <c r="AB833" s="44"/>
      <c r="AC833" s="44"/>
      <c r="AD833" s="44"/>
      <c r="AE833" s="44"/>
    </row>
    <row r="834" spans="26:31" ht="15" x14ac:dyDescent="0.25">
      <c r="Z834" s="44"/>
      <c r="AA834" s="44"/>
      <c r="AB834" s="44"/>
      <c r="AC834" s="44"/>
      <c r="AD834" s="44"/>
      <c r="AE834" s="44"/>
    </row>
    <row r="835" spans="26:31" ht="15" x14ac:dyDescent="0.25">
      <c r="Z835" s="44"/>
      <c r="AA835" s="44"/>
      <c r="AB835" s="44"/>
      <c r="AC835" s="44"/>
      <c r="AD835" s="44"/>
      <c r="AE835" s="44"/>
    </row>
    <row r="836" spans="26:31" ht="15" x14ac:dyDescent="0.25">
      <c r="Z836" s="44"/>
      <c r="AA836" s="44"/>
      <c r="AB836" s="44"/>
      <c r="AC836" s="44"/>
      <c r="AD836" s="44"/>
      <c r="AE836" s="44"/>
    </row>
    <row r="837" spans="26:31" ht="15" x14ac:dyDescent="0.25">
      <c r="Z837" s="44"/>
      <c r="AA837" s="44"/>
      <c r="AB837" s="44"/>
      <c r="AC837" s="44"/>
      <c r="AD837" s="44"/>
      <c r="AE837" s="44"/>
    </row>
    <row r="838" spans="26:31" ht="15" x14ac:dyDescent="0.25">
      <c r="Z838" s="44"/>
      <c r="AA838" s="44"/>
      <c r="AB838" s="44"/>
      <c r="AC838" s="44"/>
      <c r="AD838" s="44"/>
      <c r="AE838" s="44"/>
    </row>
    <row r="839" spans="26:31" ht="15" x14ac:dyDescent="0.25">
      <c r="Z839" s="44"/>
      <c r="AA839" s="44"/>
      <c r="AB839" s="44"/>
      <c r="AC839" s="44"/>
      <c r="AD839" s="44"/>
      <c r="AE839" s="44"/>
    </row>
    <row r="840" spans="26:31" ht="15" x14ac:dyDescent="0.25">
      <c r="Z840" s="44"/>
      <c r="AA840" s="44"/>
      <c r="AB840" s="44"/>
      <c r="AC840" s="44"/>
      <c r="AD840" s="44"/>
      <c r="AE840" s="44"/>
    </row>
    <row r="841" spans="26:31" ht="15" x14ac:dyDescent="0.25">
      <c r="Z841" s="44"/>
      <c r="AA841" s="44"/>
      <c r="AB841" s="44"/>
      <c r="AC841" s="44"/>
      <c r="AD841" s="44"/>
      <c r="AE841" s="44"/>
    </row>
    <row r="842" spans="26:31" ht="15" x14ac:dyDescent="0.25">
      <c r="Z842" s="44"/>
      <c r="AA842" s="44"/>
      <c r="AB842" s="44"/>
      <c r="AC842" s="44"/>
      <c r="AD842" s="44"/>
      <c r="AE842" s="44"/>
    </row>
    <row r="843" spans="26:31" ht="15" x14ac:dyDescent="0.25">
      <c r="Z843" s="44"/>
      <c r="AA843" s="44"/>
      <c r="AB843" s="44"/>
      <c r="AC843" s="44"/>
      <c r="AD843" s="44"/>
      <c r="AE843" s="44"/>
    </row>
    <row r="844" spans="26:31" ht="15" x14ac:dyDescent="0.25">
      <c r="Z844" s="44"/>
      <c r="AA844" s="44"/>
      <c r="AB844" s="44"/>
      <c r="AC844" s="44"/>
      <c r="AD844" s="44"/>
      <c r="AE844" s="44"/>
    </row>
    <row r="845" spans="26:31" ht="15" x14ac:dyDescent="0.25">
      <c r="Z845" s="44"/>
      <c r="AA845" s="44"/>
      <c r="AB845" s="44"/>
      <c r="AC845" s="44"/>
      <c r="AD845" s="44"/>
      <c r="AE845" s="44"/>
    </row>
    <row r="846" spans="26:31" ht="15" x14ac:dyDescent="0.25">
      <c r="Z846" s="44"/>
      <c r="AA846" s="44"/>
      <c r="AB846" s="44"/>
      <c r="AC846" s="44"/>
      <c r="AD846" s="44"/>
      <c r="AE846" s="44"/>
    </row>
    <row r="847" spans="26:31" ht="15" x14ac:dyDescent="0.25">
      <c r="Z847" s="44"/>
      <c r="AA847" s="44"/>
      <c r="AB847" s="44"/>
      <c r="AC847" s="44"/>
      <c r="AD847" s="44"/>
      <c r="AE847" s="44"/>
    </row>
    <row r="848" spans="26:31" ht="15" x14ac:dyDescent="0.25">
      <c r="Z848" s="44"/>
      <c r="AA848" s="44"/>
      <c r="AB848" s="44"/>
      <c r="AC848" s="44"/>
      <c r="AD848" s="44"/>
      <c r="AE848" s="44"/>
    </row>
    <row r="849" spans="26:31" ht="15" x14ac:dyDescent="0.25">
      <c r="Z849" s="44"/>
      <c r="AA849" s="44"/>
      <c r="AB849" s="44"/>
      <c r="AC849" s="44"/>
      <c r="AD849" s="44"/>
      <c r="AE849" s="44"/>
    </row>
    <row r="850" spans="26:31" ht="15" x14ac:dyDescent="0.25">
      <c r="Z850" s="44"/>
      <c r="AA850" s="44"/>
      <c r="AB850" s="44"/>
      <c r="AC850" s="44"/>
      <c r="AD850" s="44"/>
      <c r="AE850" s="44"/>
    </row>
    <row r="851" spans="26:31" ht="15" x14ac:dyDescent="0.25">
      <c r="Z851" s="44"/>
      <c r="AA851" s="44"/>
      <c r="AB851" s="44"/>
      <c r="AC851" s="44"/>
      <c r="AD851" s="44"/>
      <c r="AE851" s="44"/>
    </row>
    <row r="852" spans="26:31" ht="15" x14ac:dyDescent="0.25">
      <c r="Z852" s="44"/>
      <c r="AA852" s="44"/>
      <c r="AB852" s="44"/>
      <c r="AC852" s="44"/>
      <c r="AD852" s="44"/>
      <c r="AE852" s="44"/>
    </row>
    <row r="853" spans="26:31" ht="15" x14ac:dyDescent="0.25">
      <c r="Z853" s="44"/>
      <c r="AA853" s="44"/>
      <c r="AB853" s="44"/>
      <c r="AC853" s="44"/>
      <c r="AD853" s="44"/>
      <c r="AE853" s="44"/>
    </row>
    <row r="854" spans="26:31" ht="15" x14ac:dyDescent="0.25">
      <c r="Z854" s="44"/>
      <c r="AA854" s="44"/>
      <c r="AB854" s="44"/>
      <c r="AC854" s="44"/>
      <c r="AD854" s="44"/>
      <c r="AE854" s="44"/>
    </row>
    <row r="855" spans="26:31" ht="15" x14ac:dyDescent="0.25">
      <c r="Z855" s="44"/>
      <c r="AA855" s="44"/>
      <c r="AB855" s="44"/>
      <c r="AC855" s="44"/>
      <c r="AD855" s="44"/>
      <c r="AE855" s="44"/>
    </row>
    <row r="856" spans="26:31" ht="15" x14ac:dyDescent="0.25">
      <c r="Z856" s="44"/>
      <c r="AA856" s="44"/>
      <c r="AB856" s="44"/>
      <c r="AC856" s="44"/>
      <c r="AD856" s="44"/>
      <c r="AE856" s="44"/>
    </row>
    <row r="857" spans="26:31" ht="15" x14ac:dyDescent="0.25">
      <c r="Z857" s="44"/>
      <c r="AA857" s="44"/>
      <c r="AB857" s="44"/>
      <c r="AC857" s="44"/>
      <c r="AD857" s="44"/>
      <c r="AE857" s="44"/>
    </row>
    <row r="858" spans="26:31" ht="15" x14ac:dyDescent="0.25">
      <c r="Z858" s="44"/>
      <c r="AA858" s="44"/>
      <c r="AB858" s="44"/>
      <c r="AC858" s="44"/>
      <c r="AD858" s="44"/>
      <c r="AE858" s="44"/>
    </row>
    <row r="859" spans="26:31" ht="15" x14ac:dyDescent="0.25">
      <c r="Z859" s="44"/>
      <c r="AA859" s="44"/>
      <c r="AB859" s="44"/>
      <c r="AC859" s="44"/>
      <c r="AD859" s="44"/>
      <c r="AE859" s="44"/>
    </row>
    <row r="860" spans="26:31" ht="15" x14ac:dyDescent="0.25">
      <c r="Z860" s="44"/>
      <c r="AA860" s="44"/>
      <c r="AB860" s="44"/>
      <c r="AC860" s="44"/>
      <c r="AD860" s="44"/>
      <c r="AE860" s="44"/>
    </row>
    <row r="861" spans="26:31" ht="15" x14ac:dyDescent="0.25">
      <c r="Z861" s="44"/>
      <c r="AA861" s="44"/>
      <c r="AB861" s="44"/>
      <c r="AC861" s="44"/>
      <c r="AD861" s="44"/>
      <c r="AE861" s="44"/>
    </row>
    <row r="862" spans="26:31" ht="15" x14ac:dyDescent="0.25">
      <c r="Z862" s="44"/>
      <c r="AA862" s="44"/>
      <c r="AB862" s="44"/>
      <c r="AC862" s="44"/>
      <c r="AD862" s="44"/>
      <c r="AE862" s="44"/>
    </row>
    <row r="863" spans="26:31" ht="15" x14ac:dyDescent="0.25">
      <c r="Z863" s="44"/>
      <c r="AA863" s="44"/>
      <c r="AB863" s="44"/>
      <c r="AC863" s="44"/>
      <c r="AD863" s="44"/>
      <c r="AE863" s="44"/>
    </row>
    <row r="864" spans="26:31" ht="15" x14ac:dyDescent="0.25">
      <c r="Z864" s="44"/>
      <c r="AA864" s="44"/>
      <c r="AB864" s="44"/>
      <c r="AC864" s="44"/>
      <c r="AD864" s="44"/>
      <c r="AE864" s="44"/>
    </row>
    <row r="865" spans="26:31" ht="15" x14ac:dyDescent="0.25">
      <c r="Z865" s="44"/>
      <c r="AA865" s="44"/>
      <c r="AB865" s="44"/>
      <c r="AC865" s="44"/>
      <c r="AD865" s="44"/>
      <c r="AE865" s="44"/>
    </row>
    <row r="866" spans="26:31" ht="15" x14ac:dyDescent="0.25">
      <c r="Z866" s="44"/>
      <c r="AA866" s="44"/>
      <c r="AB866" s="44"/>
      <c r="AC866" s="44"/>
      <c r="AD866" s="44"/>
      <c r="AE866" s="44"/>
    </row>
    <row r="867" spans="26:31" ht="15" x14ac:dyDescent="0.25">
      <c r="Z867" s="44"/>
      <c r="AA867" s="44"/>
      <c r="AB867" s="44"/>
      <c r="AC867" s="44"/>
      <c r="AD867" s="44"/>
      <c r="AE867" s="44"/>
    </row>
    <row r="868" spans="26:31" ht="15" x14ac:dyDescent="0.25">
      <c r="Z868" s="44"/>
      <c r="AA868" s="44"/>
      <c r="AB868" s="44"/>
      <c r="AC868" s="44"/>
      <c r="AD868" s="44"/>
      <c r="AE868" s="44"/>
    </row>
    <row r="869" spans="26:31" ht="15" x14ac:dyDescent="0.25">
      <c r="Z869" s="44"/>
      <c r="AA869" s="44"/>
      <c r="AB869" s="44"/>
      <c r="AC869" s="44"/>
      <c r="AD869" s="44"/>
      <c r="AE869" s="44"/>
    </row>
    <row r="870" spans="26:31" ht="15" x14ac:dyDescent="0.25">
      <c r="Z870" s="44"/>
      <c r="AA870" s="44"/>
      <c r="AB870" s="44"/>
      <c r="AC870" s="44"/>
      <c r="AD870" s="44"/>
      <c r="AE870" s="44"/>
    </row>
    <row r="871" spans="26:31" ht="15" x14ac:dyDescent="0.25">
      <c r="Z871" s="44"/>
      <c r="AA871" s="44"/>
      <c r="AB871" s="44"/>
      <c r="AC871" s="44"/>
      <c r="AD871" s="44"/>
      <c r="AE871" s="44"/>
    </row>
    <row r="872" spans="26:31" ht="15" x14ac:dyDescent="0.25">
      <c r="Z872" s="44"/>
      <c r="AA872" s="44"/>
      <c r="AB872" s="44"/>
      <c r="AC872" s="44"/>
      <c r="AD872" s="44"/>
      <c r="AE872" s="44"/>
    </row>
    <row r="873" spans="26:31" ht="15" x14ac:dyDescent="0.25">
      <c r="Z873" s="44"/>
      <c r="AA873" s="44"/>
      <c r="AB873" s="44"/>
      <c r="AC873" s="44"/>
      <c r="AD873" s="44"/>
      <c r="AE873" s="44"/>
    </row>
    <row r="874" spans="26:31" ht="15" x14ac:dyDescent="0.25">
      <c r="Z874" s="44"/>
      <c r="AA874" s="44"/>
      <c r="AB874" s="44"/>
      <c r="AC874" s="44"/>
      <c r="AD874" s="44"/>
      <c r="AE874" s="44"/>
    </row>
    <row r="875" spans="26:31" ht="15" x14ac:dyDescent="0.25">
      <c r="Z875" s="44"/>
      <c r="AA875" s="44"/>
      <c r="AB875" s="44"/>
      <c r="AC875" s="44"/>
      <c r="AD875" s="44"/>
      <c r="AE875" s="44"/>
    </row>
    <row r="876" spans="26:31" ht="15" x14ac:dyDescent="0.25">
      <c r="Z876" s="44"/>
      <c r="AA876" s="44"/>
      <c r="AB876" s="44"/>
      <c r="AC876" s="44"/>
      <c r="AD876" s="44"/>
      <c r="AE876" s="44"/>
    </row>
    <row r="877" spans="26:31" ht="15" x14ac:dyDescent="0.25">
      <c r="Z877" s="44"/>
      <c r="AA877" s="44"/>
      <c r="AB877" s="44"/>
      <c r="AC877" s="44"/>
      <c r="AD877" s="44"/>
      <c r="AE877" s="44"/>
    </row>
    <row r="878" spans="26:31" ht="15" x14ac:dyDescent="0.25">
      <c r="Z878" s="44"/>
      <c r="AA878" s="44"/>
      <c r="AB878" s="44"/>
      <c r="AC878" s="44"/>
      <c r="AD878" s="44"/>
      <c r="AE878" s="44"/>
    </row>
    <row r="879" spans="26:31" ht="15" x14ac:dyDescent="0.25">
      <c r="Z879" s="44"/>
      <c r="AA879" s="44"/>
      <c r="AB879" s="44"/>
      <c r="AC879" s="44"/>
      <c r="AD879" s="44"/>
      <c r="AE879" s="44"/>
    </row>
    <row r="880" spans="26:31" ht="15" x14ac:dyDescent="0.25">
      <c r="Z880" s="44"/>
      <c r="AA880" s="44"/>
      <c r="AB880" s="44"/>
      <c r="AC880" s="44"/>
      <c r="AD880" s="44"/>
      <c r="AE880" s="44"/>
    </row>
    <row r="881" spans="26:31" ht="15" x14ac:dyDescent="0.25">
      <c r="Z881" s="44"/>
      <c r="AA881" s="44"/>
      <c r="AB881" s="44"/>
      <c r="AC881" s="44"/>
      <c r="AD881" s="44"/>
      <c r="AE881" s="44"/>
    </row>
    <row r="882" spans="26:31" ht="15" x14ac:dyDescent="0.25">
      <c r="Z882" s="44"/>
      <c r="AA882" s="44"/>
      <c r="AB882" s="44"/>
      <c r="AC882" s="44"/>
      <c r="AD882" s="44"/>
      <c r="AE882" s="44"/>
    </row>
    <row r="883" spans="26:31" ht="15" x14ac:dyDescent="0.25">
      <c r="Z883" s="44"/>
      <c r="AA883" s="44"/>
      <c r="AB883" s="44"/>
      <c r="AC883" s="44"/>
      <c r="AD883" s="44"/>
      <c r="AE883" s="44"/>
    </row>
    <row r="884" spans="26:31" ht="15" x14ac:dyDescent="0.25">
      <c r="Z884" s="44"/>
      <c r="AA884" s="44"/>
      <c r="AB884" s="44"/>
      <c r="AC884" s="44"/>
      <c r="AD884" s="44"/>
      <c r="AE884" s="44"/>
    </row>
    <row r="885" spans="26:31" ht="15" x14ac:dyDescent="0.25">
      <c r="Z885" s="44"/>
      <c r="AA885" s="44"/>
      <c r="AB885" s="44"/>
      <c r="AC885" s="44"/>
      <c r="AD885" s="44"/>
      <c r="AE885" s="44"/>
    </row>
    <row r="886" spans="26:31" ht="15" x14ac:dyDescent="0.25">
      <c r="Z886" s="44"/>
      <c r="AA886" s="44"/>
      <c r="AB886" s="44"/>
      <c r="AC886" s="44"/>
      <c r="AD886" s="44"/>
      <c r="AE886" s="44"/>
    </row>
    <row r="887" spans="26:31" ht="15" x14ac:dyDescent="0.25">
      <c r="Z887" s="44"/>
      <c r="AA887" s="44"/>
      <c r="AB887" s="44"/>
      <c r="AC887" s="44"/>
      <c r="AD887" s="44"/>
      <c r="AE887" s="44"/>
    </row>
    <row r="888" spans="26:31" ht="15" x14ac:dyDescent="0.25">
      <c r="Z888" s="44"/>
      <c r="AA888" s="44"/>
      <c r="AB888" s="44"/>
      <c r="AC888" s="44"/>
      <c r="AD888" s="44"/>
      <c r="AE888" s="44"/>
    </row>
    <row r="889" spans="26:31" ht="15" x14ac:dyDescent="0.25">
      <c r="Z889" s="44"/>
      <c r="AA889" s="44"/>
      <c r="AB889" s="44"/>
      <c r="AC889" s="44"/>
      <c r="AD889" s="44"/>
      <c r="AE889" s="44"/>
    </row>
    <row r="890" spans="26:31" ht="15" x14ac:dyDescent="0.25">
      <c r="Z890" s="44"/>
      <c r="AA890" s="44"/>
      <c r="AB890" s="44"/>
      <c r="AC890" s="44"/>
      <c r="AD890" s="44"/>
      <c r="AE890" s="44"/>
    </row>
    <row r="891" spans="26:31" ht="15" x14ac:dyDescent="0.25">
      <c r="Z891" s="44"/>
      <c r="AA891" s="44"/>
      <c r="AB891" s="44"/>
      <c r="AC891" s="44"/>
      <c r="AD891" s="44"/>
      <c r="AE891" s="44"/>
    </row>
    <row r="892" spans="26:31" ht="15" x14ac:dyDescent="0.25">
      <c r="Z892" s="44"/>
      <c r="AA892" s="44"/>
      <c r="AB892" s="44"/>
      <c r="AC892" s="44"/>
      <c r="AD892" s="44"/>
      <c r="AE892" s="44"/>
    </row>
    <row r="893" spans="26:31" ht="15" x14ac:dyDescent="0.25">
      <c r="Z893" s="44"/>
      <c r="AA893" s="44"/>
      <c r="AB893" s="44"/>
      <c r="AC893" s="44"/>
      <c r="AD893" s="44"/>
      <c r="AE893" s="44"/>
    </row>
    <row r="894" spans="26:31" ht="15" x14ac:dyDescent="0.25">
      <c r="Z894" s="44"/>
      <c r="AA894" s="44"/>
      <c r="AB894" s="44"/>
      <c r="AC894" s="44"/>
      <c r="AD894" s="44"/>
      <c r="AE894" s="44"/>
    </row>
    <row r="895" spans="26:31" ht="15" x14ac:dyDescent="0.25">
      <c r="Z895" s="44"/>
      <c r="AA895" s="44"/>
      <c r="AB895" s="44"/>
      <c r="AC895" s="44"/>
      <c r="AD895" s="44"/>
      <c r="AE895" s="44"/>
    </row>
    <row r="896" spans="26:31" ht="15" x14ac:dyDescent="0.25">
      <c r="Z896" s="44"/>
      <c r="AA896" s="44"/>
      <c r="AB896" s="44"/>
      <c r="AC896" s="44"/>
      <c r="AD896" s="44"/>
      <c r="AE896" s="44"/>
    </row>
    <row r="897" spans="26:31" ht="15" x14ac:dyDescent="0.25">
      <c r="Z897" s="44"/>
      <c r="AA897" s="44"/>
      <c r="AB897" s="44"/>
      <c r="AC897" s="44"/>
      <c r="AD897" s="44"/>
      <c r="AE897" s="44"/>
    </row>
    <row r="898" spans="26:31" ht="15" x14ac:dyDescent="0.25">
      <c r="Z898" s="44"/>
      <c r="AA898" s="44"/>
      <c r="AB898" s="44"/>
      <c r="AC898" s="44"/>
      <c r="AD898" s="44"/>
      <c r="AE898" s="44"/>
    </row>
    <row r="899" spans="26:31" ht="15" x14ac:dyDescent="0.25">
      <c r="Z899" s="44"/>
      <c r="AA899" s="44"/>
      <c r="AB899" s="44"/>
      <c r="AC899" s="44"/>
      <c r="AD899" s="44"/>
      <c r="AE899" s="44"/>
    </row>
    <row r="900" spans="26:31" ht="15" x14ac:dyDescent="0.25">
      <c r="Z900" s="44"/>
      <c r="AA900" s="44"/>
      <c r="AB900" s="44"/>
      <c r="AC900" s="44"/>
      <c r="AD900" s="44"/>
      <c r="AE900" s="44"/>
    </row>
    <row r="901" spans="26:31" ht="15" x14ac:dyDescent="0.25">
      <c r="Z901" s="44"/>
      <c r="AA901" s="44"/>
      <c r="AB901" s="44"/>
      <c r="AC901" s="44"/>
      <c r="AD901" s="44"/>
      <c r="AE901" s="44"/>
    </row>
    <row r="902" spans="26:31" ht="15" x14ac:dyDescent="0.25">
      <c r="Z902" s="44"/>
      <c r="AA902" s="44"/>
      <c r="AB902" s="44"/>
      <c r="AC902" s="44"/>
      <c r="AD902" s="44"/>
      <c r="AE902" s="44"/>
    </row>
    <row r="903" spans="26:31" ht="15" x14ac:dyDescent="0.25">
      <c r="Z903" s="44"/>
      <c r="AA903" s="44"/>
      <c r="AB903" s="44"/>
      <c r="AC903" s="44"/>
      <c r="AD903" s="44"/>
      <c r="AE903" s="44"/>
    </row>
    <row r="904" spans="26:31" ht="15" x14ac:dyDescent="0.25">
      <c r="Z904" s="44"/>
      <c r="AA904" s="44"/>
      <c r="AB904" s="44"/>
      <c r="AC904" s="44"/>
      <c r="AD904" s="44"/>
      <c r="AE904" s="44"/>
    </row>
    <row r="905" spans="26:31" ht="15" x14ac:dyDescent="0.25">
      <c r="Z905" s="44"/>
      <c r="AA905" s="44"/>
      <c r="AB905" s="44"/>
      <c r="AC905" s="44"/>
      <c r="AD905" s="44"/>
      <c r="AE905" s="44"/>
    </row>
    <row r="906" spans="26:31" ht="15" x14ac:dyDescent="0.25">
      <c r="Z906" s="44"/>
      <c r="AA906" s="44"/>
      <c r="AB906" s="44"/>
      <c r="AC906" s="44"/>
      <c r="AD906" s="44"/>
      <c r="AE906" s="44"/>
    </row>
    <row r="907" spans="26:31" ht="15" x14ac:dyDescent="0.25">
      <c r="Z907" s="44"/>
      <c r="AA907" s="44"/>
      <c r="AB907" s="44"/>
      <c r="AC907" s="44"/>
      <c r="AD907" s="44"/>
      <c r="AE907" s="44"/>
    </row>
    <row r="908" spans="26:31" ht="15" x14ac:dyDescent="0.25">
      <c r="Z908" s="44"/>
      <c r="AA908" s="44"/>
      <c r="AB908" s="44"/>
      <c r="AC908" s="44"/>
      <c r="AD908" s="44"/>
      <c r="AE908" s="44"/>
    </row>
    <row r="909" spans="26:31" ht="15" x14ac:dyDescent="0.25">
      <c r="Z909" s="44"/>
      <c r="AA909" s="44"/>
      <c r="AB909" s="44"/>
      <c r="AC909" s="44"/>
      <c r="AD909" s="44"/>
      <c r="AE909" s="44"/>
    </row>
    <row r="910" spans="26:31" ht="15" x14ac:dyDescent="0.25">
      <c r="Z910" s="44"/>
      <c r="AA910" s="44"/>
      <c r="AB910" s="44"/>
      <c r="AC910" s="44"/>
      <c r="AD910" s="44"/>
      <c r="AE910" s="44"/>
    </row>
    <row r="911" spans="26:31" ht="15" x14ac:dyDescent="0.25">
      <c r="Z911" s="44"/>
      <c r="AA911" s="44"/>
      <c r="AB911" s="44"/>
      <c r="AC911" s="44"/>
      <c r="AD911" s="44"/>
      <c r="AE911" s="44"/>
    </row>
    <row r="912" spans="26:31" ht="15" x14ac:dyDescent="0.25">
      <c r="Z912" s="44"/>
      <c r="AA912" s="44"/>
      <c r="AB912" s="44"/>
      <c r="AC912" s="44"/>
      <c r="AD912" s="44"/>
      <c r="AE912" s="44"/>
    </row>
    <row r="913" spans="26:31" ht="15" x14ac:dyDescent="0.25">
      <c r="Z913" s="44"/>
      <c r="AA913" s="44"/>
      <c r="AB913" s="44"/>
      <c r="AC913" s="44"/>
      <c r="AD913" s="44"/>
      <c r="AE913" s="44"/>
    </row>
    <row r="914" spans="26:31" ht="15" x14ac:dyDescent="0.25">
      <c r="Z914" s="44"/>
      <c r="AA914" s="44"/>
      <c r="AB914" s="44"/>
      <c r="AC914" s="44"/>
      <c r="AD914" s="44"/>
      <c r="AE914" s="44"/>
    </row>
    <row r="915" spans="26:31" ht="15" x14ac:dyDescent="0.25">
      <c r="Z915" s="44"/>
      <c r="AA915" s="44"/>
      <c r="AB915" s="44"/>
      <c r="AC915" s="44"/>
      <c r="AD915" s="44"/>
      <c r="AE915" s="44"/>
    </row>
    <row r="916" spans="26:31" ht="15" x14ac:dyDescent="0.25">
      <c r="Z916" s="44"/>
      <c r="AA916" s="44"/>
      <c r="AB916" s="44"/>
      <c r="AC916" s="44"/>
      <c r="AD916" s="44"/>
      <c r="AE916" s="44"/>
    </row>
    <row r="917" spans="26:31" ht="15" x14ac:dyDescent="0.25">
      <c r="Z917" s="44"/>
      <c r="AA917" s="44"/>
      <c r="AB917" s="44"/>
      <c r="AC917" s="44"/>
      <c r="AD917" s="44"/>
      <c r="AE917" s="44"/>
    </row>
    <row r="918" spans="26:31" ht="15" x14ac:dyDescent="0.25">
      <c r="Z918" s="44"/>
      <c r="AA918" s="44"/>
      <c r="AB918" s="44"/>
      <c r="AC918" s="44"/>
      <c r="AD918" s="44"/>
      <c r="AE918" s="44"/>
    </row>
    <row r="919" spans="26:31" ht="15" x14ac:dyDescent="0.25">
      <c r="Z919" s="44"/>
      <c r="AA919" s="44"/>
      <c r="AB919" s="44"/>
      <c r="AC919" s="44"/>
      <c r="AD919" s="44"/>
      <c r="AE919" s="44"/>
    </row>
    <row r="920" spans="26:31" ht="15" x14ac:dyDescent="0.25">
      <c r="Z920" s="44"/>
      <c r="AA920" s="44"/>
      <c r="AB920" s="44"/>
      <c r="AC920" s="44"/>
      <c r="AD920" s="44"/>
      <c r="AE920" s="44"/>
    </row>
    <row r="921" spans="26:31" ht="15" x14ac:dyDescent="0.25">
      <c r="Z921" s="44"/>
      <c r="AA921" s="44"/>
      <c r="AB921" s="44"/>
      <c r="AC921" s="44"/>
      <c r="AD921" s="44"/>
      <c r="AE921" s="44"/>
    </row>
    <row r="922" spans="26:31" ht="15" x14ac:dyDescent="0.25">
      <c r="Z922" s="44"/>
      <c r="AA922" s="44"/>
      <c r="AB922" s="44"/>
      <c r="AC922" s="44"/>
      <c r="AD922" s="44"/>
      <c r="AE922" s="44"/>
    </row>
    <row r="923" spans="26:31" ht="15" x14ac:dyDescent="0.25">
      <c r="Z923" s="44"/>
      <c r="AA923" s="44"/>
      <c r="AB923" s="44"/>
      <c r="AC923" s="44"/>
      <c r="AD923" s="44"/>
      <c r="AE923" s="44"/>
    </row>
    <row r="924" spans="26:31" ht="15" x14ac:dyDescent="0.25">
      <c r="Z924" s="44"/>
      <c r="AA924" s="44"/>
      <c r="AB924" s="44"/>
      <c r="AC924" s="44"/>
      <c r="AD924" s="44"/>
      <c r="AE924" s="44"/>
    </row>
    <row r="925" spans="26:31" ht="15" x14ac:dyDescent="0.25">
      <c r="Z925" s="44"/>
      <c r="AA925" s="44"/>
      <c r="AB925" s="44"/>
      <c r="AC925" s="44"/>
      <c r="AD925" s="44"/>
      <c r="AE925" s="44"/>
    </row>
    <row r="926" spans="26:31" ht="15" x14ac:dyDescent="0.25">
      <c r="Z926" s="44"/>
      <c r="AA926" s="44"/>
      <c r="AB926" s="44"/>
      <c r="AC926" s="44"/>
      <c r="AD926" s="44"/>
      <c r="AE926" s="44"/>
    </row>
    <row r="927" spans="26:31" ht="15" x14ac:dyDescent="0.25">
      <c r="Z927" s="44"/>
      <c r="AA927" s="44"/>
      <c r="AB927" s="44"/>
      <c r="AC927" s="44"/>
      <c r="AD927" s="44"/>
      <c r="AE927" s="44"/>
    </row>
    <row r="928" spans="26:31" ht="15" x14ac:dyDescent="0.25">
      <c r="Z928" s="44"/>
      <c r="AA928" s="44"/>
      <c r="AB928" s="44"/>
      <c r="AC928" s="44"/>
      <c r="AD928" s="44"/>
      <c r="AE928" s="44"/>
    </row>
    <row r="929" spans="26:31" ht="15" x14ac:dyDescent="0.25">
      <c r="Z929" s="44"/>
      <c r="AA929" s="44"/>
      <c r="AB929" s="44"/>
      <c r="AC929" s="44"/>
      <c r="AD929" s="44"/>
      <c r="AE929" s="44"/>
    </row>
    <row r="930" spans="26:31" ht="15" x14ac:dyDescent="0.25">
      <c r="Z930" s="44"/>
      <c r="AA930" s="44"/>
      <c r="AB930" s="44"/>
      <c r="AC930" s="44"/>
      <c r="AD930" s="44"/>
      <c r="AE930" s="44"/>
    </row>
    <row r="931" spans="26:31" ht="15" x14ac:dyDescent="0.25">
      <c r="Z931" s="44"/>
      <c r="AA931" s="44"/>
      <c r="AB931" s="44"/>
      <c r="AC931" s="44"/>
      <c r="AD931" s="44"/>
      <c r="AE931" s="44"/>
    </row>
    <row r="932" spans="26:31" ht="15" x14ac:dyDescent="0.25">
      <c r="Z932" s="44"/>
      <c r="AA932" s="44"/>
      <c r="AB932" s="44"/>
      <c r="AC932" s="44"/>
      <c r="AD932" s="44"/>
      <c r="AE932" s="44"/>
    </row>
    <row r="933" spans="26:31" ht="15" x14ac:dyDescent="0.25">
      <c r="Z933" s="44"/>
      <c r="AA933" s="44"/>
      <c r="AB933" s="44"/>
      <c r="AC933" s="44"/>
      <c r="AD933" s="44"/>
      <c r="AE933" s="44"/>
    </row>
    <row r="934" spans="26:31" ht="15" x14ac:dyDescent="0.25">
      <c r="Z934" s="44"/>
      <c r="AA934" s="44"/>
      <c r="AB934" s="44"/>
      <c r="AC934" s="44"/>
      <c r="AD934" s="44"/>
      <c r="AE934" s="44"/>
    </row>
    <row r="935" spans="26:31" ht="15" x14ac:dyDescent="0.25">
      <c r="Z935" s="44"/>
      <c r="AA935" s="44"/>
      <c r="AB935" s="44"/>
      <c r="AC935" s="44"/>
      <c r="AD935" s="44"/>
      <c r="AE935" s="44"/>
    </row>
    <row r="936" spans="26:31" ht="15" x14ac:dyDescent="0.25">
      <c r="Z936" s="44"/>
      <c r="AA936" s="44"/>
      <c r="AB936" s="44"/>
      <c r="AC936" s="44"/>
      <c r="AD936" s="44"/>
      <c r="AE936" s="44"/>
    </row>
    <row r="937" spans="26:31" ht="15" x14ac:dyDescent="0.25">
      <c r="Z937" s="44"/>
      <c r="AA937" s="44"/>
      <c r="AB937" s="44"/>
      <c r="AC937" s="44"/>
      <c r="AD937" s="44"/>
      <c r="AE937" s="44"/>
    </row>
    <row r="938" spans="26:31" ht="15" x14ac:dyDescent="0.25">
      <c r="Z938" s="44"/>
      <c r="AA938" s="44"/>
      <c r="AB938" s="44"/>
      <c r="AC938" s="44"/>
      <c r="AD938" s="44"/>
      <c r="AE938" s="44"/>
    </row>
    <row r="939" spans="26:31" ht="15" x14ac:dyDescent="0.25">
      <c r="Z939" s="44"/>
      <c r="AA939" s="44"/>
      <c r="AB939" s="44"/>
      <c r="AC939" s="44"/>
      <c r="AD939" s="44"/>
      <c r="AE939" s="44"/>
    </row>
    <row r="940" spans="26:31" ht="15" x14ac:dyDescent="0.25">
      <c r="Z940" s="44"/>
      <c r="AA940" s="44"/>
      <c r="AB940" s="44"/>
      <c r="AC940" s="44"/>
      <c r="AD940" s="44"/>
      <c r="AE940" s="44"/>
    </row>
    <row r="941" spans="26:31" ht="15" x14ac:dyDescent="0.25">
      <c r="Z941" s="44"/>
      <c r="AA941" s="44"/>
      <c r="AB941" s="44"/>
      <c r="AC941" s="44"/>
      <c r="AD941" s="44"/>
      <c r="AE941" s="44"/>
    </row>
    <row r="942" spans="26:31" ht="15" x14ac:dyDescent="0.25">
      <c r="Z942" s="44"/>
      <c r="AA942" s="44"/>
      <c r="AB942" s="44"/>
      <c r="AC942" s="44"/>
      <c r="AD942" s="44"/>
      <c r="AE942" s="44"/>
    </row>
    <row r="943" spans="26:31" ht="15" x14ac:dyDescent="0.25">
      <c r="Z943" s="44"/>
      <c r="AA943" s="44"/>
      <c r="AB943" s="44"/>
      <c r="AC943" s="44"/>
      <c r="AD943" s="44"/>
      <c r="AE943" s="44"/>
    </row>
    <row r="944" spans="26:31" ht="15" x14ac:dyDescent="0.25">
      <c r="Z944" s="44"/>
      <c r="AA944" s="44"/>
      <c r="AB944" s="44"/>
      <c r="AC944" s="44"/>
      <c r="AD944" s="44"/>
      <c r="AE944" s="44"/>
    </row>
    <row r="945" spans="26:31" ht="15" x14ac:dyDescent="0.25">
      <c r="Z945" s="44"/>
      <c r="AA945" s="44"/>
      <c r="AB945" s="44"/>
      <c r="AC945" s="44"/>
      <c r="AD945" s="44"/>
      <c r="AE945" s="44"/>
    </row>
    <row r="946" spans="26:31" ht="15" x14ac:dyDescent="0.25">
      <c r="Z946" s="44"/>
      <c r="AA946" s="44"/>
      <c r="AB946" s="44"/>
      <c r="AC946" s="44"/>
      <c r="AD946" s="44"/>
      <c r="AE946" s="44"/>
    </row>
    <row r="947" spans="26:31" ht="15" x14ac:dyDescent="0.25">
      <c r="Z947" s="44"/>
      <c r="AA947" s="44"/>
      <c r="AB947" s="44"/>
      <c r="AC947" s="44"/>
      <c r="AD947" s="44"/>
      <c r="AE947" s="44"/>
    </row>
    <row r="948" spans="26:31" ht="15" x14ac:dyDescent="0.25">
      <c r="Z948" s="44"/>
      <c r="AA948" s="44"/>
      <c r="AB948" s="44"/>
      <c r="AC948" s="44"/>
      <c r="AD948" s="44"/>
      <c r="AE948" s="44"/>
    </row>
    <row r="949" spans="26:31" ht="15" x14ac:dyDescent="0.25">
      <c r="Z949" s="44"/>
      <c r="AA949" s="44"/>
      <c r="AB949" s="44"/>
      <c r="AC949" s="44"/>
      <c r="AD949" s="44"/>
      <c r="AE949" s="44"/>
    </row>
    <row r="950" spans="26:31" ht="15" x14ac:dyDescent="0.25">
      <c r="Z950" s="44"/>
      <c r="AA950" s="44"/>
      <c r="AB950" s="44"/>
      <c r="AC950" s="44"/>
      <c r="AD950" s="44"/>
      <c r="AE950" s="44"/>
    </row>
    <row r="951" spans="26:31" ht="15" x14ac:dyDescent="0.25">
      <c r="Z951" s="44"/>
      <c r="AA951" s="44"/>
      <c r="AB951" s="44"/>
      <c r="AC951" s="44"/>
      <c r="AD951" s="44"/>
      <c r="AE951" s="44"/>
    </row>
    <row r="952" spans="26:31" ht="15" x14ac:dyDescent="0.25">
      <c r="Z952" s="44"/>
      <c r="AA952" s="44"/>
      <c r="AB952" s="44"/>
      <c r="AC952" s="44"/>
      <c r="AD952" s="44"/>
      <c r="AE952" s="44"/>
    </row>
    <row r="953" spans="26:31" ht="15" x14ac:dyDescent="0.25">
      <c r="Z953" s="44"/>
      <c r="AA953" s="44"/>
      <c r="AB953" s="44"/>
      <c r="AC953" s="44"/>
      <c r="AD953" s="44"/>
      <c r="AE953" s="44"/>
    </row>
    <row r="954" spans="26:31" ht="15" x14ac:dyDescent="0.25">
      <c r="Z954" s="44"/>
      <c r="AA954" s="44"/>
      <c r="AB954" s="44"/>
      <c r="AC954" s="44"/>
      <c r="AD954" s="44"/>
      <c r="AE954" s="44"/>
    </row>
    <row r="955" spans="26:31" ht="15" x14ac:dyDescent="0.25">
      <c r="Z955" s="44"/>
      <c r="AA955" s="44"/>
      <c r="AB955" s="44"/>
      <c r="AC955" s="44"/>
      <c r="AD955" s="44"/>
      <c r="AE955" s="44"/>
    </row>
    <row r="956" spans="26:31" ht="15" x14ac:dyDescent="0.25">
      <c r="Z956" s="44"/>
      <c r="AA956" s="44"/>
      <c r="AB956" s="44"/>
      <c r="AC956" s="44"/>
      <c r="AD956" s="44"/>
      <c r="AE956" s="44"/>
    </row>
    <row r="957" spans="26:31" ht="15" x14ac:dyDescent="0.25">
      <c r="Z957" s="44"/>
      <c r="AA957" s="44"/>
      <c r="AB957" s="44"/>
      <c r="AC957" s="44"/>
      <c r="AD957" s="44"/>
      <c r="AE957" s="44"/>
    </row>
    <row r="958" spans="26:31" ht="15" x14ac:dyDescent="0.25">
      <c r="Z958" s="44"/>
      <c r="AA958" s="44"/>
      <c r="AB958" s="44"/>
      <c r="AC958" s="44"/>
      <c r="AD958" s="44"/>
      <c r="AE958" s="44"/>
    </row>
    <row r="959" spans="26:31" ht="15" x14ac:dyDescent="0.25">
      <c r="Z959" s="44"/>
      <c r="AA959" s="44"/>
      <c r="AB959" s="44"/>
      <c r="AC959" s="44"/>
      <c r="AD959" s="44"/>
      <c r="AE959" s="44"/>
    </row>
    <row r="960" spans="26:31" ht="15" x14ac:dyDescent="0.25">
      <c r="Z960" s="44"/>
      <c r="AA960" s="44"/>
      <c r="AB960" s="44"/>
      <c r="AC960" s="44"/>
      <c r="AD960" s="44"/>
      <c r="AE960" s="44"/>
    </row>
    <row r="961" spans="26:31" ht="15" x14ac:dyDescent="0.25">
      <c r="Z961" s="44"/>
      <c r="AA961" s="44"/>
      <c r="AB961" s="44"/>
      <c r="AC961" s="44"/>
      <c r="AD961" s="44"/>
      <c r="AE961" s="44"/>
    </row>
    <row r="962" spans="26:31" ht="15" x14ac:dyDescent="0.25">
      <c r="Z962" s="44"/>
      <c r="AA962" s="44"/>
      <c r="AB962" s="44"/>
      <c r="AC962" s="44"/>
      <c r="AD962" s="44"/>
      <c r="AE962" s="44"/>
    </row>
    <row r="963" spans="26:31" ht="15" x14ac:dyDescent="0.25">
      <c r="Z963" s="44"/>
      <c r="AA963" s="44"/>
      <c r="AB963" s="44"/>
      <c r="AC963" s="44"/>
      <c r="AD963" s="44"/>
      <c r="AE963" s="44"/>
    </row>
    <row r="964" spans="26:31" ht="15" x14ac:dyDescent="0.25">
      <c r="Z964" s="44"/>
      <c r="AA964" s="44"/>
      <c r="AB964" s="44"/>
      <c r="AC964" s="44"/>
      <c r="AD964" s="44"/>
      <c r="AE964" s="44"/>
    </row>
    <row r="965" spans="26:31" ht="15" x14ac:dyDescent="0.25">
      <c r="Z965" s="44"/>
      <c r="AA965" s="44"/>
      <c r="AB965" s="44"/>
      <c r="AC965" s="44"/>
      <c r="AD965" s="44"/>
      <c r="AE965" s="44"/>
    </row>
    <row r="966" spans="26:31" ht="15" x14ac:dyDescent="0.25">
      <c r="Z966" s="44"/>
      <c r="AA966" s="44"/>
      <c r="AB966" s="44"/>
      <c r="AC966" s="44"/>
      <c r="AD966" s="44"/>
      <c r="AE966" s="44"/>
    </row>
    <row r="967" spans="26:31" ht="15" x14ac:dyDescent="0.25">
      <c r="Z967" s="44"/>
      <c r="AA967" s="44"/>
      <c r="AB967" s="44"/>
      <c r="AC967" s="44"/>
      <c r="AD967" s="44"/>
      <c r="AE967" s="44"/>
    </row>
    <row r="968" spans="26:31" ht="15" x14ac:dyDescent="0.25">
      <c r="Z968" s="44"/>
      <c r="AA968" s="44"/>
      <c r="AB968" s="44"/>
      <c r="AC968" s="44"/>
      <c r="AD968" s="44"/>
      <c r="AE968" s="44"/>
    </row>
    <row r="969" spans="26:31" ht="15" x14ac:dyDescent="0.25">
      <c r="Z969" s="44"/>
      <c r="AA969" s="44"/>
      <c r="AB969" s="44"/>
      <c r="AC969" s="44"/>
      <c r="AD969" s="44"/>
      <c r="AE969" s="44"/>
    </row>
    <row r="970" spans="26:31" ht="15" x14ac:dyDescent="0.25">
      <c r="Z970" s="44"/>
      <c r="AA970" s="44"/>
      <c r="AB970" s="44"/>
      <c r="AC970" s="44"/>
      <c r="AD970" s="44"/>
      <c r="AE970" s="44"/>
    </row>
    <row r="971" spans="26:31" ht="15" x14ac:dyDescent="0.25">
      <c r="Z971" s="44"/>
      <c r="AA971" s="44"/>
      <c r="AB971" s="44"/>
      <c r="AC971" s="44"/>
      <c r="AD971" s="44"/>
      <c r="AE971" s="44"/>
    </row>
    <row r="972" spans="26:31" ht="15" x14ac:dyDescent="0.25">
      <c r="Z972" s="44"/>
      <c r="AA972" s="44"/>
      <c r="AB972" s="44"/>
      <c r="AC972" s="44"/>
      <c r="AD972" s="44"/>
      <c r="AE972" s="44"/>
    </row>
    <row r="973" spans="26:31" ht="15" x14ac:dyDescent="0.25">
      <c r="Z973" s="44"/>
      <c r="AA973" s="44"/>
      <c r="AB973" s="44"/>
      <c r="AC973" s="44"/>
      <c r="AD973" s="44"/>
      <c r="AE973" s="44"/>
    </row>
    <row r="974" spans="26:31" ht="15" x14ac:dyDescent="0.25">
      <c r="Z974" s="44"/>
      <c r="AA974" s="44"/>
      <c r="AB974" s="44"/>
      <c r="AC974" s="44"/>
      <c r="AD974" s="44"/>
      <c r="AE974" s="44"/>
    </row>
    <row r="975" spans="26:31" ht="15" x14ac:dyDescent="0.25">
      <c r="Z975" s="44"/>
      <c r="AA975" s="44"/>
      <c r="AB975" s="44"/>
      <c r="AC975" s="44"/>
      <c r="AD975" s="44"/>
      <c r="AE975" s="44"/>
    </row>
    <row r="976" spans="26:31" ht="15" x14ac:dyDescent="0.25">
      <c r="Z976" s="44"/>
      <c r="AA976" s="44"/>
      <c r="AB976" s="44"/>
      <c r="AC976" s="44"/>
      <c r="AD976" s="44"/>
      <c r="AE976" s="44"/>
    </row>
    <row r="977" spans="26:31" ht="15" x14ac:dyDescent="0.25">
      <c r="Z977" s="44"/>
      <c r="AA977" s="44"/>
      <c r="AB977" s="44"/>
      <c r="AC977" s="44"/>
      <c r="AD977" s="44"/>
      <c r="AE977" s="44"/>
    </row>
    <row r="978" spans="26:31" ht="15" x14ac:dyDescent="0.25">
      <c r="Z978" s="44"/>
      <c r="AA978" s="44"/>
      <c r="AB978" s="44"/>
      <c r="AC978" s="44"/>
      <c r="AD978" s="44"/>
      <c r="AE978" s="44"/>
    </row>
    <row r="979" spans="26:31" ht="15" x14ac:dyDescent="0.25">
      <c r="Z979" s="44"/>
      <c r="AA979" s="44"/>
      <c r="AB979" s="44"/>
      <c r="AC979" s="44"/>
      <c r="AD979" s="44"/>
      <c r="AE979" s="44"/>
    </row>
    <row r="980" spans="26:31" ht="15" x14ac:dyDescent="0.25">
      <c r="Z980" s="44"/>
      <c r="AA980" s="44"/>
      <c r="AB980" s="44"/>
      <c r="AC980" s="44"/>
      <c r="AD980" s="44"/>
      <c r="AE980" s="44"/>
    </row>
    <row r="981" spans="26:31" ht="15" x14ac:dyDescent="0.25">
      <c r="Z981" s="44"/>
      <c r="AA981" s="44"/>
      <c r="AB981" s="44"/>
      <c r="AC981" s="44"/>
      <c r="AD981" s="44"/>
      <c r="AE981" s="44"/>
    </row>
    <row r="982" spans="26:31" ht="15" x14ac:dyDescent="0.25">
      <c r="Z982" s="44"/>
      <c r="AA982" s="44"/>
      <c r="AB982" s="44"/>
      <c r="AC982" s="44"/>
      <c r="AD982" s="44"/>
      <c r="AE982" s="44"/>
    </row>
    <row r="983" spans="26:31" ht="15" x14ac:dyDescent="0.25">
      <c r="Z983" s="44"/>
      <c r="AA983" s="44"/>
      <c r="AB983" s="44"/>
      <c r="AC983" s="44"/>
      <c r="AD983" s="44"/>
      <c r="AE983" s="44"/>
    </row>
    <row r="984" spans="26:31" ht="15" x14ac:dyDescent="0.25">
      <c r="Z984" s="44"/>
      <c r="AA984" s="44"/>
      <c r="AB984" s="44"/>
      <c r="AC984" s="44"/>
      <c r="AD984" s="44"/>
      <c r="AE984" s="44"/>
    </row>
    <row r="985" spans="26:31" ht="15" x14ac:dyDescent="0.25">
      <c r="Z985" s="44"/>
      <c r="AA985" s="44"/>
      <c r="AB985" s="44"/>
      <c r="AC985" s="44"/>
      <c r="AD985" s="44"/>
      <c r="AE985" s="44"/>
    </row>
    <row r="986" spans="26:31" ht="15" x14ac:dyDescent="0.25">
      <c r="Z986" s="44"/>
      <c r="AA986" s="44"/>
      <c r="AB986" s="44"/>
      <c r="AC986" s="44"/>
      <c r="AD986" s="44"/>
      <c r="AE986" s="44"/>
    </row>
    <row r="987" spans="26:31" ht="15" x14ac:dyDescent="0.25">
      <c r="Z987" s="44"/>
      <c r="AA987" s="44"/>
      <c r="AB987" s="44"/>
      <c r="AC987" s="44"/>
      <c r="AD987" s="44"/>
      <c r="AE987" s="44"/>
    </row>
    <row r="988" spans="26:31" ht="15" x14ac:dyDescent="0.25">
      <c r="Z988" s="44"/>
      <c r="AA988" s="44"/>
      <c r="AB988" s="44"/>
      <c r="AC988" s="44"/>
      <c r="AD988" s="44"/>
      <c r="AE988" s="44"/>
    </row>
    <row r="989" spans="26:31" ht="15" x14ac:dyDescent="0.25">
      <c r="Z989" s="44"/>
      <c r="AA989" s="44"/>
      <c r="AB989" s="44"/>
      <c r="AC989" s="44"/>
      <c r="AD989" s="44"/>
      <c r="AE989" s="44"/>
    </row>
    <row r="990" spans="26:31" ht="15" x14ac:dyDescent="0.25">
      <c r="Z990" s="44"/>
      <c r="AA990" s="44"/>
      <c r="AB990" s="44"/>
      <c r="AC990" s="44"/>
      <c r="AD990" s="44"/>
      <c r="AE990" s="44"/>
    </row>
    <row r="991" spans="26:31" ht="15" x14ac:dyDescent="0.25">
      <c r="Z991" s="44"/>
      <c r="AA991" s="44"/>
      <c r="AB991" s="44"/>
      <c r="AC991" s="44"/>
      <c r="AD991" s="44"/>
      <c r="AE991" s="44"/>
    </row>
    <row r="992" spans="26:31" ht="15" x14ac:dyDescent="0.25">
      <c r="Z992" s="44"/>
      <c r="AA992" s="44"/>
      <c r="AB992" s="44"/>
      <c r="AC992" s="44"/>
      <c r="AD992" s="44"/>
      <c r="AE992" s="44"/>
    </row>
    <row r="993" spans="26:31" ht="15" x14ac:dyDescent="0.25">
      <c r="Z993" s="44"/>
      <c r="AA993" s="44"/>
      <c r="AB993" s="44"/>
      <c r="AC993" s="44"/>
      <c r="AD993" s="44"/>
      <c r="AE993" s="44"/>
    </row>
    <row r="994" spans="26:31" ht="15" x14ac:dyDescent="0.25">
      <c r="Z994" s="44"/>
      <c r="AA994" s="44"/>
      <c r="AB994" s="44"/>
      <c r="AC994" s="44"/>
      <c r="AD994" s="44"/>
      <c r="AE994" s="44"/>
    </row>
    <row r="995" spans="26:31" ht="15" x14ac:dyDescent="0.25">
      <c r="Z995" s="44"/>
      <c r="AA995" s="44"/>
      <c r="AB995" s="44"/>
      <c r="AC995" s="44"/>
      <c r="AD995" s="44"/>
      <c r="AE995" s="44"/>
    </row>
    <row r="996" spans="26:31" ht="15" x14ac:dyDescent="0.25">
      <c r="Z996" s="44"/>
      <c r="AA996" s="44"/>
      <c r="AB996" s="44"/>
      <c r="AC996" s="44"/>
      <c r="AD996" s="44"/>
      <c r="AE996" s="44"/>
    </row>
    <row r="997" spans="26:31" ht="15" x14ac:dyDescent="0.25">
      <c r="Z997" s="44"/>
      <c r="AA997" s="44"/>
      <c r="AB997" s="44"/>
      <c r="AC997" s="44"/>
      <c r="AD997" s="44"/>
      <c r="AE997" s="44"/>
    </row>
    <row r="998" spans="26:31" ht="15" x14ac:dyDescent="0.25">
      <c r="Z998" s="44"/>
      <c r="AA998" s="44"/>
      <c r="AB998" s="44"/>
      <c r="AC998" s="44"/>
      <c r="AD998" s="44"/>
      <c r="AE998" s="44"/>
    </row>
    <row r="999" spans="26:31" ht="15" x14ac:dyDescent="0.25">
      <c r="Z999" s="44"/>
      <c r="AA999" s="44"/>
      <c r="AB999" s="44"/>
      <c r="AC999" s="44"/>
      <c r="AD999" s="44"/>
      <c r="AE999" s="44"/>
    </row>
    <row r="1000" spans="26:31" ht="15" x14ac:dyDescent="0.25">
      <c r="Z1000" s="44"/>
      <c r="AA1000" s="44"/>
      <c r="AB1000" s="44"/>
      <c r="AC1000" s="44"/>
      <c r="AD1000" s="44"/>
      <c r="AE1000" s="44"/>
    </row>
    <row r="1001" spans="26:31" ht="15" x14ac:dyDescent="0.25">
      <c r="Z1001" s="44"/>
      <c r="AA1001" s="44"/>
      <c r="AB1001" s="44"/>
      <c r="AC1001" s="44"/>
      <c r="AD1001" s="44"/>
      <c r="AE1001" s="44"/>
    </row>
    <row r="1002" spans="26:31" ht="15" x14ac:dyDescent="0.25">
      <c r="Z1002" s="44"/>
      <c r="AA1002" s="44"/>
      <c r="AB1002" s="44"/>
      <c r="AC1002" s="44"/>
      <c r="AD1002" s="44"/>
      <c r="AE1002" s="44"/>
    </row>
    <row r="1003" spans="26:31" ht="15" x14ac:dyDescent="0.25">
      <c r="Z1003" s="44"/>
      <c r="AA1003" s="44"/>
      <c r="AB1003" s="44"/>
      <c r="AC1003" s="44"/>
      <c r="AD1003" s="44"/>
      <c r="AE1003" s="44"/>
    </row>
    <row r="1004" spans="26:31" ht="15" x14ac:dyDescent="0.25">
      <c r="Z1004" s="44"/>
      <c r="AA1004" s="44"/>
      <c r="AB1004" s="44"/>
      <c r="AC1004" s="44"/>
      <c r="AD1004" s="44"/>
      <c r="AE1004" s="44"/>
    </row>
    <row r="1005" spans="26:31" ht="15" x14ac:dyDescent="0.25">
      <c r="Z1005" s="44"/>
      <c r="AA1005" s="44"/>
      <c r="AB1005" s="44"/>
      <c r="AC1005" s="44"/>
      <c r="AD1005" s="44"/>
      <c r="AE1005" s="44"/>
    </row>
    <row r="1006" spans="26:31" ht="15" x14ac:dyDescent="0.25">
      <c r="Z1006" s="44"/>
      <c r="AA1006" s="44"/>
      <c r="AB1006" s="44"/>
      <c r="AC1006" s="44"/>
      <c r="AD1006" s="44"/>
      <c r="AE1006" s="44"/>
    </row>
    <row r="1007" spans="26:31" ht="15" x14ac:dyDescent="0.25">
      <c r="Z1007" s="44"/>
      <c r="AA1007" s="44"/>
      <c r="AB1007" s="44"/>
      <c r="AC1007" s="44"/>
      <c r="AD1007" s="44"/>
      <c r="AE1007" s="44"/>
    </row>
    <row r="1008" spans="26:31" ht="15" x14ac:dyDescent="0.25">
      <c r="Z1008" s="44"/>
      <c r="AA1008" s="44"/>
      <c r="AB1008" s="44"/>
      <c r="AC1008" s="44"/>
      <c r="AD1008" s="44"/>
      <c r="AE1008" s="44"/>
    </row>
    <row r="1009" spans="26:31" ht="15" x14ac:dyDescent="0.25">
      <c r="Z1009" s="44"/>
      <c r="AA1009" s="44"/>
      <c r="AB1009" s="44"/>
      <c r="AC1009" s="44"/>
      <c r="AD1009" s="44"/>
      <c r="AE1009" s="44"/>
    </row>
    <row r="1010" spans="26:31" ht="15" x14ac:dyDescent="0.25">
      <c r="Z1010" s="44"/>
      <c r="AA1010" s="44"/>
      <c r="AB1010" s="44"/>
      <c r="AC1010" s="44"/>
      <c r="AD1010" s="44"/>
      <c r="AE1010" s="44"/>
    </row>
    <row r="1011" spans="26:31" ht="15" x14ac:dyDescent="0.25">
      <c r="Z1011" s="44"/>
      <c r="AA1011" s="44"/>
      <c r="AB1011" s="44"/>
      <c r="AC1011" s="44"/>
      <c r="AD1011" s="44"/>
      <c r="AE1011" s="44"/>
    </row>
    <row r="1012" spans="26:31" ht="15" x14ac:dyDescent="0.25">
      <c r="Z1012" s="44"/>
      <c r="AA1012" s="44"/>
      <c r="AB1012" s="44"/>
      <c r="AC1012" s="44"/>
      <c r="AD1012" s="44"/>
      <c r="AE1012" s="44"/>
    </row>
    <row r="1013" spans="26:31" ht="15" x14ac:dyDescent="0.25">
      <c r="Z1013" s="44"/>
      <c r="AA1013" s="44"/>
      <c r="AB1013" s="44"/>
      <c r="AC1013" s="44"/>
      <c r="AD1013" s="44"/>
      <c r="AE1013" s="44"/>
    </row>
    <row r="1014" spans="26:31" ht="15" x14ac:dyDescent="0.25">
      <c r="Z1014" s="44"/>
      <c r="AA1014" s="44"/>
      <c r="AB1014" s="44"/>
      <c r="AC1014" s="44"/>
      <c r="AD1014" s="44"/>
      <c r="AE1014" s="44"/>
    </row>
    <row r="1015" spans="26:31" ht="15" x14ac:dyDescent="0.25">
      <c r="Z1015" s="44"/>
      <c r="AA1015" s="44"/>
      <c r="AB1015" s="44"/>
      <c r="AC1015" s="44"/>
      <c r="AD1015" s="44"/>
      <c r="AE1015" s="44"/>
    </row>
    <row r="1016" spans="26:31" ht="15" x14ac:dyDescent="0.25">
      <c r="Z1016" s="44"/>
      <c r="AA1016" s="44"/>
      <c r="AB1016" s="44"/>
      <c r="AC1016" s="44"/>
      <c r="AD1016" s="44"/>
      <c r="AE1016" s="44"/>
    </row>
    <row r="1017" spans="26:31" ht="15" x14ac:dyDescent="0.25">
      <c r="Z1017" s="44"/>
      <c r="AA1017" s="44"/>
      <c r="AB1017" s="44"/>
      <c r="AC1017" s="44"/>
      <c r="AD1017" s="44"/>
      <c r="AE1017" s="44"/>
    </row>
    <row r="1018" spans="26:31" ht="15" x14ac:dyDescent="0.25">
      <c r="Z1018" s="44"/>
      <c r="AA1018" s="44"/>
      <c r="AB1018" s="44"/>
      <c r="AC1018" s="44"/>
      <c r="AD1018" s="44"/>
      <c r="AE1018" s="44"/>
    </row>
    <row r="1019" spans="26:31" ht="15" x14ac:dyDescent="0.25">
      <c r="Z1019" s="44"/>
      <c r="AA1019" s="44"/>
      <c r="AB1019" s="44"/>
      <c r="AC1019" s="44"/>
      <c r="AD1019" s="44"/>
      <c r="AE1019" s="44"/>
    </row>
    <row r="1020" spans="26:31" ht="15" x14ac:dyDescent="0.25">
      <c r="Z1020" s="44"/>
      <c r="AA1020" s="44"/>
      <c r="AB1020" s="44"/>
      <c r="AC1020" s="44"/>
      <c r="AD1020" s="44"/>
      <c r="AE1020" s="44"/>
    </row>
    <row r="1021" spans="26:31" ht="15" x14ac:dyDescent="0.25">
      <c r="Z1021" s="44"/>
      <c r="AA1021" s="44"/>
      <c r="AB1021" s="44"/>
      <c r="AC1021" s="44"/>
      <c r="AD1021" s="44"/>
      <c r="AE1021" s="44"/>
    </row>
    <row r="1022" spans="26:31" ht="15" x14ac:dyDescent="0.25">
      <c r="Z1022" s="44"/>
      <c r="AA1022" s="44"/>
      <c r="AB1022" s="44"/>
      <c r="AC1022" s="44"/>
      <c r="AD1022" s="44"/>
      <c r="AE1022" s="44"/>
    </row>
    <row r="1023" spans="26:31" ht="15" x14ac:dyDescent="0.25">
      <c r="Z1023" s="44"/>
      <c r="AA1023" s="44"/>
      <c r="AB1023" s="44"/>
      <c r="AC1023" s="44"/>
      <c r="AD1023" s="44"/>
      <c r="AE1023" s="44"/>
    </row>
    <row r="1024" spans="26:31" ht="15" x14ac:dyDescent="0.25">
      <c r="Z1024" s="44"/>
      <c r="AA1024" s="44"/>
      <c r="AB1024" s="44"/>
      <c r="AC1024" s="44"/>
      <c r="AD1024" s="44"/>
      <c r="AE1024" s="44"/>
    </row>
    <row r="1025" spans="26:31" ht="15" x14ac:dyDescent="0.25">
      <c r="Z1025" s="44"/>
      <c r="AA1025" s="44"/>
      <c r="AB1025" s="44"/>
      <c r="AC1025" s="44"/>
      <c r="AD1025" s="44"/>
      <c r="AE1025" s="44"/>
    </row>
    <row r="1026" spans="26:31" ht="15" x14ac:dyDescent="0.25">
      <c r="Z1026" s="44"/>
      <c r="AA1026" s="44"/>
      <c r="AB1026" s="44"/>
      <c r="AC1026" s="44"/>
      <c r="AD1026" s="44"/>
      <c r="AE1026" s="44"/>
    </row>
    <row r="1027" spans="26:31" ht="15" x14ac:dyDescent="0.25">
      <c r="Z1027" s="44"/>
      <c r="AA1027" s="44"/>
      <c r="AB1027" s="44"/>
      <c r="AC1027" s="44"/>
      <c r="AD1027" s="44"/>
      <c r="AE1027" s="44"/>
    </row>
    <row r="1028" spans="26:31" ht="15" x14ac:dyDescent="0.25">
      <c r="Z1028" s="44"/>
      <c r="AA1028" s="44"/>
      <c r="AB1028" s="44"/>
      <c r="AC1028" s="44"/>
      <c r="AD1028" s="44"/>
      <c r="AE1028" s="44"/>
    </row>
    <row r="1029" spans="26:31" ht="15" x14ac:dyDescent="0.25">
      <c r="Z1029" s="44"/>
      <c r="AA1029" s="44"/>
      <c r="AB1029" s="44"/>
      <c r="AC1029" s="44"/>
      <c r="AD1029" s="44"/>
      <c r="AE1029" s="44"/>
    </row>
    <row r="1030" spans="26:31" ht="15" x14ac:dyDescent="0.25">
      <c r="Z1030" s="44"/>
      <c r="AA1030" s="44"/>
      <c r="AB1030" s="44"/>
      <c r="AC1030" s="44"/>
      <c r="AD1030" s="44"/>
      <c r="AE1030" s="44"/>
    </row>
    <row r="1031" spans="26:31" ht="15" x14ac:dyDescent="0.25">
      <c r="Z1031" s="44"/>
      <c r="AA1031" s="44"/>
      <c r="AB1031" s="44"/>
      <c r="AC1031" s="44"/>
      <c r="AD1031" s="44"/>
      <c r="AE1031" s="44"/>
    </row>
    <row r="1032" spans="26:31" ht="15" x14ac:dyDescent="0.25">
      <c r="Z1032" s="44"/>
      <c r="AA1032" s="44"/>
      <c r="AB1032" s="44"/>
      <c r="AC1032" s="44"/>
      <c r="AD1032" s="44"/>
      <c r="AE1032" s="44"/>
    </row>
    <row r="1033" spans="26:31" ht="15" x14ac:dyDescent="0.25">
      <c r="Z1033" s="44"/>
      <c r="AA1033" s="44"/>
      <c r="AB1033" s="44"/>
      <c r="AC1033" s="44"/>
      <c r="AD1033" s="44"/>
      <c r="AE1033" s="44"/>
    </row>
    <row r="1034" spans="26:31" ht="15" x14ac:dyDescent="0.25">
      <c r="Z1034" s="44"/>
      <c r="AA1034" s="44"/>
      <c r="AB1034" s="44"/>
      <c r="AC1034" s="44"/>
      <c r="AD1034" s="44"/>
      <c r="AE1034" s="44"/>
    </row>
    <row r="1035" spans="26:31" ht="15" x14ac:dyDescent="0.25">
      <c r="Z1035" s="44"/>
      <c r="AA1035" s="44"/>
      <c r="AB1035" s="44"/>
      <c r="AC1035" s="44"/>
      <c r="AD1035" s="44"/>
      <c r="AE1035" s="44"/>
    </row>
    <row r="1036" spans="26:31" ht="15" x14ac:dyDescent="0.25">
      <c r="Z1036" s="44"/>
      <c r="AA1036" s="44"/>
      <c r="AB1036" s="44"/>
      <c r="AC1036" s="44"/>
      <c r="AD1036" s="44"/>
      <c r="AE1036" s="44"/>
    </row>
    <row r="1037" spans="26:31" ht="15" x14ac:dyDescent="0.25">
      <c r="Z1037" s="44"/>
      <c r="AA1037" s="44"/>
      <c r="AB1037" s="44"/>
      <c r="AC1037" s="44"/>
      <c r="AD1037" s="44"/>
      <c r="AE1037" s="44"/>
    </row>
    <row r="1038" spans="26:31" ht="15" x14ac:dyDescent="0.25">
      <c r="Z1038" s="44"/>
      <c r="AA1038" s="44"/>
      <c r="AB1038" s="44"/>
      <c r="AC1038" s="44"/>
      <c r="AD1038" s="44"/>
      <c r="AE1038" s="44"/>
    </row>
    <row r="1039" spans="26:31" ht="15" x14ac:dyDescent="0.25">
      <c r="Z1039" s="44"/>
      <c r="AA1039" s="44"/>
      <c r="AB1039" s="44"/>
      <c r="AC1039" s="44"/>
      <c r="AD1039" s="44"/>
      <c r="AE1039" s="44"/>
    </row>
    <row r="1040" spans="26:31" ht="15" x14ac:dyDescent="0.25">
      <c r="Z1040" s="44"/>
      <c r="AA1040" s="44"/>
      <c r="AB1040" s="44"/>
      <c r="AC1040" s="44"/>
      <c r="AD1040" s="44"/>
      <c r="AE1040" s="44"/>
    </row>
    <row r="1041" spans="26:31" ht="15" x14ac:dyDescent="0.25">
      <c r="Z1041" s="44"/>
      <c r="AA1041" s="44"/>
      <c r="AB1041" s="44"/>
      <c r="AC1041" s="44"/>
      <c r="AD1041" s="44"/>
      <c r="AE1041" s="44"/>
    </row>
    <row r="1042" spans="26:31" ht="15" x14ac:dyDescent="0.25">
      <c r="Z1042" s="44"/>
      <c r="AA1042" s="44"/>
      <c r="AB1042" s="44"/>
      <c r="AC1042" s="44"/>
      <c r="AD1042" s="44"/>
      <c r="AE1042" s="44"/>
    </row>
    <row r="1043" spans="26:31" ht="15" x14ac:dyDescent="0.25">
      <c r="Z1043" s="44"/>
      <c r="AA1043" s="44"/>
      <c r="AB1043" s="44"/>
      <c r="AC1043" s="44"/>
      <c r="AD1043" s="44"/>
      <c r="AE1043" s="44"/>
    </row>
    <row r="1044" spans="26:31" ht="15" x14ac:dyDescent="0.25">
      <c r="Z1044" s="44"/>
      <c r="AA1044" s="44"/>
      <c r="AB1044" s="44"/>
      <c r="AC1044" s="44"/>
      <c r="AD1044" s="44"/>
      <c r="AE1044" s="44"/>
    </row>
    <row r="1045" spans="26:31" ht="15" x14ac:dyDescent="0.25">
      <c r="Z1045" s="44"/>
      <c r="AA1045" s="44"/>
      <c r="AB1045" s="44"/>
      <c r="AC1045" s="44"/>
      <c r="AD1045" s="44"/>
      <c r="AE1045" s="44"/>
    </row>
    <row r="1046" spans="26:31" ht="15" x14ac:dyDescent="0.25">
      <c r="Z1046" s="44"/>
      <c r="AA1046" s="44"/>
      <c r="AB1046" s="44"/>
      <c r="AC1046" s="44"/>
      <c r="AD1046" s="44"/>
      <c r="AE1046" s="44"/>
    </row>
    <row r="1047" spans="26:31" ht="15" x14ac:dyDescent="0.25">
      <c r="Z1047" s="44"/>
      <c r="AA1047" s="44"/>
      <c r="AB1047" s="44"/>
      <c r="AC1047" s="44"/>
      <c r="AD1047" s="44"/>
      <c r="AE1047" s="44"/>
    </row>
    <row r="1048" spans="26:31" ht="15" x14ac:dyDescent="0.25">
      <c r="Z1048" s="44"/>
      <c r="AA1048" s="44"/>
      <c r="AB1048" s="44"/>
      <c r="AC1048" s="44"/>
      <c r="AD1048" s="44"/>
      <c r="AE1048" s="44"/>
    </row>
    <row r="1049" spans="26:31" ht="15" x14ac:dyDescent="0.25">
      <c r="Z1049" s="44"/>
      <c r="AA1049" s="44"/>
      <c r="AB1049" s="44"/>
      <c r="AC1049" s="44"/>
      <c r="AD1049" s="44"/>
      <c r="AE1049" s="44"/>
    </row>
    <row r="1050" spans="26:31" ht="15" x14ac:dyDescent="0.25">
      <c r="Z1050" s="44"/>
      <c r="AA1050" s="44"/>
      <c r="AB1050" s="44"/>
      <c r="AC1050" s="44"/>
      <c r="AD1050" s="44"/>
      <c r="AE1050" s="44"/>
    </row>
    <row r="1051" spans="26:31" ht="15" x14ac:dyDescent="0.25">
      <c r="Z1051" s="44"/>
      <c r="AA1051" s="44"/>
      <c r="AB1051" s="44"/>
      <c r="AC1051" s="44"/>
      <c r="AD1051" s="44"/>
      <c r="AE1051" s="44"/>
    </row>
    <row r="1052" spans="26:31" ht="15" x14ac:dyDescent="0.25">
      <c r="Z1052" s="44"/>
      <c r="AA1052" s="44"/>
      <c r="AB1052" s="44"/>
      <c r="AC1052" s="44"/>
      <c r="AD1052" s="44"/>
      <c r="AE1052" s="44"/>
    </row>
    <row r="1053" spans="26:31" ht="15" x14ac:dyDescent="0.25">
      <c r="Z1053" s="44"/>
      <c r="AA1053" s="44"/>
      <c r="AB1053" s="44"/>
      <c r="AC1053" s="44"/>
      <c r="AD1053" s="44"/>
      <c r="AE1053" s="44"/>
    </row>
    <row r="1054" spans="26:31" ht="15" x14ac:dyDescent="0.25">
      <c r="Z1054" s="44"/>
      <c r="AA1054" s="44"/>
      <c r="AB1054" s="44"/>
      <c r="AC1054" s="44"/>
      <c r="AD1054" s="44"/>
      <c r="AE1054" s="44"/>
    </row>
    <row r="1055" spans="26:31" ht="15" x14ac:dyDescent="0.25">
      <c r="Z1055" s="44"/>
      <c r="AA1055" s="44"/>
      <c r="AB1055" s="44"/>
      <c r="AC1055" s="44"/>
      <c r="AD1055" s="44"/>
      <c r="AE1055" s="44"/>
    </row>
    <row r="1056" spans="26:31" ht="15" x14ac:dyDescent="0.25">
      <c r="Z1056" s="44"/>
      <c r="AA1056" s="44"/>
      <c r="AB1056" s="44"/>
      <c r="AC1056" s="44"/>
      <c r="AD1056" s="44"/>
      <c r="AE1056" s="44"/>
    </row>
    <row r="1057" spans="26:31" ht="15" x14ac:dyDescent="0.25">
      <c r="Z1057" s="44"/>
      <c r="AA1057" s="44"/>
      <c r="AB1057" s="44"/>
      <c r="AC1057" s="44"/>
      <c r="AD1057" s="44"/>
      <c r="AE1057" s="44"/>
    </row>
    <row r="1058" spans="26:31" ht="15" x14ac:dyDescent="0.25">
      <c r="Z1058" s="44"/>
      <c r="AA1058" s="44"/>
      <c r="AB1058" s="44"/>
      <c r="AC1058" s="44"/>
      <c r="AD1058" s="44"/>
      <c r="AE1058" s="44"/>
    </row>
    <row r="1059" spans="26:31" ht="15" x14ac:dyDescent="0.25">
      <c r="Z1059" s="44"/>
      <c r="AA1059" s="44"/>
      <c r="AB1059" s="44"/>
      <c r="AC1059" s="44"/>
      <c r="AD1059" s="44"/>
      <c r="AE1059" s="44"/>
    </row>
    <row r="1060" spans="26:31" ht="15" x14ac:dyDescent="0.25">
      <c r="Z1060" s="44"/>
      <c r="AA1060" s="44"/>
      <c r="AB1060" s="44"/>
      <c r="AC1060" s="44"/>
      <c r="AD1060" s="44"/>
      <c r="AE1060" s="44"/>
    </row>
    <row r="1061" spans="26:31" ht="15" x14ac:dyDescent="0.25">
      <c r="Z1061" s="44"/>
      <c r="AA1061" s="44"/>
      <c r="AB1061" s="44"/>
      <c r="AC1061" s="44"/>
      <c r="AD1061" s="44"/>
      <c r="AE1061" s="44"/>
    </row>
    <row r="1062" spans="26:31" ht="15" x14ac:dyDescent="0.25">
      <c r="Z1062" s="44"/>
      <c r="AA1062" s="44"/>
      <c r="AB1062" s="44"/>
      <c r="AC1062" s="44"/>
      <c r="AD1062" s="44"/>
      <c r="AE1062" s="44"/>
    </row>
    <row r="1063" spans="26:31" ht="15" x14ac:dyDescent="0.25">
      <c r="Z1063" s="44"/>
      <c r="AA1063" s="44"/>
      <c r="AB1063" s="44"/>
      <c r="AC1063" s="44"/>
      <c r="AD1063" s="44"/>
      <c r="AE1063" s="44"/>
    </row>
    <row r="1064" spans="26:31" ht="15" x14ac:dyDescent="0.25">
      <c r="Z1064" s="44"/>
      <c r="AA1064" s="44"/>
      <c r="AB1064" s="44"/>
      <c r="AC1064" s="44"/>
      <c r="AD1064" s="44"/>
      <c r="AE1064" s="44"/>
    </row>
    <row r="1065" spans="26:31" ht="15" x14ac:dyDescent="0.25">
      <c r="Z1065" s="44"/>
      <c r="AA1065" s="44"/>
      <c r="AB1065" s="44"/>
      <c r="AC1065" s="44"/>
      <c r="AD1065" s="44"/>
      <c r="AE1065" s="44"/>
    </row>
    <row r="1066" spans="26:31" ht="15" x14ac:dyDescent="0.25">
      <c r="Z1066" s="44"/>
      <c r="AA1066" s="44"/>
      <c r="AB1066" s="44"/>
      <c r="AC1066" s="44"/>
      <c r="AD1066" s="44"/>
      <c r="AE1066" s="44"/>
    </row>
    <row r="1067" spans="26:31" ht="15" x14ac:dyDescent="0.25">
      <c r="Z1067" s="44"/>
      <c r="AA1067" s="44"/>
      <c r="AB1067" s="44"/>
      <c r="AC1067" s="44"/>
      <c r="AD1067" s="44"/>
      <c r="AE1067" s="44"/>
    </row>
    <row r="1068" spans="26:31" ht="15" x14ac:dyDescent="0.25">
      <c r="Z1068" s="44"/>
      <c r="AA1068" s="44"/>
      <c r="AB1068" s="44"/>
      <c r="AC1068" s="44"/>
      <c r="AD1068" s="44"/>
      <c r="AE1068" s="44"/>
    </row>
    <row r="1069" spans="26:31" ht="15" x14ac:dyDescent="0.25">
      <c r="Z1069" s="44"/>
      <c r="AA1069" s="44"/>
      <c r="AB1069" s="44"/>
      <c r="AC1069" s="44"/>
      <c r="AD1069" s="44"/>
      <c r="AE1069" s="44"/>
    </row>
    <row r="1070" spans="26:31" ht="15" x14ac:dyDescent="0.25">
      <c r="Z1070" s="44"/>
      <c r="AA1070" s="44"/>
      <c r="AB1070" s="44"/>
      <c r="AC1070" s="44"/>
      <c r="AD1070" s="44"/>
      <c r="AE1070" s="44"/>
    </row>
    <row r="1071" spans="26:31" ht="15" x14ac:dyDescent="0.25">
      <c r="Z1071" s="44"/>
      <c r="AA1071" s="44"/>
      <c r="AB1071" s="44"/>
      <c r="AC1071" s="44"/>
      <c r="AD1071" s="44"/>
      <c r="AE1071" s="44"/>
    </row>
    <row r="1072" spans="26:31" ht="15" x14ac:dyDescent="0.25">
      <c r="Z1072" s="44"/>
      <c r="AA1072" s="44"/>
      <c r="AB1072" s="44"/>
      <c r="AC1072" s="44"/>
      <c r="AD1072" s="44"/>
      <c r="AE1072" s="44"/>
    </row>
    <row r="1073" spans="26:31" ht="15" x14ac:dyDescent="0.25">
      <c r="Z1073" s="44"/>
      <c r="AA1073" s="44"/>
      <c r="AB1073" s="44"/>
      <c r="AC1073" s="44"/>
      <c r="AD1073" s="44"/>
      <c r="AE1073" s="44"/>
    </row>
    <row r="1074" spans="26:31" ht="15" x14ac:dyDescent="0.25">
      <c r="Z1074" s="44"/>
      <c r="AA1074" s="44"/>
      <c r="AB1074" s="44"/>
      <c r="AC1074" s="44"/>
      <c r="AD1074" s="44"/>
      <c r="AE1074" s="44"/>
    </row>
    <row r="1075" spans="26:31" ht="15" x14ac:dyDescent="0.25">
      <c r="Z1075" s="44"/>
      <c r="AA1075" s="44"/>
      <c r="AB1075" s="44"/>
      <c r="AC1075" s="44"/>
      <c r="AD1075" s="44"/>
      <c r="AE1075" s="44"/>
    </row>
    <row r="1076" spans="26:31" ht="15" x14ac:dyDescent="0.25">
      <c r="Z1076" s="44"/>
      <c r="AA1076" s="44"/>
      <c r="AB1076" s="44"/>
      <c r="AC1076" s="44"/>
      <c r="AD1076" s="44"/>
      <c r="AE1076" s="44"/>
    </row>
    <row r="1077" spans="26:31" ht="15" x14ac:dyDescent="0.25">
      <c r="Z1077" s="44"/>
      <c r="AA1077" s="44"/>
      <c r="AB1077" s="44"/>
      <c r="AC1077" s="44"/>
      <c r="AD1077" s="44"/>
      <c r="AE1077" s="44"/>
    </row>
    <row r="1078" spans="26:31" ht="15" x14ac:dyDescent="0.25">
      <c r="Z1078" s="44"/>
      <c r="AA1078" s="44"/>
      <c r="AB1078" s="44"/>
      <c r="AC1078" s="44"/>
      <c r="AD1078" s="44"/>
      <c r="AE1078" s="44"/>
    </row>
    <row r="1079" spans="26:31" ht="15" x14ac:dyDescent="0.25">
      <c r="Z1079" s="44"/>
      <c r="AA1079" s="44"/>
      <c r="AB1079" s="44"/>
      <c r="AC1079" s="44"/>
      <c r="AD1079" s="44"/>
      <c r="AE1079" s="44"/>
    </row>
    <row r="1080" spans="26:31" ht="15" x14ac:dyDescent="0.25">
      <c r="Z1080" s="44"/>
      <c r="AA1080" s="44"/>
      <c r="AB1080" s="44"/>
      <c r="AC1080" s="44"/>
      <c r="AD1080" s="44"/>
      <c r="AE1080" s="44"/>
    </row>
    <row r="1081" spans="26:31" ht="15" x14ac:dyDescent="0.25">
      <c r="Z1081" s="44"/>
      <c r="AA1081" s="44"/>
      <c r="AB1081" s="44"/>
      <c r="AC1081" s="44"/>
      <c r="AD1081" s="44"/>
      <c r="AE1081" s="44"/>
    </row>
    <row r="1082" spans="26:31" ht="15" x14ac:dyDescent="0.25">
      <c r="Z1082" s="44"/>
      <c r="AA1082" s="44"/>
      <c r="AB1082" s="44"/>
      <c r="AC1082" s="44"/>
      <c r="AD1082" s="44"/>
      <c r="AE1082" s="44"/>
    </row>
    <row r="1083" spans="26:31" ht="15" x14ac:dyDescent="0.25">
      <c r="Z1083" s="44"/>
      <c r="AA1083" s="44"/>
      <c r="AB1083" s="44"/>
      <c r="AC1083" s="44"/>
      <c r="AD1083" s="44"/>
      <c r="AE1083" s="44"/>
    </row>
    <row r="1084" spans="26:31" ht="15" x14ac:dyDescent="0.25">
      <c r="Z1084" s="44"/>
      <c r="AA1084" s="44"/>
      <c r="AB1084" s="44"/>
      <c r="AC1084" s="44"/>
      <c r="AD1084" s="44"/>
      <c r="AE1084" s="44"/>
    </row>
    <row r="1085" spans="26:31" ht="15" x14ac:dyDescent="0.25">
      <c r="Z1085" s="44"/>
      <c r="AA1085" s="44"/>
      <c r="AB1085" s="44"/>
      <c r="AC1085" s="44"/>
      <c r="AD1085" s="44"/>
      <c r="AE1085" s="44"/>
    </row>
    <row r="1086" spans="26:31" ht="15" x14ac:dyDescent="0.25">
      <c r="Z1086" s="44"/>
      <c r="AA1086" s="44"/>
      <c r="AB1086" s="44"/>
      <c r="AC1086" s="44"/>
      <c r="AD1086" s="44"/>
      <c r="AE1086" s="44"/>
    </row>
    <row r="1087" spans="26:31" ht="15" x14ac:dyDescent="0.25">
      <c r="Z1087" s="44"/>
      <c r="AA1087" s="44"/>
      <c r="AB1087" s="44"/>
      <c r="AC1087" s="44"/>
      <c r="AD1087" s="44"/>
      <c r="AE1087" s="44"/>
    </row>
    <row r="1088" spans="26:31" ht="15" x14ac:dyDescent="0.25">
      <c r="Z1088" s="44"/>
      <c r="AA1088" s="44"/>
      <c r="AB1088" s="44"/>
      <c r="AC1088" s="44"/>
      <c r="AD1088" s="44"/>
      <c r="AE1088" s="44"/>
    </row>
    <row r="1089" spans="26:31" ht="15" x14ac:dyDescent="0.25">
      <c r="Z1089" s="44"/>
      <c r="AA1089" s="44"/>
      <c r="AB1089" s="44"/>
      <c r="AC1089" s="44"/>
      <c r="AD1089" s="44"/>
      <c r="AE1089" s="44"/>
    </row>
    <row r="1090" spans="26:31" ht="15" x14ac:dyDescent="0.25">
      <c r="Z1090" s="44"/>
      <c r="AA1090" s="44"/>
      <c r="AB1090" s="44"/>
      <c r="AC1090" s="44"/>
      <c r="AD1090" s="44"/>
      <c r="AE1090" s="44"/>
    </row>
    <row r="1091" spans="26:31" ht="15" x14ac:dyDescent="0.25">
      <c r="Z1091" s="44"/>
      <c r="AA1091" s="44"/>
      <c r="AB1091" s="44"/>
      <c r="AC1091" s="44"/>
      <c r="AD1091" s="44"/>
      <c r="AE1091" s="44"/>
    </row>
    <row r="1092" spans="26:31" ht="15" x14ac:dyDescent="0.25">
      <c r="Z1092" s="44"/>
      <c r="AA1092" s="44"/>
      <c r="AB1092" s="44"/>
      <c r="AC1092" s="44"/>
      <c r="AD1092" s="44"/>
      <c r="AE1092" s="44"/>
    </row>
    <row r="1093" spans="26:31" ht="15" x14ac:dyDescent="0.25">
      <c r="Z1093" s="44"/>
      <c r="AA1093" s="44"/>
      <c r="AB1093" s="44"/>
      <c r="AC1093" s="44"/>
      <c r="AD1093" s="44"/>
      <c r="AE1093" s="44"/>
    </row>
    <row r="1094" spans="26:31" ht="15" x14ac:dyDescent="0.25">
      <c r="Z1094" s="44"/>
      <c r="AA1094" s="44"/>
      <c r="AB1094" s="44"/>
      <c r="AC1094" s="44"/>
      <c r="AD1094" s="44"/>
      <c r="AE1094" s="44"/>
    </row>
    <row r="1095" spans="26:31" ht="15" x14ac:dyDescent="0.25">
      <c r="Z1095" s="44"/>
      <c r="AA1095" s="44"/>
      <c r="AB1095" s="44"/>
      <c r="AC1095" s="44"/>
      <c r="AD1095" s="44"/>
      <c r="AE1095" s="44"/>
    </row>
    <row r="1096" spans="26:31" ht="15" x14ac:dyDescent="0.25">
      <c r="Z1096" s="44"/>
      <c r="AA1096" s="44"/>
      <c r="AB1096" s="44"/>
      <c r="AC1096" s="44"/>
      <c r="AD1096" s="44"/>
      <c r="AE1096" s="44"/>
    </row>
    <row r="1097" spans="26:31" ht="15" x14ac:dyDescent="0.25">
      <c r="Z1097" s="44"/>
      <c r="AA1097" s="44"/>
      <c r="AB1097" s="44"/>
      <c r="AC1097" s="44"/>
      <c r="AD1097" s="44"/>
      <c r="AE1097" s="44"/>
    </row>
    <row r="1098" spans="26:31" ht="15" x14ac:dyDescent="0.25">
      <c r="Z1098" s="44"/>
      <c r="AA1098" s="44"/>
      <c r="AB1098" s="44"/>
      <c r="AC1098" s="44"/>
      <c r="AD1098" s="44"/>
      <c r="AE1098" s="44"/>
    </row>
    <row r="1099" spans="26:31" ht="15" x14ac:dyDescent="0.25">
      <c r="Z1099" s="44"/>
      <c r="AA1099" s="44"/>
      <c r="AB1099" s="44"/>
      <c r="AC1099" s="44"/>
      <c r="AD1099" s="44"/>
      <c r="AE1099" s="44"/>
    </row>
    <row r="1100" spans="26:31" ht="15" x14ac:dyDescent="0.25">
      <c r="Z1100" s="44"/>
      <c r="AA1100" s="44"/>
      <c r="AB1100" s="44"/>
      <c r="AC1100" s="44"/>
      <c r="AD1100" s="44"/>
      <c r="AE1100" s="44"/>
    </row>
    <row r="1101" spans="26:31" ht="15" x14ac:dyDescent="0.25">
      <c r="Z1101" s="44"/>
      <c r="AA1101" s="44"/>
      <c r="AB1101" s="44"/>
      <c r="AC1101" s="44"/>
      <c r="AD1101" s="44"/>
      <c r="AE1101" s="44"/>
    </row>
    <row r="1102" spans="26:31" ht="15" x14ac:dyDescent="0.25">
      <c r="Z1102" s="44"/>
      <c r="AA1102" s="44"/>
      <c r="AB1102" s="44"/>
      <c r="AC1102" s="44"/>
      <c r="AD1102" s="44"/>
      <c r="AE1102" s="44"/>
    </row>
    <row r="1103" spans="26:31" ht="15" x14ac:dyDescent="0.25">
      <c r="Z1103" s="44"/>
      <c r="AA1103" s="44"/>
      <c r="AB1103" s="44"/>
      <c r="AC1103" s="44"/>
      <c r="AD1103" s="44"/>
      <c r="AE1103" s="44"/>
    </row>
    <row r="1104" spans="26:31" ht="15" x14ac:dyDescent="0.25">
      <c r="Z1104" s="44"/>
      <c r="AA1104" s="44"/>
      <c r="AB1104" s="44"/>
      <c r="AC1104" s="44"/>
      <c r="AD1104" s="44"/>
      <c r="AE1104" s="44"/>
    </row>
    <row r="1105" spans="26:31" ht="15" x14ac:dyDescent="0.25">
      <c r="Z1105" s="44"/>
      <c r="AA1105" s="44"/>
      <c r="AB1105" s="44"/>
      <c r="AC1105" s="44"/>
      <c r="AD1105" s="44"/>
      <c r="AE1105" s="44"/>
    </row>
    <row r="1106" spans="26:31" ht="15" x14ac:dyDescent="0.25">
      <c r="Z1106" s="44"/>
      <c r="AA1106" s="44"/>
      <c r="AB1106" s="44"/>
      <c r="AC1106" s="44"/>
      <c r="AD1106" s="44"/>
      <c r="AE1106" s="44"/>
    </row>
    <row r="1107" spans="26:31" ht="15" x14ac:dyDescent="0.25">
      <c r="Z1107" s="44"/>
      <c r="AA1107" s="44"/>
      <c r="AB1107" s="44"/>
      <c r="AC1107" s="44"/>
      <c r="AD1107" s="44"/>
      <c r="AE1107" s="44"/>
    </row>
    <row r="1108" spans="26:31" ht="15" x14ac:dyDescent="0.25">
      <c r="Z1108" s="44"/>
      <c r="AA1108" s="44"/>
      <c r="AB1108" s="44"/>
      <c r="AC1108" s="44"/>
      <c r="AD1108" s="44"/>
      <c r="AE1108" s="44"/>
    </row>
    <row r="1109" spans="26:31" ht="15" x14ac:dyDescent="0.25">
      <c r="Z1109" s="44"/>
      <c r="AA1109" s="44"/>
      <c r="AB1109" s="44"/>
      <c r="AC1109" s="44"/>
      <c r="AD1109" s="44"/>
      <c r="AE1109" s="44"/>
    </row>
    <row r="1110" spans="26:31" ht="15" x14ac:dyDescent="0.25">
      <c r="Z1110" s="44"/>
      <c r="AA1110" s="44"/>
      <c r="AB1110" s="44"/>
      <c r="AC1110" s="44"/>
      <c r="AD1110" s="44"/>
      <c r="AE1110" s="44"/>
    </row>
    <row r="1111" spans="26:31" ht="15" x14ac:dyDescent="0.25">
      <c r="Z1111" s="44"/>
      <c r="AA1111" s="44"/>
      <c r="AB1111" s="44"/>
      <c r="AC1111" s="44"/>
      <c r="AD1111" s="44"/>
      <c r="AE1111" s="44"/>
    </row>
    <row r="1112" spans="26:31" ht="15" x14ac:dyDescent="0.25">
      <c r="Z1112" s="44"/>
      <c r="AA1112" s="44"/>
      <c r="AB1112" s="44"/>
      <c r="AC1112" s="44"/>
      <c r="AD1112" s="44"/>
      <c r="AE1112" s="44"/>
    </row>
    <row r="1113" spans="26:31" ht="15" x14ac:dyDescent="0.25">
      <c r="Z1113" s="44"/>
      <c r="AA1113" s="44"/>
      <c r="AB1113" s="44"/>
      <c r="AC1113" s="44"/>
      <c r="AD1113" s="44"/>
      <c r="AE1113" s="44"/>
    </row>
    <row r="1114" spans="26:31" ht="15" x14ac:dyDescent="0.25">
      <c r="Z1114" s="44"/>
      <c r="AA1114" s="44"/>
      <c r="AB1114" s="44"/>
      <c r="AC1114" s="44"/>
      <c r="AD1114" s="44"/>
      <c r="AE1114" s="44"/>
    </row>
    <row r="1115" spans="26:31" ht="15" x14ac:dyDescent="0.25">
      <c r="Z1115" s="44"/>
      <c r="AA1115" s="44"/>
      <c r="AB1115" s="44"/>
      <c r="AC1115" s="44"/>
      <c r="AD1115" s="44"/>
      <c r="AE1115" s="44"/>
    </row>
    <row r="1116" spans="26:31" ht="15" x14ac:dyDescent="0.25">
      <c r="Z1116" s="44"/>
      <c r="AA1116" s="44"/>
      <c r="AB1116" s="44"/>
      <c r="AC1116" s="44"/>
      <c r="AD1116" s="44"/>
      <c r="AE1116" s="44"/>
    </row>
    <row r="1117" spans="26:31" ht="15" x14ac:dyDescent="0.25">
      <c r="Z1117" s="44"/>
      <c r="AA1117" s="44"/>
      <c r="AB1117" s="44"/>
      <c r="AC1117" s="44"/>
      <c r="AD1117" s="44"/>
      <c r="AE1117" s="44"/>
    </row>
    <row r="1118" spans="26:31" ht="15" x14ac:dyDescent="0.25">
      <c r="Z1118" s="44"/>
      <c r="AA1118" s="44"/>
      <c r="AB1118" s="44"/>
      <c r="AC1118" s="44"/>
      <c r="AD1118" s="44"/>
      <c r="AE1118" s="44"/>
    </row>
    <row r="1119" spans="26:31" ht="15" x14ac:dyDescent="0.25">
      <c r="Z1119" s="44"/>
      <c r="AA1119" s="44"/>
      <c r="AB1119" s="44"/>
      <c r="AC1119" s="44"/>
      <c r="AD1119" s="44"/>
      <c r="AE1119" s="44"/>
    </row>
    <row r="1120" spans="26:31" ht="15" x14ac:dyDescent="0.25">
      <c r="Z1120" s="44"/>
      <c r="AA1120" s="44"/>
      <c r="AB1120" s="44"/>
      <c r="AC1120" s="44"/>
      <c r="AD1120" s="44"/>
      <c r="AE1120" s="44"/>
    </row>
    <row r="1121" spans="26:31" ht="15" x14ac:dyDescent="0.25">
      <c r="Z1121" s="44"/>
      <c r="AA1121" s="44"/>
      <c r="AB1121" s="44"/>
      <c r="AC1121" s="44"/>
      <c r="AD1121" s="44"/>
      <c r="AE1121" s="44"/>
    </row>
    <row r="1122" spans="26:31" ht="15" x14ac:dyDescent="0.25">
      <c r="Z1122" s="44"/>
      <c r="AA1122" s="44"/>
      <c r="AB1122" s="44"/>
      <c r="AC1122" s="44"/>
      <c r="AD1122" s="44"/>
      <c r="AE1122" s="44"/>
    </row>
    <row r="1123" spans="26:31" ht="15" x14ac:dyDescent="0.25">
      <c r="Z1123" s="44"/>
      <c r="AA1123" s="44"/>
      <c r="AB1123" s="44"/>
      <c r="AC1123" s="44"/>
      <c r="AD1123" s="44"/>
      <c r="AE1123" s="44"/>
    </row>
    <row r="1124" spans="26:31" ht="15" x14ac:dyDescent="0.25">
      <c r="Z1124" s="44"/>
      <c r="AA1124" s="44"/>
      <c r="AB1124" s="44"/>
      <c r="AC1124" s="44"/>
      <c r="AD1124" s="44"/>
      <c r="AE1124" s="44"/>
    </row>
    <row r="1125" spans="26:31" ht="15" x14ac:dyDescent="0.25">
      <c r="Z1125" s="44"/>
      <c r="AA1125" s="44"/>
      <c r="AB1125" s="44"/>
      <c r="AC1125" s="44"/>
      <c r="AD1125" s="44"/>
      <c r="AE1125" s="44"/>
    </row>
    <row r="1126" spans="26:31" ht="15" x14ac:dyDescent="0.25">
      <c r="Z1126" s="44"/>
      <c r="AA1126" s="44"/>
      <c r="AB1126" s="44"/>
      <c r="AC1126" s="44"/>
      <c r="AD1126" s="44"/>
      <c r="AE1126" s="44"/>
    </row>
    <row r="1127" spans="26:31" ht="15" x14ac:dyDescent="0.25">
      <c r="Z1127" s="44"/>
      <c r="AA1127" s="44"/>
      <c r="AB1127" s="44"/>
      <c r="AC1127" s="44"/>
      <c r="AD1127" s="44"/>
      <c r="AE1127" s="44"/>
    </row>
    <row r="1128" spans="26:31" ht="15" x14ac:dyDescent="0.25">
      <c r="Z1128" s="44"/>
      <c r="AA1128" s="44"/>
      <c r="AB1128" s="44"/>
      <c r="AC1128" s="44"/>
      <c r="AD1128" s="44"/>
      <c r="AE1128" s="44"/>
    </row>
    <row r="1129" spans="26:31" ht="15" x14ac:dyDescent="0.25">
      <c r="Z1129" s="44"/>
      <c r="AA1129" s="44"/>
      <c r="AB1129" s="44"/>
      <c r="AC1129" s="44"/>
      <c r="AD1129" s="44"/>
      <c r="AE1129" s="44"/>
    </row>
    <row r="1130" spans="26:31" ht="15" x14ac:dyDescent="0.25">
      <c r="Z1130" s="44"/>
      <c r="AA1130" s="44"/>
      <c r="AB1130" s="44"/>
      <c r="AC1130" s="44"/>
      <c r="AD1130" s="44"/>
      <c r="AE1130" s="44"/>
    </row>
    <row r="1131" spans="26:31" ht="15" x14ac:dyDescent="0.25">
      <c r="Z1131" s="44"/>
      <c r="AA1131" s="44"/>
      <c r="AB1131" s="44"/>
      <c r="AC1131" s="44"/>
      <c r="AD1131" s="44"/>
      <c r="AE1131" s="44"/>
    </row>
    <row r="1132" spans="26:31" ht="15" x14ac:dyDescent="0.25">
      <c r="Z1132" s="44"/>
      <c r="AA1132" s="44"/>
      <c r="AB1132" s="44"/>
      <c r="AC1132" s="44"/>
      <c r="AD1132" s="44"/>
      <c r="AE1132" s="44"/>
    </row>
    <row r="1133" spans="26:31" ht="15" x14ac:dyDescent="0.25">
      <c r="Z1133" s="44"/>
      <c r="AA1133" s="44"/>
      <c r="AB1133" s="44"/>
      <c r="AC1133" s="44"/>
      <c r="AD1133" s="44"/>
      <c r="AE1133" s="44"/>
    </row>
    <row r="1134" spans="26:31" ht="15" x14ac:dyDescent="0.25">
      <c r="Z1134" s="44"/>
      <c r="AA1134" s="44"/>
      <c r="AB1134" s="44"/>
      <c r="AC1134" s="44"/>
      <c r="AD1134" s="44"/>
      <c r="AE1134" s="44"/>
    </row>
    <row r="1135" spans="26:31" ht="15" x14ac:dyDescent="0.25">
      <c r="Z1135" s="44"/>
      <c r="AA1135" s="44"/>
      <c r="AB1135" s="44"/>
      <c r="AC1135" s="44"/>
      <c r="AD1135" s="44"/>
      <c r="AE1135" s="44"/>
    </row>
    <row r="1136" spans="26:31" ht="15" x14ac:dyDescent="0.25">
      <c r="Z1136" s="44"/>
      <c r="AA1136" s="44"/>
      <c r="AB1136" s="44"/>
      <c r="AC1136" s="44"/>
      <c r="AD1136" s="44"/>
      <c r="AE1136" s="44"/>
    </row>
    <row r="1137" spans="26:31" ht="15" x14ac:dyDescent="0.25">
      <c r="Z1137" s="44"/>
      <c r="AA1137" s="44"/>
      <c r="AB1137" s="44"/>
      <c r="AC1137" s="44"/>
      <c r="AD1137" s="44"/>
      <c r="AE1137" s="44"/>
    </row>
    <row r="1138" spans="26:31" ht="15" x14ac:dyDescent="0.25">
      <c r="Z1138" s="44"/>
      <c r="AA1138" s="44"/>
      <c r="AB1138" s="44"/>
      <c r="AC1138" s="44"/>
      <c r="AD1138" s="44"/>
      <c r="AE1138" s="44"/>
    </row>
    <row r="1139" spans="26:31" ht="15" x14ac:dyDescent="0.25">
      <c r="Z1139" s="44"/>
      <c r="AA1139" s="44"/>
      <c r="AB1139" s="44"/>
      <c r="AC1139" s="44"/>
      <c r="AD1139" s="44"/>
      <c r="AE1139" s="44"/>
    </row>
    <row r="1140" spans="26:31" ht="15" x14ac:dyDescent="0.25">
      <c r="Z1140" s="44"/>
      <c r="AA1140" s="44"/>
      <c r="AB1140" s="44"/>
      <c r="AC1140" s="44"/>
      <c r="AD1140" s="44"/>
      <c r="AE1140" s="44"/>
    </row>
    <row r="1141" spans="26:31" ht="15" x14ac:dyDescent="0.25">
      <c r="Z1141" s="44"/>
      <c r="AA1141" s="44"/>
      <c r="AB1141" s="44"/>
      <c r="AC1141" s="44"/>
      <c r="AD1141" s="44"/>
      <c r="AE1141" s="44"/>
    </row>
    <row r="1142" spans="26:31" ht="15" x14ac:dyDescent="0.25">
      <c r="Z1142" s="44"/>
      <c r="AA1142" s="44"/>
      <c r="AB1142" s="44"/>
      <c r="AC1142" s="44"/>
      <c r="AD1142" s="44"/>
      <c r="AE1142" s="44"/>
    </row>
    <row r="1143" spans="26:31" ht="15" x14ac:dyDescent="0.25">
      <c r="Z1143" s="44"/>
      <c r="AA1143" s="44"/>
      <c r="AB1143" s="44"/>
      <c r="AC1143" s="44"/>
      <c r="AD1143" s="44"/>
      <c r="AE1143" s="44"/>
    </row>
    <row r="1144" spans="26:31" ht="15" x14ac:dyDescent="0.25">
      <c r="Z1144" s="44"/>
      <c r="AA1144" s="44"/>
      <c r="AB1144" s="44"/>
      <c r="AC1144" s="44"/>
      <c r="AD1144" s="44"/>
      <c r="AE1144" s="44"/>
    </row>
    <row r="1145" spans="26:31" ht="15" x14ac:dyDescent="0.25">
      <c r="Z1145" s="44"/>
      <c r="AA1145" s="44"/>
      <c r="AB1145" s="44"/>
      <c r="AC1145" s="44"/>
      <c r="AD1145" s="44"/>
      <c r="AE1145" s="44"/>
    </row>
    <row r="1146" spans="26:31" ht="15" x14ac:dyDescent="0.25">
      <c r="Z1146" s="44"/>
      <c r="AA1146" s="44"/>
      <c r="AB1146" s="44"/>
      <c r="AC1146" s="44"/>
      <c r="AD1146" s="44"/>
      <c r="AE1146" s="44"/>
    </row>
    <row r="1147" spans="26:31" ht="15" x14ac:dyDescent="0.25">
      <c r="Z1147" s="44"/>
      <c r="AA1147" s="44"/>
      <c r="AB1147" s="44"/>
      <c r="AC1147" s="44"/>
      <c r="AD1147" s="44"/>
      <c r="AE1147" s="44"/>
    </row>
    <row r="1148" spans="26:31" ht="15" x14ac:dyDescent="0.25">
      <c r="Z1148" s="44"/>
      <c r="AA1148" s="44"/>
      <c r="AB1148" s="44"/>
      <c r="AC1148" s="44"/>
      <c r="AD1148" s="44"/>
      <c r="AE1148" s="44"/>
    </row>
    <row r="1149" spans="26:31" ht="15" x14ac:dyDescent="0.25">
      <c r="Z1149" s="44"/>
      <c r="AA1149" s="44"/>
      <c r="AB1149" s="44"/>
      <c r="AC1149" s="44"/>
      <c r="AD1149" s="44"/>
      <c r="AE1149" s="44"/>
    </row>
    <row r="1150" spans="26:31" ht="15" x14ac:dyDescent="0.25">
      <c r="Z1150" s="44"/>
      <c r="AA1150" s="44"/>
      <c r="AB1150" s="44"/>
      <c r="AC1150" s="44"/>
      <c r="AD1150" s="44"/>
      <c r="AE1150" s="44"/>
    </row>
    <row r="1151" spans="26:31" ht="15" x14ac:dyDescent="0.25">
      <c r="Z1151" s="44"/>
      <c r="AA1151" s="44"/>
      <c r="AB1151" s="44"/>
      <c r="AC1151" s="44"/>
      <c r="AD1151" s="44"/>
      <c r="AE1151" s="44"/>
    </row>
    <row r="1152" spans="26:31" ht="15" x14ac:dyDescent="0.25">
      <c r="Z1152" s="44"/>
      <c r="AA1152" s="44"/>
      <c r="AB1152" s="44"/>
      <c r="AC1152" s="44"/>
      <c r="AD1152" s="44"/>
      <c r="AE1152" s="44"/>
    </row>
    <row r="1153" spans="26:31" ht="15" x14ac:dyDescent="0.25">
      <c r="Z1153" s="44"/>
      <c r="AA1153" s="44"/>
      <c r="AB1153" s="44"/>
      <c r="AC1153" s="44"/>
      <c r="AD1153" s="44"/>
      <c r="AE1153" s="44"/>
    </row>
  </sheetData>
  <autoFilter ref="A2:AE602" xr:uid="{00000000-0009-0000-0000-000002000000}"/>
  <conditionalFormatting sqref="H603:H2647">
    <cfRule type="duplicateValues" dxfId="151" priority="5"/>
  </conditionalFormatting>
  <conditionalFormatting sqref="H3:H602">
    <cfRule type="duplicateValues" dxfId="150" priority="1"/>
    <cfRule type="duplicateValues" dxfId="149" priority="2"/>
    <cfRule type="duplicateValues" dxfId="148" priority="3"/>
    <cfRule type="duplicateValues" dxfId="147" priority="4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39997558519241921"/>
  </sheetPr>
  <dimension ref="A1:I647"/>
  <sheetViews>
    <sheetView zoomScale="70" zoomScaleNormal="70" workbookViewId="0">
      <pane ySplit="1" topLeftCell="A2" activePane="bottomLeft" state="frozen"/>
      <selection pane="bottomLeft" activeCell="H38" sqref="H38"/>
    </sheetView>
  </sheetViews>
  <sheetFormatPr defaultColWidth="53.28515625" defaultRowHeight="14.25" x14ac:dyDescent="0.2"/>
  <cols>
    <col min="1" max="1" width="20.140625" style="42" bestFit="1" customWidth="1"/>
    <col min="2" max="2" width="28.5703125" style="42" bestFit="1" customWidth="1"/>
    <col min="3" max="3" width="17.28515625" style="42" bestFit="1" customWidth="1"/>
    <col min="4" max="4" width="26" style="42" bestFit="1" customWidth="1"/>
    <col min="5" max="5" width="25" style="42" bestFit="1" customWidth="1"/>
    <col min="6" max="6" width="24.42578125" style="42" bestFit="1" customWidth="1"/>
    <col min="7" max="7" width="28.85546875" style="42" bestFit="1" customWidth="1"/>
    <col min="8" max="8" width="29.7109375" style="42" bestFit="1" customWidth="1"/>
    <col min="9" max="9" width="32.85546875" style="46" bestFit="1" customWidth="1"/>
    <col min="10" max="16384" width="53.28515625" style="42"/>
  </cols>
  <sheetData>
    <row r="1" spans="1:9" s="74" customFormat="1" ht="15" x14ac:dyDescent="0.25">
      <c r="A1" s="71" t="s">
        <v>1</v>
      </c>
      <c r="B1" s="71" t="s">
        <v>2</v>
      </c>
      <c r="C1" s="71" t="s">
        <v>3</v>
      </c>
      <c r="D1" s="71" t="s">
        <v>4</v>
      </c>
      <c r="E1" s="71" t="s">
        <v>5</v>
      </c>
      <c r="F1" s="71" t="s">
        <v>6</v>
      </c>
      <c r="G1" s="71" t="s">
        <v>7</v>
      </c>
      <c r="H1" s="71" t="s">
        <v>8</v>
      </c>
      <c r="I1" s="137" t="s">
        <v>47</v>
      </c>
    </row>
    <row r="2" spans="1:9" ht="15" x14ac:dyDescent="0.25">
      <c r="A2" s="40" t="s">
        <v>10</v>
      </c>
      <c r="B2" s="40" t="s">
        <v>11</v>
      </c>
      <c r="C2" t="s">
        <v>38</v>
      </c>
      <c r="D2" s="40" t="s">
        <v>35</v>
      </c>
      <c r="E2" t="s">
        <v>514</v>
      </c>
      <c r="F2" s="40" t="s">
        <v>515</v>
      </c>
      <c r="G2" t="s">
        <v>645</v>
      </c>
      <c r="H2" t="s">
        <v>646</v>
      </c>
      <c r="I2" s="61">
        <v>34</v>
      </c>
    </row>
    <row r="3" spans="1:9" ht="15" x14ac:dyDescent="0.25">
      <c r="A3" s="40" t="s">
        <v>10</v>
      </c>
      <c r="B3" s="40" t="s">
        <v>11</v>
      </c>
      <c r="C3" t="s">
        <v>38</v>
      </c>
      <c r="D3" s="40" t="s">
        <v>35</v>
      </c>
      <c r="E3" t="s">
        <v>514</v>
      </c>
      <c r="F3" s="40" t="s">
        <v>515</v>
      </c>
      <c r="G3" t="s">
        <v>1093</v>
      </c>
      <c r="H3" t="s">
        <v>1094</v>
      </c>
      <c r="I3" s="61">
        <v>17</v>
      </c>
    </row>
    <row r="4" spans="1:9" ht="15" x14ac:dyDescent="0.25">
      <c r="A4" s="40" t="s">
        <v>10</v>
      </c>
      <c r="B4" s="40" t="s">
        <v>11</v>
      </c>
      <c r="C4" t="s">
        <v>38</v>
      </c>
      <c r="D4" s="40" t="s">
        <v>35</v>
      </c>
      <c r="E4" t="s">
        <v>514</v>
      </c>
      <c r="F4" s="40" t="s">
        <v>515</v>
      </c>
      <c r="G4" t="s">
        <v>1847</v>
      </c>
      <c r="H4" t="s">
        <v>3736</v>
      </c>
      <c r="I4" s="61">
        <v>28</v>
      </c>
    </row>
    <row r="5" spans="1:9" ht="15" x14ac:dyDescent="0.25">
      <c r="A5" s="40" t="s">
        <v>10</v>
      </c>
      <c r="B5" s="40" t="s">
        <v>11</v>
      </c>
      <c r="C5" t="s">
        <v>38</v>
      </c>
      <c r="D5" s="40" t="s">
        <v>35</v>
      </c>
      <c r="E5" t="s">
        <v>514</v>
      </c>
      <c r="F5" s="40" t="s">
        <v>515</v>
      </c>
      <c r="G5" t="s">
        <v>514</v>
      </c>
      <c r="H5" t="s">
        <v>840</v>
      </c>
      <c r="I5" s="61">
        <v>208</v>
      </c>
    </row>
    <row r="6" spans="1:9" ht="15" x14ac:dyDescent="0.25">
      <c r="A6" s="40" t="s">
        <v>10</v>
      </c>
      <c r="B6" s="40" t="s">
        <v>11</v>
      </c>
      <c r="C6" t="s">
        <v>38</v>
      </c>
      <c r="D6" s="40" t="s">
        <v>35</v>
      </c>
      <c r="E6" t="s">
        <v>514</v>
      </c>
      <c r="F6" s="40" t="s">
        <v>515</v>
      </c>
      <c r="G6" t="s">
        <v>1968</v>
      </c>
      <c r="H6" t="s">
        <v>1969</v>
      </c>
      <c r="I6" s="61">
        <v>11</v>
      </c>
    </row>
    <row r="7" spans="1:9" ht="15" x14ac:dyDescent="0.25">
      <c r="A7" s="40" t="s">
        <v>10</v>
      </c>
      <c r="B7" s="40" t="s">
        <v>11</v>
      </c>
      <c r="C7" t="s">
        <v>38</v>
      </c>
      <c r="D7" s="40" t="s">
        <v>35</v>
      </c>
      <c r="E7" t="s">
        <v>514</v>
      </c>
      <c r="F7" s="40" t="s">
        <v>515</v>
      </c>
      <c r="G7" t="s">
        <v>1970</v>
      </c>
      <c r="H7" t="s">
        <v>1971</v>
      </c>
      <c r="I7" s="61">
        <v>11</v>
      </c>
    </row>
    <row r="8" spans="1:9" ht="15" x14ac:dyDescent="0.25">
      <c r="A8" s="40" t="s">
        <v>10</v>
      </c>
      <c r="B8" s="40" t="s">
        <v>11</v>
      </c>
      <c r="C8" t="s">
        <v>38</v>
      </c>
      <c r="D8" s="40" t="s">
        <v>35</v>
      </c>
      <c r="E8" t="s">
        <v>514</v>
      </c>
      <c r="F8" s="40" t="s">
        <v>515</v>
      </c>
      <c r="G8" t="s">
        <v>2381</v>
      </c>
      <c r="H8" t="s">
        <v>2380</v>
      </c>
      <c r="I8" s="61">
        <v>23</v>
      </c>
    </row>
    <row r="9" spans="1:9" ht="15" x14ac:dyDescent="0.25">
      <c r="A9" s="40" t="s">
        <v>10</v>
      </c>
      <c r="B9" s="40" t="s">
        <v>11</v>
      </c>
      <c r="C9" t="s">
        <v>38</v>
      </c>
      <c r="D9" s="40" t="s">
        <v>35</v>
      </c>
      <c r="E9" t="s">
        <v>514</v>
      </c>
      <c r="F9" s="40" t="s">
        <v>515</v>
      </c>
      <c r="G9" t="s">
        <v>2438</v>
      </c>
      <c r="H9" t="s">
        <v>2437</v>
      </c>
      <c r="I9" s="61">
        <v>11</v>
      </c>
    </row>
    <row r="10" spans="1:9" ht="15" x14ac:dyDescent="0.25">
      <c r="A10" s="40" t="s">
        <v>10</v>
      </c>
      <c r="B10" s="40" t="s">
        <v>11</v>
      </c>
      <c r="C10" t="s">
        <v>38</v>
      </c>
      <c r="D10" s="40" t="s">
        <v>35</v>
      </c>
      <c r="E10" t="s">
        <v>514</v>
      </c>
      <c r="F10" s="40" t="s">
        <v>515</v>
      </c>
      <c r="G10" t="s">
        <v>3160</v>
      </c>
      <c r="H10" t="s">
        <v>3910</v>
      </c>
      <c r="I10" s="61">
        <v>113</v>
      </c>
    </row>
    <row r="11" spans="1:9" ht="15" x14ac:dyDescent="0.25">
      <c r="A11" s="40" t="s">
        <v>10</v>
      </c>
      <c r="B11" s="40" t="s">
        <v>11</v>
      </c>
      <c r="C11" t="s">
        <v>38</v>
      </c>
      <c r="D11" s="40" t="s">
        <v>35</v>
      </c>
      <c r="E11" t="s">
        <v>514</v>
      </c>
      <c r="F11" s="40" t="s">
        <v>515</v>
      </c>
      <c r="G11" t="s">
        <v>3700</v>
      </c>
      <c r="H11" t="s">
        <v>3701</v>
      </c>
      <c r="I11" s="61">
        <v>39</v>
      </c>
    </row>
    <row r="12" spans="1:9" ht="15" x14ac:dyDescent="0.25">
      <c r="A12" s="40" t="s">
        <v>10</v>
      </c>
      <c r="B12" s="40" t="s">
        <v>11</v>
      </c>
      <c r="C12" t="s">
        <v>38</v>
      </c>
      <c r="D12" s="40" t="s">
        <v>35</v>
      </c>
      <c r="E12" t="s">
        <v>514</v>
      </c>
      <c r="F12" s="40" t="s">
        <v>515</v>
      </c>
      <c r="G12" t="s">
        <v>3704</v>
      </c>
      <c r="H12" t="s">
        <v>3705</v>
      </c>
      <c r="I12" s="61">
        <v>17</v>
      </c>
    </row>
    <row r="13" spans="1:9" ht="15" x14ac:dyDescent="0.25">
      <c r="A13" s="40" t="s">
        <v>10</v>
      </c>
      <c r="B13" s="40" t="s">
        <v>11</v>
      </c>
      <c r="C13" t="s">
        <v>38</v>
      </c>
      <c r="D13" s="40" t="s">
        <v>35</v>
      </c>
      <c r="E13" t="s">
        <v>514</v>
      </c>
      <c r="F13" s="40" t="s">
        <v>515</v>
      </c>
      <c r="G13" t="s">
        <v>3716</v>
      </c>
      <c r="H13" t="s">
        <v>3717</v>
      </c>
      <c r="I13" s="61">
        <v>35</v>
      </c>
    </row>
    <row r="14" spans="1:9" ht="15" x14ac:dyDescent="0.25">
      <c r="A14" s="40" t="s">
        <v>10</v>
      </c>
      <c r="B14" s="40" t="s">
        <v>11</v>
      </c>
      <c r="C14" t="s">
        <v>38</v>
      </c>
      <c r="D14" s="40" t="s">
        <v>35</v>
      </c>
      <c r="E14" t="s">
        <v>514</v>
      </c>
      <c r="F14" s="40" t="s">
        <v>515</v>
      </c>
      <c r="G14" t="s">
        <v>3718</v>
      </c>
      <c r="H14" t="s">
        <v>3719</v>
      </c>
      <c r="I14" s="61">
        <v>6</v>
      </c>
    </row>
    <row r="15" spans="1:9" ht="15" x14ac:dyDescent="0.25">
      <c r="A15" s="40" t="s">
        <v>10</v>
      </c>
      <c r="B15" s="40" t="s">
        <v>11</v>
      </c>
      <c r="C15" t="s">
        <v>38</v>
      </c>
      <c r="D15" s="40" t="s">
        <v>35</v>
      </c>
      <c r="E15" t="s">
        <v>514</v>
      </c>
      <c r="F15" s="40" t="s">
        <v>515</v>
      </c>
      <c r="G15" t="s">
        <v>3724</v>
      </c>
      <c r="H15" t="s">
        <v>3725</v>
      </c>
      <c r="I15" s="61">
        <v>6</v>
      </c>
    </row>
    <row r="16" spans="1:9" ht="15" x14ac:dyDescent="0.25">
      <c r="A16" s="40" t="s">
        <v>10</v>
      </c>
      <c r="B16" s="40" t="s">
        <v>11</v>
      </c>
      <c r="C16" t="s">
        <v>38</v>
      </c>
      <c r="D16" s="40" t="s">
        <v>35</v>
      </c>
      <c r="E16" t="s">
        <v>514</v>
      </c>
      <c r="F16" s="40" t="s">
        <v>515</v>
      </c>
      <c r="G16" t="s">
        <v>3726</v>
      </c>
      <c r="H16" t="s">
        <v>3727</v>
      </c>
      <c r="I16" s="61">
        <v>11</v>
      </c>
    </row>
    <row r="17" spans="1:9" ht="15" x14ac:dyDescent="0.25">
      <c r="A17" s="40" t="s">
        <v>10</v>
      </c>
      <c r="B17" s="40" t="s">
        <v>11</v>
      </c>
      <c r="C17" t="s">
        <v>38</v>
      </c>
      <c r="D17" s="40" t="s">
        <v>35</v>
      </c>
      <c r="E17" t="s">
        <v>514</v>
      </c>
      <c r="F17" s="40" t="s">
        <v>515</v>
      </c>
      <c r="G17" t="s">
        <v>3728</v>
      </c>
      <c r="H17" t="s">
        <v>3729</v>
      </c>
      <c r="I17" s="61">
        <v>39</v>
      </c>
    </row>
    <row r="18" spans="1:9" ht="15" x14ac:dyDescent="0.25">
      <c r="A18" s="40" t="s">
        <v>10</v>
      </c>
      <c r="B18" s="40" t="s">
        <v>11</v>
      </c>
      <c r="C18" t="s">
        <v>38</v>
      </c>
      <c r="D18" s="40" t="s">
        <v>35</v>
      </c>
      <c r="E18" t="s">
        <v>514</v>
      </c>
      <c r="F18" s="40" t="s">
        <v>515</v>
      </c>
      <c r="G18" t="s">
        <v>3730</v>
      </c>
      <c r="H18" t="s">
        <v>3731</v>
      </c>
      <c r="I18" s="61">
        <v>17</v>
      </c>
    </row>
    <row r="19" spans="1:9" ht="15" x14ac:dyDescent="0.25">
      <c r="A19" s="40" t="s">
        <v>10</v>
      </c>
      <c r="B19" s="40" t="s">
        <v>11</v>
      </c>
      <c r="C19" t="s">
        <v>38</v>
      </c>
      <c r="D19" s="40" t="s">
        <v>35</v>
      </c>
      <c r="E19" t="s">
        <v>514</v>
      </c>
      <c r="F19" s="40" t="s">
        <v>515</v>
      </c>
      <c r="G19" t="s">
        <v>3732</v>
      </c>
      <c r="H19" t="s">
        <v>3733</v>
      </c>
      <c r="I19" s="61">
        <v>11</v>
      </c>
    </row>
    <row r="20" spans="1:9" ht="15" x14ac:dyDescent="0.25">
      <c r="A20" s="40" t="s">
        <v>10</v>
      </c>
      <c r="B20" s="40" t="s">
        <v>11</v>
      </c>
      <c r="C20" t="s">
        <v>38</v>
      </c>
      <c r="D20" s="40" t="s">
        <v>35</v>
      </c>
      <c r="E20" t="s">
        <v>514</v>
      </c>
      <c r="F20" s="40" t="s">
        <v>515</v>
      </c>
      <c r="G20" t="s">
        <v>3734</v>
      </c>
      <c r="H20" t="s">
        <v>3735</v>
      </c>
      <c r="I20" s="61">
        <v>45</v>
      </c>
    </row>
    <row r="21" spans="1:9" ht="15" x14ac:dyDescent="0.25">
      <c r="A21" s="40" t="s">
        <v>10</v>
      </c>
      <c r="B21" s="40" t="s">
        <v>11</v>
      </c>
      <c r="C21" t="s">
        <v>38</v>
      </c>
      <c r="D21" s="40" t="s">
        <v>35</v>
      </c>
      <c r="E21" t="s">
        <v>514</v>
      </c>
      <c r="F21" s="40" t="s">
        <v>515</v>
      </c>
      <c r="G21" t="s">
        <v>3908</v>
      </c>
      <c r="H21" t="s">
        <v>3909</v>
      </c>
      <c r="I21" s="61">
        <v>28</v>
      </c>
    </row>
    <row r="22" spans="1:9" ht="15" x14ac:dyDescent="0.25">
      <c r="A22" s="40" t="s">
        <v>10</v>
      </c>
      <c r="B22" s="40" t="s">
        <v>11</v>
      </c>
      <c r="C22" t="s">
        <v>38</v>
      </c>
      <c r="D22" s="40" t="s">
        <v>35</v>
      </c>
      <c r="E22" t="s">
        <v>514</v>
      </c>
      <c r="F22" s="40" t="s">
        <v>515</v>
      </c>
      <c r="G22" t="s">
        <v>3911</v>
      </c>
      <c r="H22" t="s">
        <v>3912</v>
      </c>
      <c r="I22" s="61">
        <v>22</v>
      </c>
    </row>
    <row r="23" spans="1:9" ht="15" x14ac:dyDescent="0.25">
      <c r="A23" s="40" t="s">
        <v>10</v>
      </c>
      <c r="B23" s="40" t="s">
        <v>11</v>
      </c>
      <c r="C23" t="s">
        <v>38</v>
      </c>
      <c r="D23" s="40" t="s">
        <v>35</v>
      </c>
      <c r="E23" t="s">
        <v>514</v>
      </c>
      <c r="F23" s="40" t="s">
        <v>515</v>
      </c>
      <c r="G23" t="s">
        <v>3919</v>
      </c>
      <c r="H23" t="s">
        <v>3920</v>
      </c>
      <c r="I23" s="61">
        <v>6</v>
      </c>
    </row>
    <row r="24" spans="1:9" ht="15" x14ac:dyDescent="0.25">
      <c r="A24" s="40" t="s">
        <v>10</v>
      </c>
      <c r="B24" s="40" t="s">
        <v>11</v>
      </c>
      <c r="C24" t="s">
        <v>38</v>
      </c>
      <c r="D24" s="40" t="s">
        <v>35</v>
      </c>
      <c r="E24" t="s">
        <v>514</v>
      </c>
      <c r="F24" s="40" t="s">
        <v>515</v>
      </c>
      <c r="G24" t="s">
        <v>3925</v>
      </c>
      <c r="H24" t="s">
        <v>3926</v>
      </c>
      <c r="I24" s="61">
        <v>22</v>
      </c>
    </row>
    <row r="25" spans="1:9" ht="15" x14ac:dyDescent="0.25">
      <c r="A25" s="40" t="s">
        <v>10</v>
      </c>
      <c r="B25" s="40" t="s">
        <v>11</v>
      </c>
      <c r="C25" t="s">
        <v>38</v>
      </c>
      <c r="D25" s="40" t="s">
        <v>35</v>
      </c>
      <c r="E25" t="s">
        <v>514</v>
      </c>
      <c r="F25" s="40" t="s">
        <v>515</v>
      </c>
      <c r="G25" t="s">
        <v>3948</v>
      </c>
      <c r="H25" t="s">
        <v>3949</v>
      </c>
      <c r="I25" s="61">
        <v>91</v>
      </c>
    </row>
    <row r="26" spans="1:9" ht="15" x14ac:dyDescent="0.25">
      <c r="A26" s="40" t="s">
        <v>10</v>
      </c>
      <c r="B26" s="40" t="s">
        <v>11</v>
      </c>
      <c r="C26" t="s">
        <v>38</v>
      </c>
      <c r="D26" s="40" t="s">
        <v>35</v>
      </c>
      <c r="E26" t="s">
        <v>514</v>
      </c>
      <c r="F26" s="40" t="s">
        <v>515</v>
      </c>
      <c r="G26" t="s">
        <v>3962</v>
      </c>
      <c r="H26" t="s">
        <v>3963</v>
      </c>
      <c r="I26" s="61">
        <v>11</v>
      </c>
    </row>
    <row r="27" spans="1:9" ht="15" x14ac:dyDescent="0.25">
      <c r="A27" s="40" t="s">
        <v>10</v>
      </c>
      <c r="B27" s="40" t="s">
        <v>11</v>
      </c>
      <c r="C27" t="s">
        <v>38</v>
      </c>
      <c r="D27" s="40" t="s">
        <v>35</v>
      </c>
      <c r="E27" t="s">
        <v>514</v>
      </c>
      <c r="F27" s="40" t="s">
        <v>515</v>
      </c>
      <c r="G27" t="s">
        <v>3966</v>
      </c>
      <c r="H27" t="s">
        <v>3967</v>
      </c>
      <c r="I27" s="61">
        <v>23</v>
      </c>
    </row>
    <row r="28" spans="1:9" ht="15" x14ac:dyDescent="0.25">
      <c r="A28" s="40" t="s">
        <v>10</v>
      </c>
      <c r="B28" s="40" t="s">
        <v>11</v>
      </c>
      <c r="C28" t="s">
        <v>38</v>
      </c>
      <c r="D28" s="40" t="s">
        <v>35</v>
      </c>
      <c r="E28" t="s">
        <v>514</v>
      </c>
      <c r="F28" s="40" t="s">
        <v>515</v>
      </c>
      <c r="G28" t="s">
        <v>3978</v>
      </c>
      <c r="H28" t="s">
        <v>3979</v>
      </c>
      <c r="I28" s="61">
        <v>22</v>
      </c>
    </row>
    <row r="29" spans="1:9" ht="15" x14ac:dyDescent="0.25">
      <c r="A29" s="40" t="s">
        <v>10</v>
      </c>
      <c r="B29" s="40" t="s">
        <v>11</v>
      </c>
      <c r="C29" t="s">
        <v>38</v>
      </c>
      <c r="D29" s="40" t="s">
        <v>35</v>
      </c>
      <c r="E29" t="s">
        <v>514</v>
      </c>
      <c r="F29" s="40" t="s">
        <v>515</v>
      </c>
      <c r="G29" t="s">
        <v>3980</v>
      </c>
      <c r="H29" t="s">
        <v>3981</v>
      </c>
      <c r="I29" s="61">
        <v>17</v>
      </c>
    </row>
    <row r="30" spans="1:9" ht="15" x14ac:dyDescent="0.25">
      <c r="A30" s="40" t="s">
        <v>10</v>
      </c>
      <c r="B30" s="40" t="s">
        <v>11</v>
      </c>
      <c r="C30" t="s">
        <v>38</v>
      </c>
      <c r="D30" s="40" t="s">
        <v>35</v>
      </c>
      <c r="E30" t="s">
        <v>514</v>
      </c>
      <c r="F30" s="40" t="s">
        <v>515</v>
      </c>
      <c r="G30" t="s">
        <v>3984</v>
      </c>
      <c r="H30" t="s">
        <v>3985</v>
      </c>
      <c r="I30" s="61">
        <v>17</v>
      </c>
    </row>
    <row r="31" spans="1:9" ht="15" x14ac:dyDescent="0.25">
      <c r="A31" s="40" t="s">
        <v>10</v>
      </c>
      <c r="B31" s="40" t="s">
        <v>11</v>
      </c>
      <c r="C31" t="s">
        <v>38</v>
      </c>
      <c r="D31" s="40" t="s">
        <v>35</v>
      </c>
      <c r="E31" t="s">
        <v>514</v>
      </c>
      <c r="F31" s="40" t="s">
        <v>515</v>
      </c>
      <c r="G31" t="s">
        <v>3986</v>
      </c>
      <c r="H31" t="s">
        <v>3987</v>
      </c>
      <c r="I31" s="61">
        <v>17</v>
      </c>
    </row>
    <row r="32" spans="1:9" ht="15" x14ac:dyDescent="0.25">
      <c r="A32" s="40" t="s">
        <v>10</v>
      </c>
      <c r="B32" s="40" t="s">
        <v>11</v>
      </c>
      <c r="C32" t="s">
        <v>38</v>
      </c>
      <c r="D32" s="40" t="s">
        <v>35</v>
      </c>
      <c r="E32" t="s">
        <v>514</v>
      </c>
      <c r="F32" s="40" t="s">
        <v>515</v>
      </c>
      <c r="G32" t="s">
        <v>3988</v>
      </c>
      <c r="H32" t="s">
        <v>3989</v>
      </c>
      <c r="I32" s="61">
        <v>29</v>
      </c>
    </row>
    <row r="33" spans="1:9" ht="15" x14ac:dyDescent="0.25">
      <c r="A33" s="40" t="s">
        <v>10</v>
      </c>
      <c r="B33" s="40" t="s">
        <v>11</v>
      </c>
      <c r="C33" t="s">
        <v>38</v>
      </c>
      <c r="D33" s="40" t="s">
        <v>35</v>
      </c>
      <c r="E33" t="s">
        <v>514</v>
      </c>
      <c r="F33" s="40" t="s">
        <v>515</v>
      </c>
      <c r="G33" t="s">
        <v>3990</v>
      </c>
      <c r="H33" t="s">
        <v>3991</v>
      </c>
      <c r="I33" s="61">
        <v>23</v>
      </c>
    </row>
    <row r="34" spans="1:9" ht="15" x14ac:dyDescent="0.25">
      <c r="A34" s="40" t="s">
        <v>10</v>
      </c>
      <c r="B34" s="40" t="s">
        <v>11</v>
      </c>
      <c r="C34" t="s">
        <v>38</v>
      </c>
      <c r="D34" s="40" t="s">
        <v>35</v>
      </c>
      <c r="E34" t="s">
        <v>514</v>
      </c>
      <c r="F34" s="40" t="s">
        <v>515</v>
      </c>
      <c r="G34" t="s">
        <v>3992</v>
      </c>
      <c r="H34" t="s">
        <v>3993</v>
      </c>
      <c r="I34" s="61">
        <v>17</v>
      </c>
    </row>
    <row r="35" spans="1:9" ht="15" x14ac:dyDescent="0.25">
      <c r="A35" s="40" t="s">
        <v>10</v>
      </c>
      <c r="B35" s="40" t="s">
        <v>11</v>
      </c>
      <c r="C35" t="s">
        <v>38</v>
      </c>
      <c r="D35" s="40" t="s">
        <v>35</v>
      </c>
      <c r="E35" t="s">
        <v>514</v>
      </c>
      <c r="F35" s="40" t="s">
        <v>515</v>
      </c>
      <c r="G35" t="s">
        <v>3994</v>
      </c>
      <c r="H35" t="s">
        <v>3995</v>
      </c>
      <c r="I35" s="61">
        <v>6</v>
      </c>
    </row>
    <row r="36" spans="1:9" ht="15" x14ac:dyDescent="0.25">
      <c r="A36" s="40" t="s">
        <v>10</v>
      </c>
      <c r="B36" s="40" t="s">
        <v>11</v>
      </c>
      <c r="C36" t="s">
        <v>38</v>
      </c>
      <c r="D36" s="40" t="s">
        <v>35</v>
      </c>
      <c r="E36" t="s">
        <v>514</v>
      </c>
      <c r="F36" s="40" t="s">
        <v>515</v>
      </c>
      <c r="G36" t="s">
        <v>3996</v>
      </c>
      <c r="H36" t="s">
        <v>3997</v>
      </c>
      <c r="I36" s="61">
        <v>57</v>
      </c>
    </row>
    <row r="37" spans="1:9" ht="15" x14ac:dyDescent="0.25">
      <c r="A37" s="40" t="s">
        <v>10</v>
      </c>
      <c r="B37" s="40" t="s">
        <v>11</v>
      </c>
      <c r="C37" t="s">
        <v>38</v>
      </c>
      <c r="D37" s="40" t="s">
        <v>35</v>
      </c>
      <c r="E37" t="s">
        <v>514</v>
      </c>
      <c r="F37" s="40" t="s">
        <v>515</v>
      </c>
      <c r="G37" t="s">
        <v>3998</v>
      </c>
      <c r="H37" t="s">
        <v>3999</v>
      </c>
      <c r="I37" s="61">
        <v>11</v>
      </c>
    </row>
    <row r="38" spans="1:9" ht="15" x14ac:dyDescent="0.25">
      <c r="A38" s="40" t="s">
        <v>10</v>
      </c>
      <c r="B38" s="40" t="s">
        <v>11</v>
      </c>
      <c r="C38" t="s">
        <v>38</v>
      </c>
      <c r="D38" s="40" t="s">
        <v>35</v>
      </c>
      <c r="E38" t="s">
        <v>514</v>
      </c>
      <c r="F38" s="40" t="s">
        <v>515</v>
      </c>
      <c r="G38" t="s">
        <v>4000</v>
      </c>
      <c r="H38" t="s">
        <v>4001</v>
      </c>
      <c r="I38" s="61">
        <v>11</v>
      </c>
    </row>
    <row r="39" spans="1:9" ht="15" x14ac:dyDescent="0.25">
      <c r="A39" s="40" t="s">
        <v>10</v>
      </c>
      <c r="B39" s="40" t="s">
        <v>11</v>
      </c>
      <c r="C39" t="s">
        <v>38</v>
      </c>
      <c r="D39" s="40" t="s">
        <v>35</v>
      </c>
      <c r="E39" t="s">
        <v>38</v>
      </c>
      <c r="F39" s="40" t="s">
        <v>36</v>
      </c>
      <c r="G39" t="s">
        <v>1933</v>
      </c>
      <c r="H39" t="s">
        <v>1934</v>
      </c>
      <c r="I39" s="61">
        <v>15</v>
      </c>
    </row>
    <row r="40" spans="1:9" ht="15" x14ac:dyDescent="0.25">
      <c r="A40" s="40" t="s">
        <v>10</v>
      </c>
      <c r="B40" s="40" t="s">
        <v>11</v>
      </c>
      <c r="C40" t="s">
        <v>38</v>
      </c>
      <c r="D40" s="40" t="s">
        <v>35</v>
      </c>
      <c r="E40" t="s">
        <v>38</v>
      </c>
      <c r="F40" s="40" t="s">
        <v>36</v>
      </c>
      <c r="G40" t="s">
        <v>38</v>
      </c>
      <c r="H40" t="s">
        <v>475</v>
      </c>
      <c r="I40" s="61">
        <v>568</v>
      </c>
    </row>
    <row r="41" spans="1:9" ht="15" x14ac:dyDescent="0.25">
      <c r="A41" s="40" t="s">
        <v>10</v>
      </c>
      <c r="B41" s="40" t="s">
        <v>11</v>
      </c>
      <c r="C41" t="s">
        <v>38</v>
      </c>
      <c r="D41" s="40" t="s">
        <v>35</v>
      </c>
      <c r="E41" t="s">
        <v>38</v>
      </c>
      <c r="F41" s="40" t="s">
        <v>36</v>
      </c>
      <c r="G41" t="s">
        <v>2716</v>
      </c>
      <c r="H41" t="s">
        <v>2700</v>
      </c>
      <c r="I41" s="61">
        <v>45</v>
      </c>
    </row>
    <row r="42" spans="1:9" ht="15" x14ac:dyDescent="0.25">
      <c r="A42" s="40" t="s">
        <v>10</v>
      </c>
      <c r="B42" s="40" t="s">
        <v>11</v>
      </c>
      <c r="C42" t="s">
        <v>38</v>
      </c>
      <c r="D42" s="40" t="s">
        <v>35</v>
      </c>
      <c r="E42" t="s">
        <v>38</v>
      </c>
      <c r="F42" s="40" t="s">
        <v>36</v>
      </c>
      <c r="G42" t="s">
        <v>2717</v>
      </c>
      <c r="H42" t="s">
        <v>2701</v>
      </c>
      <c r="I42" s="61">
        <v>17</v>
      </c>
    </row>
    <row r="43" spans="1:9" ht="15" x14ac:dyDescent="0.25">
      <c r="A43" s="40" t="s">
        <v>10</v>
      </c>
      <c r="B43" s="40" t="s">
        <v>11</v>
      </c>
      <c r="C43" t="s">
        <v>38</v>
      </c>
      <c r="D43" s="40" t="s">
        <v>35</v>
      </c>
      <c r="E43" t="s">
        <v>38</v>
      </c>
      <c r="F43" s="40" t="s">
        <v>36</v>
      </c>
      <c r="G43" t="s">
        <v>3694</v>
      </c>
      <c r="H43" t="s">
        <v>3695</v>
      </c>
      <c r="I43" s="61">
        <v>67</v>
      </c>
    </row>
    <row r="44" spans="1:9" ht="15" x14ac:dyDescent="0.25">
      <c r="A44" s="40" t="s">
        <v>10</v>
      </c>
      <c r="B44" s="40" t="s">
        <v>11</v>
      </c>
      <c r="C44" t="s">
        <v>38</v>
      </c>
      <c r="D44" s="40" t="s">
        <v>35</v>
      </c>
      <c r="E44" t="s">
        <v>38</v>
      </c>
      <c r="F44" s="40" t="s">
        <v>36</v>
      </c>
      <c r="G44" t="s">
        <v>3696</v>
      </c>
      <c r="H44" t="s">
        <v>3697</v>
      </c>
      <c r="I44" s="61">
        <v>17</v>
      </c>
    </row>
    <row r="45" spans="1:9" ht="15" x14ac:dyDescent="0.25">
      <c r="A45" s="40" t="s">
        <v>10</v>
      </c>
      <c r="B45" s="40" t="s">
        <v>11</v>
      </c>
      <c r="C45" t="s">
        <v>38</v>
      </c>
      <c r="D45" s="40" t="s">
        <v>35</v>
      </c>
      <c r="E45" t="s">
        <v>38</v>
      </c>
      <c r="F45" s="40" t="s">
        <v>36</v>
      </c>
      <c r="G45" t="s">
        <v>3698</v>
      </c>
      <c r="H45" t="s">
        <v>3699</v>
      </c>
      <c r="I45" s="61">
        <v>29</v>
      </c>
    </row>
    <row r="46" spans="1:9" ht="15" x14ac:dyDescent="0.25">
      <c r="A46" s="40" t="s">
        <v>10</v>
      </c>
      <c r="B46" s="40" t="s">
        <v>11</v>
      </c>
      <c r="C46" t="s">
        <v>38</v>
      </c>
      <c r="D46" s="40" t="s">
        <v>35</v>
      </c>
      <c r="E46" t="s">
        <v>38</v>
      </c>
      <c r="F46" s="40" t="s">
        <v>36</v>
      </c>
      <c r="G46" t="s">
        <v>3702</v>
      </c>
      <c r="H46" t="s">
        <v>3703</v>
      </c>
      <c r="I46" s="61">
        <v>28</v>
      </c>
    </row>
    <row r="47" spans="1:9" ht="15" x14ac:dyDescent="0.25">
      <c r="A47" s="40" t="s">
        <v>10</v>
      </c>
      <c r="B47" s="40" t="s">
        <v>11</v>
      </c>
      <c r="C47" t="s">
        <v>38</v>
      </c>
      <c r="D47" s="40" t="s">
        <v>35</v>
      </c>
      <c r="E47" t="s">
        <v>38</v>
      </c>
      <c r="F47" s="40" t="s">
        <v>36</v>
      </c>
      <c r="G47" t="s">
        <v>3706</v>
      </c>
      <c r="H47" t="s">
        <v>3707</v>
      </c>
      <c r="I47" s="61">
        <v>17</v>
      </c>
    </row>
    <row r="48" spans="1:9" ht="15" x14ac:dyDescent="0.25">
      <c r="A48" s="40" t="s">
        <v>10</v>
      </c>
      <c r="B48" s="40" t="s">
        <v>11</v>
      </c>
      <c r="C48" t="s">
        <v>38</v>
      </c>
      <c r="D48" s="40" t="s">
        <v>35</v>
      </c>
      <c r="E48" t="s">
        <v>38</v>
      </c>
      <c r="F48" s="40" t="s">
        <v>36</v>
      </c>
      <c r="G48" t="s">
        <v>3712</v>
      </c>
      <c r="H48" t="s">
        <v>3713</v>
      </c>
      <c r="I48" s="61">
        <v>28</v>
      </c>
    </row>
    <row r="49" spans="1:9" ht="15" x14ac:dyDescent="0.25">
      <c r="A49" s="40" t="s">
        <v>10</v>
      </c>
      <c r="B49" s="40" t="s">
        <v>11</v>
      </c>
      <c r="C49" t="s">
        <v>38</v>
      </c>
      <c r="D49" s="40" t="s">
        <v>35</v>
      </c>
      <c r="E49" t="s">
        <v>38</v>
      </c>
      <c r="F49" s="40" t="s">
        <v>36</v>
      </c>
      <c r="G49" t="s">
        <v>3714</v>
      </c>
      <c r="H49" t="s">
        <v>3715</v>
      </c>
      <c r="I49" s="61">
        <v>56</v>
      </c>
    </row>
    <row r="50" spans="1:9" ht="15" x14ac:dyDescent="0.25">
      <c r="A50" s="40" t="s">
        <v>10</v>
      </c>
      <c r="B50" s="40" t="s">
        <v>11</v>
      </c>
      <c r="C50" t="s">
        <v>38</v>
      </c>
      <c r="D50" s="40" t="s">
        <v>35</v>
      </c>
      <c r="E50" t="s">
        <v>38</v>
      </c>
      <c r="F50" s="40" t="s">
        <v>36</v>
      </c>
      <c r="G50" t="s">
        <v>3720</v>
      </c>
      <c r="H50" t="s">
        <v>3721</v>
      </c>
      <c r="I50" s="61">
        <v>17</v>
      </c>
    </row>
    <row r="51" spans="1:9" ht="15" x14ac:dyDescent="0.25">
      <c r="A51" s="40" t="s">
        <v>10</v>
      </c>
      <c r="B51" s="40" t="s">
        <v>11</v>
      </c>
      <c r="C51" t="s">
        <v>38</v>
      </c>
      <c r="D51" s="40" t="s">
        <v>35</v>
      </c>
      <c r="E51" t="s">
        <v>38</v>
      </c>
      <c r="F51" s="40" t="s">
        <v>36</v>
      </c>
      <c r="G51" t="s">
        <v>3722</v>
      </c>
      <c r="H51" t="s">
        <v>3723</v>
      </c>
      <c r="I51" s="61">
        <v>29</v>
      </c>
    </row>
    <row r="52" spans="1:9" ht="15" x14ac:dyDescent="0.25">
      <c r="A52" s="40" t="s">
        <v>10</v>
      </c>
      <c r="B52" s="40" t="s">
        <v>11</v>
      </c>
      <c r="C52" t="s">
        <v>38</v>
      </c>
      <c r="D52" s="40" t="s">
        <v>35</v>
      </c>
      <c r="E52" t="s">
        <v>38</v>
      </c>
      <c r="F52" s="40" t="s">
        <v>36</v>
      </c>
      <c r="G52" t="s">
        <v>3906</v>
      </c>
      <c r="H52" t="s">
        <v>3907</v>
      </c>
      <c r="I52" s="61">
        <v>34</v>
      </c>
    </row>
    <row r="53" spans="1:9" ht="15" x14ac:dyDescent="0.25">
      <c r="A53" s="40" t="s">
        <v>10</v>
      </c>
      <c r="B53" s="40" t="s">
        <v>11</v>
      </c>
      <c r="C53" t="s">
        <v>38</v>
      </c>
      <c r="D53" s="40" t="s">
        <v>35</v>
      </c>
      <c r="E53" t="s">
        <v>38</v>
      </c>
      <c r="F53" s="40" t="s">
        <v>36</v>
      </c>
      <c r="G53" t="s">
        <v>3934</v>
      </c>
      <c r="H53" t="s">
        <v>3935</v>
      </c>
      <c r="I53" s="61">
        <v>40</v>
      </c>
    </row>
    <row r="54" spans="1:9" ht="15" x14ac:dyDescent="0.25">
      <c r="A54" s="40" t="s">
        <v>10</v>
      </c>
      <c r="B54" s="40" t="s">
        <v>11</v>
      </c>
      <c r="C54" t="s">
        <v>38</v>
      </c>
      <c r="D54" s="40" t="s">
        <v>35</v>
      </c>
      <c r="E54" t="s">
        <v>38</v>
      </c>
      <c r="F54" s="40" t="s">
        <v>36</v>
      </c>
      <c r="G54" t="s">
        <v>3960</v>
      </c>
      <c r="H54" t="s">
        <v>3961</v>
      </c>
      <c r="I54" s="61">
        <v>17</v>
      </c>
    </row>
    <row r="55" spans="1:9" ht="15" x14ac:dyDescent="0.25">
      <c r="A55" s="40" t="s">
        <v>10</v>
      </c>
      <c r="B55" s="40" t="s">
        <v>11</v>
      </c>
      <c r="C55" t="s">
        <v>38</v>
      </c>
      <c r="D55" s="40" t="s">
        <v>35</v>
      </c>
      <c r="E55" t="s">
        <v>38</v>
      </c>
      <c r="F55" s="40" t="s">
        <v>36</v>
      </c>
      <c r="G55" t="s">
        <v>3974</v>
      </c>
      <c r="H55" t="s">
        <v>3975</v>
      </c>
      <c r="I55" s="61">
        <v>11</v>
      </c>
    </row>
    <row r="56" spans="1:9" ht="15" x14ac:dyDescent="0.25">
      <c r="A56" s="40" t="s">
        <v>10</v>
      </c>
      <c r="B56" s="40" t="s">
        <v>11</v>
      </c>
      <c r="C56" t="s">
        <v>38</v>
      </c>
      <c r="D56" s="40" t="s">
        <v>35</v>
      </c>
      <c r="E56" t="s">
        <v>38</v>
      </c>
      <c r="F56" s="40" t="s">
        <v>36</v>
      </c>
      <c r="G56" t="s">
        <v>3976</v>
      </c>
      <c r="H56" t="s">
        <v>3977</v>
      </c>
      <c r="I56" s="61">
        <v>11</v>
      </c>
    </row>
    <row r="57" spans="1:9" ht="15" x14ac:dyDescent="0.25">
      <c r="A57" s="40" t="s">
        <v>10</v>
      </c>
      <c r="B57" s="40" t="s">
        <v>11</v>
      </c>
      <c r="C57" t="s">
        <v>38</v>
      </c>
      <c r="D57" s="40" t="s">
        <v>35</v>
      </c>
      <c r="E57" t="s">
        <v>38</v>
      </c>
      <c r="F57" s="40" t="s">
        <v>36</v>
      </c>
      <c r="G57" t="s">
        <v>4032</v>
      </c>
      <c r="H57" t="s">
        <v>4033</v>
      </c>
      <c r="I57" s="61">
        <v>25</v>
      </c>
    </row>
    <row r="58" spans="1:9" ht="15" x14ac:dyDescent="0.25">
      <c r="A58" s="40" t="s">
        <v>10</v>
      </c>
      <c r="B58" s="40" t="s">
        <v>11</v>
      </c>
      <c r="C58" t="s">
        <v>38</v>
      </c>
      <c r="D58" s="40" t="s">
        <v>35</v>
      </c>
      <c r="E58" t="s">
        <v>1011</v>
      </c>
      <c r="F58" s="40" t="s">
        <v>1012</v>
      </c>
      <c r="G58" t="s">
        <v>3921</v>
      </c>
      <c r="H58" t="s">
        <v>3922</v>
      </c>
      <c r="I58" s="61">
        <v>17</v>
      </c>
    </row>
    <row r="59" spans="1:9" ht="15" x14ac:dyDescent="0.25">
      <c r="A59" s="40" t="s">
        <v>10</v>
      </c>
      <c r="B59" s="40" t="s">
        <v>11</v>
      </c>
      <c r="C59" t="s">
        <v>38</v>
      </c>
      <c r="D59" s="40" t="s">
        <v>35</v>
      </c>
      <c r="E59" t="s">
        <v>1011</v>
      </c>
      <c r="F59" s="40" t="s">
        <v>1012</v>
      </c>
      <c r="G59" t="s">
        <v>4050</v>
      </c>
      <c r="H59" t="s">
        <v>4051</v>
      </c>
      <c r="I59" s="61">
        <v>10</v>
      </c>
    </row>
    <row r="60" spans="1:9" ht="15" x14ac:dyDescent="0.25">
      <c r="A60" s="40" t="s">
        <v>10</v>
      </c>
      <c r="B60" s="40" t="s">
        <v>11</v>
      </c>
      <c r="C60" t="s">
        <v>38</v>
      </c>
      <c r="D60" s="40" t="s">
        <v>35</v>
      </c>
      <c r="E60" t="s">
        <v>1019</v>
      </c>
      <c r="F60" s="40" t="s">
        <v>1020</v>
      </c>
      <c r="G60" t="s">
        <v>1724</v>
      </c>
      <c r="H60" t="s">
        <v>1725</v>
      </c>
      <c r="I60" s="61">
        <v>21</v>
      </c>
    </row>
    <row r="61" spans="1:9" ht="15" x14ac:dyDescent="0.25">
      <c r="A61" s="40" t="s">
        <v>10</v>
      </c>
      <c r="B61" s="40" t="s">
        <v>11</v>
      </c>
      <c r="C61" t="s">
        <v>38</v>
      </c>
      <c r="D61" s="40" t="s">
        <v>35</v>
      </c>
      <c r="E61" t="s">
        <v>1019</v>
      </c>
      <c r="F61" s="40" t="s">
        <v>1020</v>
      </c>
      <c r="G61" t="s">
        <v>1943</v>
      </c>
      <c r="H61" t="s">
        <v>1944</v>
      </c>
      <c r="I61" s="61">
        <v>56</v>
      </c>
    </row>
    <row r="62" spans="1:9" ht="15" x14ac:dyDescent="0.25">
      <c r="A62" s="40" t="s">
        <v>10</v>
      </c>
      <c r="B62" s="40" t="s">
        <v>11</v>
      </c>
      <c r="C62" t="s">
        <v>38</v>
      </c>
      <c r="D62" s="40" t="s">
        <v>35</v>
      </c>
      <c r="E62" t="s">
        <v>1003</v>
      </c>
      <c r="F62" s="40" t="s">
        <v>1004</v>
      </c>
      <c r="G62" t="s">
        <v>2344</v>
      </c>
      <c r="H62" t="s">
        <v>2343</v>
      </c>
      <c r="I62" s="61">
        <v>5</v>
      </c>
    </row>
    <row r="63" spans="1:9" ht="15" x14ac:dyDescent="0.25">
      <c r="A63" s="40" t="s">
        <v>10</v>
      </c>
      <c r="B63" s="40" t="s">
        <v>11</v>
      </c>
      <c r="C63" t="s">
        <v>38</v>
      </c>
      <c r="D63" s="40" t="s">
        <v>35</v>
      </c>
      <c r="E63" t="s">
        <v>1003</v>
      </c>
      <c r="F63" s="40" t="s">
        <v>1004</v>
      </c>
      <c r="G63" t="s">
        <v>2430</v>
      </c>
      <c r="H63" t="s">
        <v>2429</v>
      </c>
      <c r="I63" s="61">
        <v>6</v>
      </c>
    </row>
    <row r="64" spans="1:9" ht="15" x14ac:dyDescent="0.25">
      <c r="A64" s="40" t="s">
        <v>10</v>
      </c>
      <c r="B64" s="40" t="s">
        <v>11</v>
      </c>
      <c r="C64" t="s">
        <v>97</v>
      </c>
      <c r="D64" s="40" t="s">
        <v>98</v>
      </c>
      <c r="E64" t="s">
        <v>97</v>
      </c>
      <c r="F64" s="40" t="s">
        <v>442</v>
      </c>
      <c r="G64" t="s">
        <v>97</v>
      </c>
      <c r="H64" t="s">
        <v>443</v>
      </c>
      <c r="I64" s="61">
        <v>909</v>
      </c>
    </row>
    <row r="65" spans="1:9" ht="15" x14ac:dyDescent="0.25">
      <c r="A65" s="40" t="s">
        <v>10</v>
      </c>
      <c r="B65" s="40" t="s">
        <v>11</v>
      </c>
      <c r="C65" t="s">
        <v>97</v>
      </c>
      <c r="D65" s="40" t="s">
        <v>98</v>
      </c>
      <c r="E65" t="s">
        <v>97</v>
      </c>
      <c r="F65" s="40" t="s">
        <v>442</v>
      </c>
      <c r="G65" t="s">
        <v>458</v>
      </c>
      <c r="H65" t="s">
        <v>459</v>
      </c>
      <c r="I65" s="61">
        <v>319</v>
      </c>
    </row>
    <row r="66" spans="1:9" ht="15" x14ac:dyDescent="0.25">
      <c r="A66" s="40" t="s">
        <v>10</v>
      </c>
      <c r="B66" s="40" t="s">
        <v>11</v>
      </c>
      <c r="C66" t="s">
        <v>97</v>
      </c>
      <c r="D66" s="40" t="s">
        <v>98</v>
      </c>
      <c r="E66" t="s">
        <v>97</v>
      </c>
      <c r="F66" s="40" t="s">
        <v>442</v>
      </c>
      <c r="G66" t="s">
        <v>460</v>
      </c>
      <c r="H66" t="s">
        <v>461</v>
      </c>
      <c r="I66" s="61">
        <v>103</v>
      </c>
    </row>
    <row r="67" spans="1:9" ht="15" x14ac:dyDescent="0.25">
      <c r="A67" s="40" t="s">
        <v>10</v>
      </c>
      <c r="B67" s="40" t="s">
        <v>11</v>
      </c>
      <c r="C67" t="s">
        <v>97</v>
      </c>
      <c r="D67" s="40" t="s">
        <v>98</v>
      </c>
      <c r="E67" t="s">
        <v>97</v>
      </c>
      <c r="F67" s="40" t="s">
        <v>442</v>
      </c>
      <c r="G67" t="s">
        <v>2547</v>
      </c>
      <c r="H67" t="s">
        <v>2512</v>
      </c>
      <c r="I67" s="61">
        <v>11</v>
      </c>
    </row>
    <row r="68" spans="1:9" ht="15" x14ac:dyDescent="0.25">
      <c r="A68" s="40" t="s">
        <v>10</v>
      </c>
      <c r="B68" s="40" t="s">
        <v>11</v>
      </c>
      <c r="C68" t="s">
        <v>97</v>
      </c>
      <c r="D68" s="40" t="s">
        <v>98</v>
      </c>
      <c r="E68" t="s">
        <v>97</v>
      </c>
      <c r="F68" s="40" t="s">
        <v>442</v>
      </c>
      <c r="G68" t="s">
        <v>2549</v>
      </c>
      <c r="H68" t="s">
        <v>2514</v>
      </c>
      <c r="I68" s="61">
        <v>11</v>
      </c>
    </row>
    <row r="69" spans="1:9" ht="15" x14ac:dyDescent="0.25">
      <c r="A69" s="40" t="s">
        <v>10</v>
      </c>
      <c r="B69" s="40" t="s">
        <v>11</v>
      </c>
      <c r="C69" t="s">
        <v>97</v>
      </c>
      <c r="D69" s="40" t="s">
        <v>98</v>
      </c>
      <c r="E69" t="s">
        <v>97</v>
      </c>
      <c r="F69" s="40" t="s">
        <v>442</v>
      </c>
      <c r="G69" t="s">
        <v>2550</v>
      </c>
      <c r="H69" t="s">
        <v>2515</v>
      </c>
      <c r="I69" s="61">
        <v>124</v>
      </c>
    </row>
    <row r="70" spans="1:9" ht="15" x14ac:dyDescent="0.25">
      <c r="A70" s="40" t="s">
        <v>10</v>
      </c>
      <c r="B70" s="40" t="s">
        <v>11</v>
      </c>
      <c r="C70" t="s">
        <v>97</v>
      </c>
      <c r="D70" s="40" t="s">
        <v>98</v>
      </c>
      <c r="E70" t="s">
        <v>97</v>
      </c>
      <c r="F70" s="40" t="s">
        <v>442</v>
      </c>
      <c r="G70" t="s">
        <v>2705</v>
      </c>
      <c r="H70" t="s">
        <v>2689</v>
      </c>
      <c r="I70" s="61">
        <v>112</v>
      </c>
    </row>
    <row r="71" spans="1:9" ht="15" x14ac:dyDescent="0.25">
      <c r="A71" s="40" t="s">
        <v>10</v>
      </c>
      <c r="B71" s="40" t="s">
        <v>11</v>
      </c>
      <c r="C71" t="s">
        <v>97</v>
      </c>
      <c r="D71" s="40" t="s">
        <v>98</v>
      </c>
      <c r="E71" t="s">
        <v>97</v>
      </c>
      <c r="F71" s="40" t="s">
        <v>442</v>
      </c>
      <c r="G71" t="s">
        <v>2551</v>
      </c>
      <c r="H71" t="s">
        <v>2516</v>
      </c>
      <c r="I71" s="61">
        <v>11</v>
      </c>
    </row>
    <row r="72" spans="1:9" ht="15" x14ac:dyDescent="0.25">
      <c r="A72" s="40" t="s">
        <v>10</v>
      </c>
      <c r="B72" s="40" t="s">
        <v>11</v>
      </c>
      <c r="C72" t="s">
        <v>97</v>
      </c>
      <c r="D72" s="40" t="s">
        <v>98</v>
      </c>
      <c r="E72" t="s">
        <v>1037</v>
      </c>
      <c r="F72" s="40" t="s">
        <v>838</v>
      </c>
      <c r="G72" t="s">
        <v>1038</v>
      </c>
      <c r="H72" t="s">
        <v>1039</v>
      </c>
      <c r="I72" s="61">
        <v>9</v>
      </c>
    </row>
    <row r="73" spans="1:9" ht="15" x14ac:dyDescent="0.25">
      <c r="A73" s="40" t="s">
        <v>10</v>
      </c>
      <c r="B73" s="40" t="s">
        <v>11</v>
      </c>
      <c r="C73" t="s">
        <v>97</v>
      </c>
      <c r="D73" s="40" t="s">
        <v>98</v>
      </c>
      <c r="E73" t="s">
        <v>1037</v>
      </c>
      <c r="F73" s="40" t="s">
        <v>838</v>
      </c>
      <c r="G73" t="s">
        <v>1043</v>
      </c>
      <c r="H73" t="s">
        <v>1044</v>
      </c>
      <c r="I73" s="61">
        <v>9</v>
      </c>
    </row>
    <row r="74" spans="1:9" ht="15" x14ac:dyDescent="0.25">
      <c r="A74" s="40" t="s">
        <v>10</v>
      </c>
      <c r="B74" s="40" t="s">
        <v>11</v>
      </c>
      <c r="C74" t="s">
        <v>97</v>
      </c>
      <c r="D74" s="40" t="s">
        <v>98</v>
      </c>
      <c r="E74" t="s">
        <v>1037</v>
      </c>
      <c r="F74" s="40" t="s">
        <v>838</v>
      </c>
      <c r="G74" t="s">
        <v>1584</v>
      </c>
      <c r="H74" t="s">
        <v>3892</v>
      </c>
      <c r="I74" s="61">
        <v>11</v>
      </c>
    </row>
    <row r="75" spans="1:9" ht="15" x14ac:dyDescent="0.25">
      <c r="A75" s="40" t="s">
        <v>10</v>
      </c>
      <c r="B75" s="40" t="s">
        <v>11</v>
      </c>
      <c r="C75" t="s">
        <v>97</v>
      </c>
      <c r="D75" s="40" t="s">
        <v>98</v>
      </c>
      <c r="E75" t="s">
        <v>1037</v>
      </c>
      <c r="F75" s="40" t="s">
        <v>838</v>
      </c>
      <c r="G75" t="s">
        <v>1037</v>
      </c>
      <c r="H75" t="s">
        <v>848</v>
      </c>
      <c r="I75" s="61">
        <v>29</v>
      </c>
    </row>
    <row r="76" spans="1:9" ht="15" x14ac:dyDescent="0.25">
      <c r="A76" s="40" t="s">
        <v>10</v>
      </c>
      <c r="B76" s="40" t="s">
        <v>11</v>
      </c>
      <c r="C76" t="s">
        <v>97</v>
      </c>
      <c r="D76" s="40" t="s">
        <v>98</v>
      </c>
      <c r="E76" t="s">
        <v>1037</v>
      </c>
      <c r="F76" s="40" t="s">
        <v>838</v>
      </c>
      <c r="G76" t="s">
        <v>2008</v>
      </c>
      <c r="H76" t="s">
        <v>2009</v>
      </c>
      <c r="I76" s="61">
        <v>9</v>
      </c>
    </row>
    <row r="77" spans="1:9" ht="15" x14ac:dyDescent="0.25">
      <c r="A77" s="40" t="s">
        <v>10</v>
      </c>
      <c r="B77" s="40" t="s">
        <v>11</v>
      </c>
      <c r="C77" t="s">
        <v>97</v>
      </c>
      <c r="D77" s="40" t="s">
        <v>98</v>
      </c>
      <c r="E77" t="s">
        <v>1037</v>
      </c>
      <c r="F77" s="40" t="s">
        <v>838</v>
      </c>
      <c r="G77" t="s">
        <v>2091</v>
      </c>
      <c r="H77" t="s">
        <v>839</v>
      </c>
      <c r="I77" s="61">
        <v>17</v>
      </c>
    </row>
    <row r="78" spans="1:9" ht="15" x14ac:dyDescent="0.25">
      <c r="A78" s="40" t="s">
        <v>10</v>
      </c>
      <c r="B78" s="40" t="s">
        <v>11</v>
      </c>
      <c r="C78" t="s">
        <v>97</v>
      </c>
      <c r="D78" s="40" t="s">
        <v>98</v>
      </c>
      <c r="E78" t="s">
        <v>1037</v>
      </c>
      <c r="F78" s="40" t="s">
        <v>838</v>
      </c>
      <c r="G78" t="s">
        <v>2093</v>
      </c>
      <c r="H78" t="s">
        <v>928</v>
      </c>
      <c r="I78" s="61">
        <v>34</v>
      </c>
    </row>
    <row r="79" spans="1:9" ht="15" x14ac:dyDescent="0.25">
      <c r="A79" s="40" t="s">
        <v>10</v>
      </c>
      <c r="B79" s="40" t="s">
        <v>11</v>
      </c>
      <c r="C79" t="s">
        <v>97</v>
      </c>
      <c r="D79" s="40" t="s">
        <v>98</v>
      </c>
      <c r="E79" t="s">
        <v>1037</v>
      </c>
      <c r="F79" s="40" t="s">
        <v>838</v>
      </c>
      <c r="G79" t="s">
        <v>2706</v>
      </c>
      <c r="H79" t="s">
        <v>2690</v>
      </c>
      <c r="I79" s="61">
        <v>17</v>
      </c>
    </row>
    <row r="80" spans="1:9" ht="15" x14ac:dyDescent="0.25">
      <c r="A80" s="40" t="s">
        <v>10</v>
      </c>
      <c r="B80" s="40" t="s">
        <v>11</v>
      </c>
      <c r="C80" t="s">
        <v>97</v>
      </c>
      <c r="D80" s="40" t="s">
        <v>98</v>
      </c>
      <c r="E80" t="s">
        <v>1037</v>
      </c>
      <c r="F80" s="40" t="s">
        <v>838</v>
      </c>
      <c r="G80" t="s">
        <v>3679</v>
      </c>
      <c r="H80" t="s">
        <v>3680</v>
      </c>
      <c r="I80" s="61">
        <v>15</v>
      </c>
    </row>
    <row r="81" spans="1:9" ht="15" x14ac:dyDescent="0.25">
      <c r="A81" s="40" t="s">
        <v>10</v>
      </c>
      <c r="B81" s="40" t="s">
        <v>11</v>
      </c>
      <c r="C81" t="s">
        <v>97</v>
      </c>
      <c r="D81" s="40" t="s">
        <v>98</v>
      </c>
      <c r="E81" t="s">
        <v>1037</v>
      </c>
      <c r="F81" s="40" t="s">
        <v>838</v>
      </c>
      <c r="G81" t="s">
        <v>3890</v>
      </c>
      <c r="H81" t="s">
        <v>3891</v>
      </c>
      <c r="I81" s="61">
        <v>17</v>
      </c>
    </row>
    <row r="82" spans="1:9" ht="15" x14ac:dyDescent="0.25">
      <c r="A82" s="40" t="s">
        <v>10</v>
      </c>
      <c r="B82" s="40" t="s">
        <v>11</v>
      </c>
      <c r="C82" t="s">
        <v>97</v>
      </c>
      <c r="D82" s="40" t="s">
        <v>98</v>
      </c>
      <c r="E82" t="s">
        <v>1037</v>
      </c>
      <c r="F82" s="40" t="s">
        <v>838</v>
      </c>
      <c r="G82" t="s">
        <v>4118</v>
      </c>
      <c r="H82" t="s">
        <v>4119</v>
      </c>
      <c r="I82" s="61">
        <v>6</v>
      </c>
    </row>
    <row r="83" spans="1:9" ht="15" x14ac:dyDescent="0.25">
      <c r="A83" s="40" t="s">
        <v>10</v>
      </c>
      <c r="B83" s="40" t="s">
        <v>11</v>
      </c>
      <c r="C83" t="s">
        <v>97</v>
      </c>
      <c r="D83" s="40" t="s">
        <v>98</v>
      </c>
      <c r="E83" t="s">
        <v>1037</v>
      </c>
      <c r="F83" s="40" t="s">
        <v>838</v>
      </c>
      <c r="G83" t="s">
        <v>4148</v>
      </c>
      <c r="H83" t="s">
        <v>4149</v>
      </c>
      <c r="I83" s="61">
        <v>14</v>
      </c>
    </row>
    <row r="84" spans="1:9" ht="15" x14ac:dyDescent="0.25">
      <c r="A84" s="40" t="s">
        <v>10</v>
      </c>
      <c r="B84" s="40" t="s">
        <v>11</v>
      </c>
      <c r="C84" t="s">
        <v>97</v>
      </c>
      <c r="D84" s="40" t="s">
        <v>98</v>
      </c>
      <c r="E84" t="s">
        <v>1190</v>
      </c>
      <c r="F84" s="40" t="s">
        <v>1191</v>
      </c>
      <c r="G84" t="s">
        <v>4146</v>
      </c>
      <c r="H84" t="s">
        <v>4147</v>
      </c>
      <c r="I84" s="61">
        <v>27</v>
      </c>
    </row>
    <row r="85" spans="1:9" ht="15" x14ac:dyDescent="0.25">
      <c r="A85" s="40" t="s">
        <v>10</v>
      </c>
      <c r="B85" s="40" t="s">
        <v>11</v>
      </c>
      <c r="C85" t="s">
        <v>97</v>
      </c>
      <c r="D85" s="40" t="s">
        <v>98</v>
      </c>
      <c r="E85" t="s">
        <v>1190</v>
      </c>
      <c r="F85" s="40" t="s">
        <v>1191</v>
      </c>
      <c r="G85" t="s">
        <v>4160</v>
      </c>
      <c r="H85" t="s">
        <v>4161</v>
      </c>
      <c r="I85" s="61">
        <v>5</v>
      </c>
    </row>
    <row r="86" spans="1:9" ht="15" x14ac:dyDescent="0.25">
      <c r="A86" s="40" t="s">
        <v>10</v>
      </c>
      <c r="B86" s="40" t="s">
        <v>11</v>
      </c>
      <c r="C86" t="s">
        <v>13</v>
      </c>
      <c r="D86" s="40" t="s">
        <v>14</v>
      </c>
      <c r="E86" t="s">
        <v>446</v>
      </c>
      <c r="F86" s="40" t="s">
        <v>447</v>
      </c>
      <c r="G86" t="s">
        <v>456</v>
      </c>
      <c r="H86" t="s">
        <v>457</v>
      </c>
      <c r="I86" s="61">
        <v>40</v>
      </c>
    </row>
    <row r="87" spans="1:9" ht="15" x14ac:dyDescent="0.25">
      <c r="A87" s="40" t="s">
        <v>10</v>
      </c>
      <c r="B87" s="40" t="s">
        <v>11</v>
      </c>
      <c r="C87" t="s">
        <v>13</v>
      </c>
      <c r="D87" s="40" t="s">
        <v>14</v>
      </c>
      <c r="E87" t="s">
        <v>446</v>
      </c>
      <c r="F87" s="40" t="s">
        <v>447</v>
      </c>
      <c r="G87" t="s">
        <v>674</v>
      </c>
      <c r="H87" t="s">
        <v>597</v>
      </c>
      <c r="I87" s="61">
        <v>11</v>
      </c>
    </row>
    <row r="88" spans="1:9" ht="15" x14ac:dyDescent="0.25">
      <c r="A88" s="40" t="s">
        <v>10</v>
      </c>
      <c r="B88" s="40" t="s">
        <v>11</v>
      </c>
      <c r="C88" t="s">
        <v>13</v>
      </c>
      <c r="D88" s="40" t="s">
        <v>14</v>
      </c>
      <c r="E88" t="s">
        <v>446</v>
      </c>
      <c r="F88" s="40" t="s">
        <v>447</v>
      </c>
      <c r="G88" t="s">
        <v>964</v>
      </c>
      <c r="H88" t="s">
        <v>883</v>
      </c>
      <c r="I88" s="61">
        <v>86</v>
      </c>
    </row>
    <row r="89" spans="1:9" ht="15" x14ac:dyDescent="0.25">
      <c r="A89" s="40" t="s">
        <v>10</v>
      </c>
      <c r="B89" s="40" t="s">
        <v>11</v>
      </c>
      <c r="C89" t="s">
        <v>13</v>
      </c>
      <c r="D89" s="40" t="s">
        <v>14</v>
      </c>
      <c r="E89" t="s">
        <v>446</v>
      </c>
      <c r="F89" s="40" t="s">
        <v>447</v>
      </c>
      <c r="G89" t="s">
        <v>1046</v>
      </c>
      <c r="H89" t="s">
        <v>1047</v>
      </c>
      <c r="I89" s="61">
        <v>17</v>
      </c>
    </row>
    <row r="90" spans="1:9" ht="15" x14ac:dyDescent="0.25">
      <c r="A90" s="40" t="s">
        <v>10</v>
      </c>
      <c r="B90" s="40" t="s">
        <v>11</v>
      </c>
      <c r="C90" t="s">
        <v>13</v>
      </c>
      <c r="D90" s="40" t="s">
        <v>14</v>
      </c>
      <c r="E90" t="s">
        <v>446</v>
      </c>
      <c r="F90" s="40" t="s">
        <v>447</v>
      </c>
      <c r="G90" t="s">
        <v>2010</v>
      </c>
      <c r="H90" t="s">
        <v>2011</v>
      </c>
      <c r="I90" s="61">
        <v>17</v>
      </c>
    </row>
    <row r="91" spans="1:9" ht="15" x14ac:dyDescent="0.25">
      <c r="A91" s="40" t="s">
        <v>10</v>
      </c>
      <c r="B91" s="40" t="s">
        <v>11</v>
      </c>
      <c r="C91" t="s">
        <v>13</v>
      </c>
      <c r="D91" s="40" t="s">
        <v>14</v>
      </c>
      <c r="E91" t="s">
        <v>446</v>
      </c>
      <c r="F91" s="40" t="s">
        <v>447</v>
      </c>
      <c r="G91" t="s">
        <v>4158</v>
      </c>
      <c r="H91" t="s">
        <v>4159</v>
      </c>
      <c r="I91" s="61">
        <v>50</v>
      </c>
    </row>
    <row r="92" spans="1:9" ht="15" x14ac:dyDescent="0.25">
      <c r="A92" s="40" t="s">
        <v>10</v>
      </c>
      <c r="B92" s="40" t="s">
        <v>11</v>
      </c>
      <c r="C92" t="s">
        <v>13</v>
      </c>
      <c r="D92" s="40" t="s">
        <v>14</v>
      </c>
      <c r="E92" t="s">
        <v>446</v>
      </c>
      <c r="F92" s="40" t="s">
        <v>447</v>
      </c>
      <c r="G92" t="s">
        <v>3269</v>
      </c>
      <c r="H92" t="s">
        <v>3893</v>
      </c>
      <c r="I92" s="61">
        <v>11</v>
      </c>
    </row>
    <row r="93" spans="1:9" ht="15" x14ac:dyDescent="0.25">
      <c r="A93" s="40" t="s">
        <v>10</v>
      </c>
      <c r="B93" s="40" t="s">
        <v>11</v>
      </c>
      <c r="C93" t="s">
        <v>13</v>
      </c>
      <c r="D93" s="40" t="s">
        <v>14</v>
      </c>
      <c r="E93" t="s">
        <v>446</v>
      </c>
      <c r="F93" s="40" t="s">
        <v>447</v>
      </c>
      <c r="G93" t="s">
        <v>3894</v>
      </c>
      <c r="H93" t="s">
        <v>3895</v>
      </c>
      <c r="I93" s="61">
        <v>17</v>
      </c>
    </row>
    <row r="94" spans="1:9" ht="15" x14ac:dyDescent="0.25">
      <c r="A94" s="40" t="s">
        <v>10</v>
      </c>
      <c r="B94" s="40" t="s">
        <v>11</v>
      </c>
      <c r="C94" t="s">
        <v>13</v>
      </c>
      <c r="D94" s="40" t="s">
        <v>14</v>
      </c>
      <c r="E94" t="s">
        <v>446</v>
      </c>
      <c r="F94" s="40" t="s">
        <v>447</v>
      </c>
      <c r="G94" t="s">
        <v>3917</v>
      </c>
      <c r="H94" t="s">
        <v>3918</v>
      </c>
      <c r="I94" s="61">
        <v>46</v>
      </c>
    </row>
    <row r="95" spans="1:9" ht="15" x14ac:dyDescent="0.25">
      <c r="A95" s="40" t="s">
        <v>10</v>
      </c>
      <c r="B95" s="40" t="s">
        <v>11</v>
      </c>
      <c r="C95" t="s">
        <v>13</v>
      </c>
      <c r="D95" s="40" t="s">
        <v>14</v>
      </c>
      <c r="E95" t="s">
        <v>446</v>
      </c>
      <c r="F95" s="40" t="s">
        <v>447</v>
      </c>
      <c r="G95" t="s">
        <v>3942</v>
      </c>
      <c r="H95" t="s">
        <v>3943</v>
      </c>
      <c r="I95" s="61">
        <v>11</v>
      </c>
    </row>
    <row r="96" spans="1:9" ht="15" x14ac:dyDescent="0.25">
      <c r="A96" s="40" t="s">
        <v>10</v>
      </c>
      <c r="B96" s="40" t="s">
        <v>11</v>
      </c>
      <c r="C96" t="s">
        <v>13</v>
      </c>
      <c r="D96" s="40" t="s">
        <v>14</v>
      </c>
      <c r="E96" t="s">
        <v>446</v>
      </c>
      <c r="F96" s="40" t="s">
        <v>447</v>
      </c>
      <c r="G96" t="s">
        <v>4030</v>
      </c>
      <c r="H96" t="s">
        <v>4031</v>
      </c>
      <c r="I96" s="61">
        <v>125</v>
      </c>
    </row>
    <row r="97" spans="1:9" ht="15" x14ac:dyDescent="0.25">
      <c r="A97" s="40" t="s">
        <v>10</v>
      </c>
      <c r="B97" s="40" t="s">
        <v>11</v>
      </c>
      <c r="C97" t="s">
        <v>13</v>
      </c>
      <c r="D97" s="40" t="s">
        <v>14</v>
      </c>
      <c r="E97" t="s">
        <v>446</v>
      </c>
      <c r="F97" s="40" t="s">
        <v>447</v>
      </c>
      <c r="G97" t="s">
        <v>4162</v>
      </c>
      <c r="H97" t="s">
        <v>4163</v>
      </c>
      <c r="I97" s="61">
        <v>25</v>
      </c>
    </row>
    <row r="98" spans="1:9" ht="15" x14ac:dyDescent="0.25">
      <c r="A98" s="40" t="s">
        <v>10</v>
      </c>
      <c r="B98" s="40" t="s">
        <v>11</v>
      </c>
      <c r="C98" t="s">
        <v>13</v>
      </c>
      <c r="D98" s="40" t="s">
        <v>14</v>
      </c>
      <c r="E98" t="s">
        <v>13</v>
      </c>
      <c r="F98" s="40" t="s">
        <v>227</v>
      </c>
      <c r="G98" t="s">
        <v>228</v>
      </c>
      <c r="H98" t="s">
        <v>229</v>
      </c>
      <c r="I98" s="61">
        <v>479</v>
      </c>
    </row>
    <row r="99" spans="1:9" ht="15" x14ac:dyDescent="0.25">
      <c r="A99" s="40" t="s">
        <v>10</v>
      </c>
      <c r="B99" s="40" t="s">
        <v>11</v>
      </c>
      <c r="C99" t="s">
        <v>13</v>
      </c>
      <c r="D99" s="40" t="s">
        <v>14</v>
      </c>
      <c r="E99" t="s">
        <v>13</v>
      </c>
      <c r="F99" s="40" t="s">
        <v>227</v>
      </c>
      <c r="G99" t="s">
        <v>3944</v>
      </c>
      <c r="H99" t="s">
        <v>3945</v>
      </c>
      <c r="I99" s="61">
        <v>28</v>
      </c>
    </row>
    <row r="100" spans="1:9" ht="15" x14ac:dyDescent="0.25">
      <c r="A100" s="40" t="s">
        <v>10</v>
      </c>
      <c r="B100" s="40" t="s">
        <v>11</v>
      </c>
      <c r="C100" t="s">
        <v>13</v>
      </c>
      <c r="D100" s="40" t="s">
        <v>14</v>
      </c>
      <c r="E100" t="s">
        <v>13</v>
      </c>
      <c r="F100" s="40" t="s">
        <v>227</v>
      </c>
      <c r="G100" t="s">
        <v>3927</v>
      </c>
      <c r="H100" t="s">
        <v>3928</v>
      </c>
      <c r="I100" s="61">
        <v>40</v>
      </c>
    </row>
    <row r="101" spans="1:9" ht="15" x14ac:dyDescent="0.25">
      <c r="A101" s="40" t="s">
        <v>10</v>
      </c>
      <c r="B101" s="40" t="s">
        <v>11</v>
      </c>
      <c r="C101" t="s">
        <v>13</v>
      </c>
      <c r="D101" s="40" t="s">
        <v>14</v>
      </c>
      <c r="E101" t="s">
        <v>13</v>
      </c>
      <c r="F101" s="40" t="s">
        <v>227</v>
      </c>
      <c r="G101" t="s">
        <v>462</v>
      </c>
      <c r="H101" t="s">
        <v>463</v>
      </c>
      <c r="I101" s="61">
        <v>11</v>
      </c>
    </row>
    <row r="102" spans="1:9" ht="15" x14ac:dyDescent="0.25">
      <c r="A102" s="40" t="s">
        <v>10</v>
      </c>
      <c r="B102" s="40" t="s">
        <v>11</v>
      </c>
      <c r="C102" t="s">
        <v>13</v>
      </c>
      <c r="D102" s="40" t="s">
        <v>14</v>
      </c>
      <c r="E102" t="s">
        <v>13</v>
      </c>
      <c r="F102" s="40" t="s">
        <v>227</v>
      </c>
      <c r="G102" t="s">
        <v>1814</v>
      </c>
      <c r="H102" t="s">
        <v>1815</v>
      </c>
      <c r="I102" s="61">
        <v>6</v>
      </c>
    </row>
    <row r="103" spans="1:9" ht="15" x14ac:dyDescent="0.25">
      <c r="A103" s="40" t="s">
        <v>10</v>
      </c>
      <c r="B103" s="40" t="s">
        <v>11</v>
      </c>
      <c r="C103" t="s">
        <v>13</v>
      </c>
      <c r="D103" s="40" t="s">
        <v>14</v>
      </c>
      <c r="E103" t="s">
        <v>13</v>
      </c>
      <c r="F103" s="40" t="s">
        <v>227</v>
      </c>
      <c r="G103" t="s">
        <v>2084</v>
      </c>
      <c r="H103" t="s">
        <v>842</v>
      </c>
      <c r="I103" s="61">
        <v>29</v>
      </c>
    </row>
    <row r="104" spans="1:9" ht="15" x14ac:dyDescent="0.25">
      <c r="A104" s="40" t="s">
        <v>10</v>
      </c>
      <c r="B104" s="40" t="s">
        <v>11</v>
      </c>
      <c r="C104" t="s">
        <v>13</v>
      </c>
      <c r="D104" s="40" t="s">
        <v>14</v>
      </c>
      <c r="E104" t="s">
        <v>13</v>
      </c>
      <c r="F104" s="40" t="s">
        <v>227</v>
      </c>
      <c r="G104" t="s">
        <v>2546</v>
      </c>
      <c r="H104" t="s">
        <v>2511</v>
      </c>
      <c r="I104" s="61">
        <v>135</v>
      </c>
    </row>
    <row r="105" spans="1:9" ht="15" x14ac:dyDescent="0.25">
      <c r="A105" s="40" t="s">
        <v>10</v>
      </c>
      <c r="B105" s="40" t="s">
        <v>11</v>
      </c>
      <c r="C105" t="s">
        <v>13</v>
      </c>
      <c r="D105" s="40" t="s">
        <v>14</v>
      </c>
      <c r="E105" t="s">
        <v>13</v>
      </c>
      <c r="F105" s="40" t="s">
        <v>227</v>
      </c>
      <c r="G105" t="s">
        <v>2556</v>
      </c>
      <c r="H105" t="s">
        <v>2521</v>
      </c>
      <c r="I105" s="61">
        <v>52</v>
      </c>
    </row>
    <row r="106" spans="1:9" ht="15" x14ac:dyDescent="0.25">
      <c r="A106" s="40" t="s">
        <v>10</v>
      </c>
      <c r="B106" s="40" t="s">
        <v>11</v>
      </c>
      <c r="C106" t="s">
        <v>13</v>
      </c>
      <c r="D106" s="40" t="s">
        <v>14</v>
      </c>
      <c r="E106" t="s">
        <v>13</v>
      </c>
      <c r="F106" s="40" t="s">
        <v>227</v>
      </c>
      <c r="G106" t="s">
        <v>2718</v>
      </c>
      <c r="H106" t="s">
        <v>2702</v>
      </c>
      <c r="I106" s="61">
        <v>22</v>
      </c>
    </row>
    <row r="107" spans="1:9" ht="15" x14ac:dyDescent="0.25">
      <c r="A107" s="40" t="s">
        <v>10</v>
      </c>
      <c r="B107" s="40" t="s">
        <v>11</v>
      </c>
      <c r="C107" t="s">
        <v>13</v>
      </c>
      <c r="D107" s="40" t="s">
        <v>14</v>
      </c>
      <c r="E107" t="s">
        <v>230</v>
      </c>
      <c r="F107" s="40" t="s">
        <v>231</v>
      </c>
      <c r="G107" t="s">
        <v>230</v>
      </c>
      <c r="H107" t="s">
        <v>636</v>
      </c>
      <c r="I107" s="61">
        <v>17</v>
      </c>
    </row>
    <row r="108" spans="1:9" ht="15" x14ac:dyDescent="0.25">
      <c r="A108" s="40" t="s">
        <v>10</v>
      </c>
      <c r="B108" s="40" t="s">
        <v>11</v>
      </c>
      <c r="C108" t="s">
        <v>389</v>
      </c>
      <c r="D108" s="40" t="s">
        <v>390</v>
      </c>
      <c r="E108" t="s">
        <v>451</v>
      </c>
      <c r="F108" s="40" t="s">
        <v>452</v>
      </c>
      <c r="G108" t="s">
        <v>451</v>
      </c>
      <c r="H108" t="s">
        <v>453</v>
      </c>
      <c r="I108" s="61">
        <v>416</v>
      </c>
    </row>
    <row r="109" spans="1:9" ht="15" x14ac:dyDescent="0.25">
      <c r="A109" s="40" t="s">
        <v>10</v>
      </c>
      <c r="B109" s="40" t="s">
        <v>11</v>
      </c>
      <c r="C109" t="s">
        <v>389</v>
      </c>
      <c r="D109" s="40" t="s">
        <v>390</v>
      </c>
      <c r="E109" t="s">
        <v>451</v>
      </c>
      <c r="F109" s="40" t="s">
        <v>452</v>
      </c>
      <c r="G109" t="s">
        <v>520</v>
      </c>
      <c r="H109" t="s">
        <v>521</v>
      </c>
      <c r="I109" s="61">
        <v>150</v>
      </c>
    </row>
    <row r="110" spans="1:9" ht="15" x14ac:dyDescent="0.25">
      <c r="A110" s="40" t="s">
        <v>10</v>
      </c>
      <c r="B110" s="40" t="s">
        <v>11</v>
      </c>
      <c r="C110" t="s">
        <v>389</v>
      </c>
      <c r="D110" s="40" t="s">
        <v>390</v>
      </c>
      <c r="E110" t="s">
        <v>451</v>
      </c>
      <c r="F110" s="40" t="s">
        <v>452</v>
      </c>
      <c r="G110" t="s">
        <v>516</v>
      </c>
      <c r="H110" t="s">
        <v>517</v>
      </c>
      <c r="I110" s="61">
        <v>28</v>
      </c>
    </row>
    <row r="111" spans="1:9" ht="15" x14ac:dyDescent="0.25">
      <c r="A111" s="40" t="s">
        <v>10</v>
      </c>
      <c r="B111" s="40" t="s">
        <v>11</v>
      </c>
      <c r="C111" t="s">
        <v>389</v>
      </c>
      <c r="D111" s="40" t="s">
        <v>390</v>
      </c>
      <c r="E111" t="s">
        <v>451</v>
      </c>
      <c r="F111" s="40" t="s">
        <v>452</v>
      </c>
      <c r="G111" t="s">
        <v>532</v>
      </c>
      <c r="H111" t="s">
        <v>533</v>
      </c>
      <c r="I111" s="61">
        <v>50</v>
      </c>
    </row>
    <row r="112" spans="1:9" ht="15" x14ac:dyDescent="0.25">
      <c r="A112" s="40" t="s">
        <v>10</v>
      </c>
      <c r="B112" s="40" t="s">
        <v>11</v>
      </c>
      <c r="C112" t="s">
        <v>389</v>
      </c>
      <c r="D112" s="40" t="s">
        <v>390</v>
      </c>
      <c r="E112" t="s">
        <v>451</v>
      </c>
      <c r="F112" s="40" t="s">
        <v>452</v>
      </c>
      <c r="G112" t="s">
        <v>518</v>
      </c>
      <c r="H112" t="s">
        <v>519</v>
      </c>
      <c r="I112" s="61">
        <v>50</v>
      </c>
    </row>
    <row r="113" spans="1:9" ht="15" x14ac:dyDescent="0.25">
      <c r="A113" s="40" t="s">
        <v>10</v>
      </c>
      <c r="B113" s="40" t="s">
        <v>11</v>
      </c>
      <c r="C113" t="s">
        <v>389</v>
      </c>
      <c r="D113" s="40" t="s">
        <v>390</v>
      </c>
      <c r="E113" t="s">
        <v>451</v>
      </c>
      <c r="F113" s="40" t="s">
        <v>452</v>
      </c>
      <c r="G113" t="s">
        <v>673</v>
      </c>
      <c r="H113" t="s">
        <v>596</v>
      </c>
      <c r="I113" s="61">
        <v>284</v>
      </c>
    </row>
    <row r="114" spans="1:9" ht="15" x14ac:dyDescent="0.25">
      <c r="A114" s="40" t="s">
        <v>10</v>
      </c>
      <c r="B114" s="40" t="s">
        <v>11</v>
      </c>
      <c r="C114" t="s">
        <v>389</v>
      </c>
      <c r="D114" s="40" t="s">
        <v>390</v>
      </c>
      <c r="E114" t="s">
        <v>451</v>
      </c>
      <c r="F114" s="40" t="s">
        <v>452</v>
      </c>
      <c r="G114" t="s">
        <v>555</v>
      </c>
      <c r="H114" t="s">
        <v>556</v>
      </c>
      <c r="I114" s="61">
        <v>22</v>
      </c>
    </row>
    <row r="115" spans="1:9" ht="15" x14ac:dyDescent="0.25">
      <c r="A115" s="40" t="s">
        <v>10</v>
      </c>
      <c r="B115" s="40" t="s">
        <v>11</v>
      </c>
      <c r="C115" t="s">
        <v>389</v>
      </c>
      <c r="D115" s="40" t="s">
        <v>390</v>
      </c>
      <c r="E115" t="s">
        <v>451</v>
      </c>
      <c r="F115" s="40" t="s">
        <v>452</v>
      </c>
      <c r="G115" t="s">
        <v>2548</v>
      </c>
      <c r="H115" t="s">
        <v>2513</v>
      </c>
      <c r="I115" s="61">
        <v>17</v>
      </c>
    </row>
    <row r="116" spans="1:9" ht="15" x14ac:dyDescent="0.25">
      <c r="A116" s="40" t="s">
        <v>10</v>
      </c>
      <c r="B116" s="40" t="s">
        <v>11</v>
      </c>
      <c r="C116" t="s">
        <v>389</v>
      </c>
      <c r="D116" s="40" t="s">
        <v>390</v>
      </c>
      <c r="E116" t="s">
        <v>451</v>
      </c>
      <c r="F116" s="40" t="s">
        <v>452</v>
      </c>
      <c r="G116" t="s">
        <v>2554</v>
      </c>
      <c r="H116" t="s">
        <v>2519</v>
      </c>
      <c r="I116" s="61">
        <v>254</v>
      </c>
    </row>
    <row r="117" spans="1:9" ht="15" x14ac:dyDescent="0.25">
      <c r="A117" s="40" t="s">
        <v>10</v>
      </c>
      <c r="B117" s="40" t="s">
        <v>11</v>
      </c>
      <c r="C117" t="s">
        <v>389</v>
      </c>
      <c r="D117" s="40" t="s">
        <v>390</v>
      </c>
      <c r="E117" t="s">
        <v>451</v>
      </c>
      <c r="F117" s="40" t="s">
        <v>452</v>
      </c>
      <c r="G117" t="s">
        <v>2703</v>
      </c>
      <c r="H117" t="s">
        <v>2687</v>
      </c>
      <c r="I117" s="61">
        <v>28</v>
      </c>
    </row>
    <row r="118" spans="1:9" ht="15" x14ac:dyDescent="0.25">
      <c r="A118" s="40" t="s">
        <v>10</v>
      </c>
      <c r="B118" s="40" t="s">
        <v>11</v>
      </c>
      <c r="C118" t="s">
        <v>389</v>
      </c>
      <c r="D118" s="40" t="s">
        <v>390</v>
      </c>
      <c r="E118" t="s">
        <v>451</v>
      </c>
      <c r="F118" s="40" t="s">
        <v>452</v>
      </c>
      <c r="G118" t="s">
        <v>2704</v>
      </c>
      <c r="H118" t="s">
        <v>2688</v>
      </c>
      <c r="I118" s="61">
        <v>17</v>
      </c>
    </row>
    <row r="119" spans="1:9" ht="15" x14ac:dyDescent="0.25">
      <c r="A119" s="40" t="s">
        <v>10</v>
      </c>
      <c r="B119" s="40" t="s">
        <v>11</v>
      </c>
      <c r="C119" t="s">
        <v>389</v>
      </c>
      <c r="D119" s="40" t="s">
        <v>390</v>
      </c>
      <c r="E119" t="s">
        <v>451</v>
      </c>
      <c r="F119" s="40" t="s">
        <v>452</v>
      </c>
      <c r="G119" t="s">
        <v>2708</v>
      </c>
      <c r="H119" t="s">
        <v>2692</v>
      </c>
      <c r="I119" s="61">
        <v>6</v>
      </c>
    </row>
    <row r="120" spans="1:9" ht="15" x14ac:dyDescent="0.25">
      <c r="A120" s="40" t="s">
        <v>10</v>
      </c>
      <c r="B120" s="40" t="s">
        <v>11</v>
      </c>
      <c r="C120" t="s">
        <v>389</v>
      </c>
      <c r="D120" s="40" t="s">
        <v>390</v>
      </c>
      <c r="E120" t="s">
        <v>451</v>
      </c>
      <c r="F120" s="40" t="s">
        <v>452</v>
      </c>
      <c r="G120" t="s">
        <v>2714</v>
      </c>
      <c r="H120" t="s">
        <v>2698</v>
      </c>
      <c r="I120" s="61">
        <v>6</v>
      </c>
    </row>
    <row r="121" spans="1:9" ht="15" x14ac:dyDescent="0.25">
      <c r="A121" s="40" t="s">
        <v>10</v>
      </c>
      <c r="B121" s="40" t="s">
        <v>11</v>
      </c>
      <c r="C121" t="s">
        <v>389</v>
      </c>
      <c r="D121" s="40" t="s">
        <v>390</v>
      </c>
      <c r="E121" t="s">
        <v>451</v>
      </c>
      <c r="F121" s="40" t="s">
        <v>452</v>
      </c>
      <c r="G121" t="s">
        <v>2721</v>
      </c>
      <c r="H121" t="s">
        <v>2722</v>
      </c>
      <c r="I121" s="61">
        <v>22</v>
      </c>
    </row>
    <row r="122" spans="1:9" ht="15" x14ac:dyDescent="0.25">
      <c r="A122" s="40" t="s">
        <v>10</v>
      </c>
      <c r="B122" s="40" t="s">
        <v>11</v>
      </c>
      <c r="C122" t="s">
        <v>389</v>
      </c>
      <c r="D122" s="40" t="s">
        <v>390</v>
      </c>
      <c r="E122" t="s">
        <v>451</v>
      </c>
      <c r="F122" s="40" t="s">
        <v>452</v>
      </c>
      <c r="G122" t="s">
        <v>3708</v>
      </c>
      <c r="H122" t="s">
        <v>3709</v>
      </c>
      <c r="I122" s="61">
        <v>6</v>
      </c>
    </row>
    <row r="123" spans="1:9" ht="15" x14ac:dyDescent="0.25">
      <c r="A123" s="40" t="s">
        <v>10</v>
      </c>
      <c r="B123" s="40" t="s">
        <v>11</v>
      </c>
      <c r="C123" t="s">
        <v>389</v>
      </c>
      <c r="D123" s="40" t="s">
        <v>390</v>
      </c>
      <c r="E123" t="s">
        <v>451</v>
      </c>
      <c r="F123" s="40" t="s">
        <v>452</v>
      </c>
      <c r="G123" t="s">
        <v>3896</v>
      </c>
      <c r="H123" t="s">
        <v>3897</v>
      </c>
      <c r="I123" s="61">
        <v>17</v>
      </c>
    </row>
    <row r="124" spans="1:9" ht="15" x14ac:dyDescent="0.25">
      <c r="A124" s="40" t="s">
        <v>10</v>
      </c>
      <c r="B124" s="40" t="s">
        <v>11</v>
      </c>
      <c r="C124" t="s">
        <v>389</v>
      </c>
      <c r="D124" s="40" t="s">
        <v>390</v>
      </c>
      <c r="E124" t="s">
        <v>451</v>
      </c>
      <c r="F124" s="40" t="s">
        <v>452</v>
      </c>
      <c r="G124" t="s">
        <v>3898</v>
      </c>
      <c r="H124" t="s">
        <v>3899</v>
      </c>
      <c r="I124" s="61">
        <v>11</v>
      </c>
    </row>
    <row r="125" spans="1:9" ht="15" x14ac:dyDescent="0.25">
      <c r="A125" s="40" t="s">
        <v>10</v>
      </c>
      <c r="B125" s="40" t="s">
        <v>11</v>
      </c>
      <c r="C125" t="s">
        <v>389</v>
      </c>
      <c r="D125" s="40" t="s">
        <v>390</v>
      </c>
      <c r="E125" t="s">
        <v>451</v>
      </c>
      <c r="F125" s="40" t="s">
        <v>452</v>
      </c>
      <c r="G125" t="s">
        <v>3900</v>
      </c>
      <c r="H125" t="s">
        <v>3901</v>
      </c>
      <c r="I125" s="61">
        <v>34</v>
      </c>
    </row>
    <row r="126" spans="1:9" ht="15" x14ac:dyDescent="0.25">
      <c r="A126" s="40" t="s">
        <v>10</v>
      </c>
      <c r="B126" s="40" t="s">
        <v>11</v>
      </c>
      <c r="C126" t="s">
        <v>389</v>
      </c>
      <c r="D126" s="40" t="s">
        <v>390</v>
      </c>
      <c r="E126" t="s">
        <v>451</v>
      </c>
      <c r="F126" s="40" t="s">
        <v>452</v>
      </c>
      <c r="G126" t="s">
        <v>4028</v>
      </c>
      <c r="H126" t="s">
        <v>4029</v>
      </c>
      <c r="I126" s="61">
        <v>21</v>
      </c>
    </row>
    <row r="127" spans="1:9" ht="15" x14ac:dyDescent="0.25">
      <c r="A127" s="40" t="s">
        <v>10</v>
      </c>
      <c r="B127" s="40" t="s">
        <v>11</v>
      </c>
      <c r="C127" t="s">
        <v>389</v>
      </c>
      <c r="D127" s="40" t="s">
        <v>390</v>
      </c>
      <c r="E127" t="s">
        <v>389</v>
      </c>
      <c r="F127" s="40" t="s">
        <v>391</v>
      </c>
      <c r="G127" t="s">
        <v>3902</v>
      </c>
      <c r="H127" t="s">
        <v>3903</v>
      </c>
      <c r="I127" s="61">
        <v>11</v>
      </c>
    </row>
    <row r="128" spans="1:9" ht="15" x14ac:dyDescent="0.25">
      <c r="A128" s="40" t="s">
        <v>10</v>
      </c>
      <c r="B128" s="40" t="s">
        <v>11</v>
      </c>
      <c r="C128" t="s">
        <v>389</v>
      </c>
      <c r="D128" s="40" t="s">
        <v>390</v>
      </c>
      <c r="E128" t="s">
        <v>389</v>
      </c>
      <c r="F128" s="40" t="s">
        <v>391</v>
      </c>
      <c r="G128" t="s">
        <v>670</v>
      </c>
      <c r="H128" t="s">
        <v>593</v>
      </c>
      <c r="I128" s="61">
        <v>28</v>
      </c>
    </row>
    <row r="129" spans="1:9" ht="15" x14ac:dyDescent="0.25">
      <c r="A129" s="40" t="s">
        <v>10</v>
      </c>
      <c r="B129" s="40" t="s">
        <v>11</v>
      </c>
      <c r="C129" t="s">
        <v>389</v>
      </c>
      <c r="D129" s="40" t="s">
        <v>390</v>
      </c>
      <c r="E129" t="s">
        <v>389</v>
      </c>
      <c r="F129" s="40" t="s">
        <v>391</v>
      </c>
      <c r="G129" t="s">
        <v>678</v>
      </c>
      <c r="H129" t="s">
        <v>601</v>
      </c>
      <c r="I129" s="61">
        <v>28</v>
      </c>
    </row>
    <row r="130" spans="1:9" ht="15" x14ac:dyDescent="0.25">
      <c r="A130" s="41" t="s">
        <v>10</v>
      </c>
      <c r="B130" s="40" t="s">
        <v>11</v>
      </c>
      <c r="C130" t="s">
        <v>389</v>
      </c>
      <c r="D130" s="40" t="s">
        <v>390</v>
      </c>
      <c r="E130" t="s">
        <v>389</v>
      </c>
      <c r="F130" s="40" t="s">
        <v>391</v>
      </c>
      <c r="G130" t="s">
        <v>389</v>
      </c>
      <c r="H130" t="s">
        <v>392</v>
      </c>
      <c r="I130" s="61">
        <v>1087</v>
      </c>
    </row>
    <row r="131" spans="1:9" ht="15" x14ac:dyDescent="0.25">
      <c r="A131" s="40" t="s">
        <v>10</v>
      </c>
      <c r="B131" s="40" t="s">
        <v>11</v>
      </c>
      <c r="C131" t="s">
        <v>389</v>
      </c>
      <c r="D131" s="40" t="s">
        <v>390</v>
      </c>
      <c r="E131" t="s">
        <v>389</v>
      </c>
      <c r="F131" s="40" t="s">
        <v>391</v>
      </c>
      <c r="G131" t="s">
        <v>454</v>
      </c>
      <c r="H131" t="s">
        <v>455</v>
      </c>
      <c r="I131" s="61">
        <v>125</v>
      </c>
    </row>
    <row r="132" spans="1:9" ht="15" x14ac:dyDescent="0.25">
      <c r="A132" s="40" t="s">
        <v>10</v>
      </c>
      <c r="B132" s="40" t="s">
        <v>11</v>
      </c>
      <c r="C132" t="s">
        <v>389</v>
      </c>
      <c r="D132" s="40" t="s">
        <v>390</v>
      </c>
      <c r="E132" t="s">
        <v>389</v>
      </c>
      <c r="F132" s="40" t="s">
        <v>391</v>
      </c>
      <c r="G132" t="s">
        <v>671</v>
      </c>
      <c r="H132" t="s">
        <v>594</v>
      </c>
      <c r="I132" s="61">
        <v>23</v>
      </c>
    </row>
    <row r="133" spans="1:9" ht="15" x14ac:dyDescent="0.25">
      <c r="A133" s="40" t="s">
        <v>10</v>
      </c>
      <c r="B133" s="40" t="s">
        <v>11</v>
      </c>
      <c r="C133" t="s">
        <v>389</v>
      </c>
      <c r="D133" s="40" t="s">
        <v>390</v>
      </c>
      <c r="E133" t="s">
        <v>389</v>
      </c>
      <c r="F133" s="40" t="s">
        <v>391</v>
      </c>
      <c r="G133" t="s">
        <v>400</v>
      </c>
      <c r="H133" t="s">
        <v>401</v>
      </c>
      <c r="I133" s="61">
        <v>135</v>
      </c>
    </row>
    <row r="134" spans="1:9" ht="15" x14ac:dyDescent="0.25">
      <c r="A134" s="40" t="s">
        <v>10</v>
      </c>
      <c r="B134" s="40" t="s">
        <v>11</v>
      </c>
      <c r="C134" t="s">
        <v>389</v>
      </c>
      <c r="D134" s="40" t="s">
        <v>390</v>
      </c>
      <c r="E134" t="s">
        <v>389</v>
      </c>
      <c r="F134" s="40" t="s">
        <v>391</v>
      </c>
      <c r="G134" t="s">
        <v>536</v>
      </c>
      <c r="H134" t="s">
        <v>1582</v>
      </c>
      <c r="I134" s="61">
        <v>6</v>
      </c>
    </row>
    <row r="135" spans="1:9" ht="15" x14ac:dyDescent="0.25">
      <c r="A135" s="40" t="s">
        <v>10</v>
      </c>
      <c r="B135" s="40" t="s">
        <v>11</v>
      </c>
      <c r="C135" t="s">
        <v>389</v>
      </c>
      <c r="D135" s="40" t="s">
        <v>390</v>
      </c>
      <c r="E135" t="s">
        <v>389</v>
      </c>
      <c r="F135" s="40" t="s">
        <v>391</v>
      </c>
      <c r="G135" t="s">
        <v>672</v>
      </c>
      <c r="H135" t="s">
        <v>595</v>
      </c>
      <c r="I135" s="61">
        <v>39</v>
      </c>
    </row>
    <row r="136" spans="1:9" ht="15" x14ac:dyDescent="0.25">
      <c r="A136" s="40" t="s">
        <v>10</v>
      </c>
      <c r="B136" s="40" t="s">
        <v>11</v>
      </c>
      <c r="C136" t="s">
        <v>389</v>
      </c>
      <c r="D136" s="40" t="s">
        <v>390</v>
      </c>
      <c r="E136" t="s">
        <v>389</v>
      </c>
      <c r="F136" s="40" t="s">
        <v>391</v>
      </c>
      <c r="G136" t="s">
        <v>444</v>
      </c>
      <c r="H136" t="s">
        <v>445</v>
      </c>
      <c r="I136" s="61">
        <v>303</v>
      </c>
    </row>
    <row r="137" spans="1:9" ht="15" x14ac:dyDescent="0.25">
      <c r="A137" s="40" t="s">
        <v>10</v>
      </c>
      <c r="B137" s="40" t="s">
        <v>11</v>
      </c>
      <c r="C137" t="s">
        <v>389</v>
      </c>
      <c r="D137" s="40" t="s">
        <v>390</v>
      </c>
      <c r="E137" t="s">
        <v>389</v>
      </c>
      <c r="F137" s="40" t="s">
        <v>391</v>
      </c>
      <c r="G137" t="s">
        <v>1050</v>
      </c>
      <c r="H137" t="s">
        <v>1051</v>
      </c>
      <c r="I137" s="61">
        <v>17</v>
      </c>
    </row>
    <row r="138" spans="1:9" ht="15" x14ac:dyDescent="0.25">
      <c r="A138" s="40" t="s">
        <v>10</v>
      </c>
      <c r="B138" s="40" t="s">
        <v>11</v>
      </c>
      <c r="C138" t="s">
        <v>389</v>
      </c>
      <c r="D138" s="40" t="s">
        <v>390</v>
      </c>
      <c r="E138" t="s">
        <v>389</v>
      </c>
      <c r="F138" s="40" t="s">
        <v>391</v>
      </c>
      <c r="G138" t="s">
        <v>1390</v>
      </c>
      <c r="H138" t="s">
        <v>1391</v>
      </c>
      <c r="I138" s="61">
        <v>40</v>
      </c>
    </row>
    <row r="139" spans="1:9" ht="15" x14ac:dyDescent="0.25">
      <c r="A139" s="40" t="s">
        <v>10</v>
      </c>
      <c r="B139" s="40" t="s">
        <v>11</v>
      </c>
      <c r="C139" t="s">
        <v>389</v>
      </c>
      <c r="D139" s="40" t="s">
        <v>390</v>
      </c>
      <c r="E139" t="s">
        <v>389</v>
      </c>
      <c r="F139" s="40" t="s">
        <v>391</v>
      </c>
      <c r="G139" t="s">
        <v>2094</v>
      </c>
      <c r="H139" t="s">
        <v>847</v>
      </c>
      <c r="I139" s="61">
        <v>17</v>
      </c>
    </row>
    <row r="140" spans="1:9" ht="15" x14ac:dyDescent="0.25">
      <c r="A140" s="40" t="s">
        <v>10</v>
      </c>
      <c r="B140" s="40" t="s">
        <v>11</v>
      </c>
      <c r="C140" t="s">
        <v>389</v>
      </c>
      <c r="D140" s="40" t="s">
        <v>390</v>
      </c>
      <c r="E140" t="s">
        <v>389</v>
      </c>
      <c r="F140" s="40" t="s">
        <v>391</v>
      </c>
      <c r="G140" t="s">
        <v>2096</v>
      </c>
      <c r="H140" t="s">
        <v>911</v>
      </c>
      <c r="I140" s="61">
        <v>17</v>
      </c>
    </row>
    <row r="141" spans="1:9" ht="15" x14ac:dyDescent="0.25">
      <c r="A141" s="40" t="s">
        <v>10</v>
      </c>
      <c r="B141" s="40" t="s">
        <v>11</v>
      </c>
      <c r="C141" t="s">
        <v>389</v>
      </c>
      <c r="D141" s="40" t="s">
        <v>390</v>
      </c>
      <c r="E141" t="s">
        <v>389</v>
      </c>
      <c r="F141" s="40" t="s">
        <v>391</v>
      </c>
      <c r="G141" t="s">
        <v>2385</v>
      </c>
      <c r="H141" t="s">
        <v>2384</v>
      </c>
      <c r="I141" s="61">
        <v>17</v>
      </c>
    </row>
    <row r="142" spans="1:9" ht="15" x14ac:dyDescent="0.25">
      <c r="A142" s="40" t="s">
        <v>10</v>
      </c>
      <c r="B142" s="40" t="s">
        <v>11</v>
      </c>
      <c r="C142" t="s">
        <v>389</v>
      </c>
      <c r="D142" s="40" t="s">
        <v>390</v>
      </c>
      <c r="E142" t="s">
        <v>389</v>
      </c>
      <c r="F142" s="40" t="s">
        <v>391</v>
      </c>
      <c r="G142" t="s">
        <v>2707</v>
      </c>
      <c r="H142" t="s">
        <v>2691</v>
      </c>
      <c r="I142" s="61">
        <v>86</v>
      </c>
    </row>
    <row r="143" spans="1:9" ht="15" x14ac:dyDescent="0.25">
      <c r="A143" s="40" t="s">
        <v>10</v>
      </c>
      <c r="B143" s="40" t="s">
        <v>11</v>
      </c>
      <c r="C143" t="s">
        <v>389</v>
      </c>
      <c r="D143" s="40" t="s">
        <v>390</v>
      </c>
      <c r="E143" t="s">
        <v>389</v>
      </c>
      <c r="F143" s="40" t="s">
        <v>391</v>
      </c>
      <c r="G143" t="s">
        <v>2709</v>
      </c>
      <c r="H143" t="s">
        <v>2693</v>
      </c>
      <c r="I143" s="61">
        <v>34</v>
      </c>
    </row>
    <row r="144" spans="1:9" ht="15" x14ac:dyDescent="0.25">
      <c r="A144" s="40" t="s">
        <v>10</v>
      </c>
      <c r="B144" s="40" t="s">
        <v>11</v>
      </c>
      <c r="C144" t="s">
        <v>389</v>
      </c>
      <c r="D144" s="40" t="s">
        <v>390</v>
      </c>
      <c r="E144" t="s">
        <v>389</v>
      </c>
      <c r="F144" s="40" t="s">
        <v>391</v>
      </c>
      <c r="G144" t="s">
        <v>3681</v>
      </c>
      <c r="H144" t="s">
        <v>3682</v>
      </c>
      <c r="I144" s="61">
        <v>55</v>
      </c>
    </row>
    <row r="145" spans="1:9" ht="15" x14ac:dyDescent="0.25">
      <c r="A145" s="40" t="s">
        <v>10</v>
      </c>
      <c r="B145" s="40" t="s">
        <v>11</v>
      </c>
      <c r="C145" t="s">
        <v>389</v>
      </c>
      <c r="D145" s="40" t="s">
        <v>390</v>
      </c>
      <c r="E145" t="s">
        <v>389</v>
      </c>
      <c r="F145" s="40" t="s">
        <v>391</v>
      </c>
      <c r="G145" t="s">
        <v>3710</v>
      </c>
      <c r="H145" t="s">
        <v>3711</v>
      </c>
      <c r="I145" s="61">
        <v>23</v>
      </c>
    </row>
    <row r="146" spans="1:9" ht="15" x14ac:dyDescent="0.25">
      <c r="A146" s="40" t="s">
        <v>10</v>
      </c>
      <c r="B146" s="40" t="s">
        <v>11</v>
      </c>
      <c r="C146" t="s">
        <v>389</v>
      </c>
      <c r="D146" s="40" t="s">
        <v>390</v>
      </c>
      <c r="E146" t="s">
        <v>389</v>
      </c>
      <c r="F146" s="40" t="s">
        <v>391</v>
      </c>
      <c r="G146" t="s">
        <v>3692</v>
      </c>
      <c r="H146" t="s">
        <v>3693</v>
      </c>
      <c r="I146" s="61">
        <v>17</v>
      </c>
    </row>
    <row r="147" spans="1:9" ht="15" x14ac:dyDescent="0.25">
      <c r="A147" s="40" t="s">
        <v>10</v>
      </c>
      <c r="B147" s="40" t="s">
        <v>11</v>
      </c>
      <c r="C147" t="s">
        <v>389</v>
      </c>
      <c r="D147" s="40" t="s">
        <v>390</v>
      </c>
      <c r="E147" t="s">
        <v>389</v>
      </c>
      <c r="F147" s="40" t="s">
        <v>391</v>
      </c>
      <c r="G147" t="s">
        <v>3904</v>
      </c>
      <c r="H147" t="s">
        <v>3905</v>
      </c>
      <c r="I147" s="61">
        <v>17</v>
      </c>
    </row>
    <row r="148" spans="1:9" ht="15" x14ac:dyDescent="0.25">
      <c r="A148" s="40" t="s">
        <v>10</v>
      </c>
      <c r="B148" s="40" t="s">
        <v>11</v>
      </c>
      <c r="C148" t="s">
        <v>103</v>
      </c>
      <c r="D148" s="40" t="s">
        <v>104</v>
      </c>
      <c r="E148" t="s">
        <v>112</v>
      </c>
      <c r="F148" s="40" t="s">
        <v>113</v>
      </c>
      <c r="G148" t="s">
        <v>681</v>
      </c>
      <c r="H148" t="s">
        <v>603</v>
      </c>
      <c r="I148" s="61">
        <v>51</v>
      </c>
    </row>
    <row r="149" spans="1:9" ht="15" x14ac:dyDescent="0.25">
      <c r="A149" s="41" t="s">
        <v>10</v>
      </c>
      <c r="B149" s="40" t="s">
        <v>11</v>
      </c>
      <c r="C149" t="s">
        <v>103</v>
      </c>
      <c r="D149" s="40" t="s">
        <v>104</v>
      </c>
      <c r="E149" t="s">
        <v>112</v>
      </c>
      <c r="F149" s="40" t="s">
        <v>113</v>
      </c>
      <c r="G149" t="s">
        <v>3982</v>
      </c>
      <c r="H149" t="s">
        <v>3983</v>
      </c>
      <c r="I149" s="61">
        <v>57</v>
      </c>
    </row>
    <row r="150" spans="1:9" ht="15" x14ac:dyDescent="0.25">
      <c r="A150" s="40" t="s">
        <v>10</v>
      </c>
      <c r="B150" s="40" t="s">
        <v>11</v>
      </c>
      <c r="C150" t="s">
        <v>103</v>
      </c>
      <c r="D150" s="40" t="s">
        <v>104</v>
      </c>
      <c r="E150" t="s">
        <v>112</v>
      </c>
      <c r="F150" s="40" t="s">
        <v>113</v>
      </c>
      <c r="G150" t="s">
        <v>2024</v>
      </c>
      <c r="H150" t="s">
        <v>2025</v>
      </c>
      <c r="I150" s="61">
        <v>57</v>
      </c>
    </row>
    <row r="151" spans="1:9" ht="15" x14ac:dyDescent="0.25">
      <c r="A151" s="40" t="s">
        <v>10</v>
      </c>
      <c r="B151" s="40" t="s">
        <v>11</v>
      </c>
      <c r="C151" t="s">
        <v>103</v>
      </c>
      <c r="D151" s="40" t="s">
        <v>104</v>
      </c>
      <c r="E151" t="s">
        <v>112</v>
      </c>
      <c r="F151" s="40" t="s">
        <v>113</v>
      </c>
      <c r="G151" t="s">
        <v>2097</v>
      </c>
      <c r="H151" t="s">
        <v>884</v>
      </c>
      <c r="I151" s="61">
        <v>46</v>
      </c>
    </row>
    <row r="152" spans="1:9" ht="15" x14ac:dyDescent="0.25">
      <c r="A152" s="40" t="s">
        <v>10</v>
      </c>
      <c r="B152" s="40" t="s">
        <v>11</v>
      </c>
      <c r="C152" t="s">
        <v>103</v>
      </c>
      <c r="D152" s="40" t="s">
        <v>104</v>
      </c>
      <c r="E152" t="s">
        <v>105</v>
      </c>
      <c r="F152" s="40" t="s">
        <v>106</v>
      </c>
      <c r="G152" t="s">
        <v>3964</v>
      </c>
      <c r="H152" t="s">
        <v>3965</v>
      </c>
      <c r="I152" s="61">
        <v>17</v>
      </c>
    </row>
    <row r="153" spans="1:9" ht="15" x14ac:dyDescent="0.25">
      <c r="A153" s="40" t="s">
        <v>10</v>
      </c>
      <c r="B153" s="40" t="s">
        <v>11</v>
      </c>
      <c r="C153" t="s">
        <v>103</v>
      </c>
      <c r="D153" s="40" t="s">
        <v>104</v>
      </c>
      <c r="E153" t="s">
        <v>105</v>
      </c>
      <c r="F153" s="40" t="s">
        <v>106</v>
      </c>
      <c r="G153" t="s">
        <v>2101</v>
      </c>
      <c r="H153" t="s">
        <v>933</v>
      </c>
      <c r="I153" s="61">
        <v>23</v>
      </c>
    </row>
    <row r="154" spans="1:9" ht="15" x14ac:dyDescent="0.25">
      <c r="A154" s="40" t="s">
        <v>10</v>
      </c>
      <c r="B154" s="40" t="s">
        <v>11</v>
      </c>
      <c r="C154" t="s">
        <v>103</v>
      </c>
      <c r="D154" s="40" t="s">
        <v>104</v>
      </c>
      <c r="E154" t="s">
        <v>105</v>
      </c>
      <c r="F154" s="40" t="s">
        <v>106</v>
      </c>
      <c r="G154" t="s">
        <v>2102</v>
      </c>
      <c r="H154" t="s">
        <v>934</v>
      </c>
      <c r="I154" s="61">
        <v>29</v>
      </c>
    </row>
    <row r="155" spans="1:9" ht="15" x14ac:dyDescent="0.25">
      <c r="A155" s="40" t="s">
        <v>10</v>
      </c>
      <c r="B155" s="40" t="s">
        <v>11</v>
      </c>
      <c r="C155" t="s">
        <v>946</v>
      </c>
      <c r="D155" s="40" t="s">
        <v>945</v>
      </c>
      <c r="E155" t="s">
        <v>948</v>
      </c>
      <c r="F155" s="40" t="s">
        <v>947</v>
      </c>
      <c r="G155" t="s">
        <v>946</v>
      </c>
      <c r="H155" t="s">
        <v>949</v>
      </c>
      <c r="I155" s="61">
        <v>500</v>
      </c>
    </row>
    <row r="156" spans="1:9" ht="15" x14ac:dyDescent="0.25">
      <c r="A156" s="40" t="s">
        <v>10</v>
      </c>
      <c r="B156" s="40" t="s">
        <v>11</v>
      </c>
      <c r="C156" t="s">
        <v>103</v>
      </c>
      <c r="D156" s="40" t="s">
        <v>104</v>
      </c>
      <c r="E156" t="s">
        <v>112</v>
      </c>
      <c r="F156" s="40" t="s">
        <v>113</v>
      </c>
      <c r="G156" t="s">
        <v>112</v>
      </c>
      <c r="H156" t="s">
        <v>114</v>
      </c>
      <c r="I156" s="61">
        <v>205</v>
      </c>
    </row>
    <row r="157" spans="1:9" ht="15" x14ac:dyDescent="0.25">
      <c r="A157" s="40" t="s">
        <v>10</v>
      </c>
      <c r="B157" s="40" t="s">
        <v>11</v>
      </c>
      <c r="C157" t="s">
        <v>103</v>
      </c>
      <c r="D157" s="40" t="s">
        <v>104</v>
      </c>
      <c r="E157" t="s">
        <v>112</v>
      </c>
      <c r="F157" s="40" t="s">
        <v>113</v>
      </c>
      <c r="G157" t="s">
        <v>284</v>
      </c>
      <c r="H157" t="s">
        <v>285</v>
      </c>
      <c r="I157" s="61">
        <v>456</v>
      </c>
    </row>
    <row r="158" spans="1:9" ht="15" x14ac:dyDescent="0.25">
      <c r="A158" s="40" t="s">
        <v>10</v>
      </c>
      <c r="B158" s="40" t="s">
        <v>11</v>
      </c>
      <c r="C158" t="s">
        <v>103</v>
      </c>
      <c r="D158" s="40" t="s">
        <v>104</v>
      </c>
      <c r="E158" t="s">
        <v>112</v>
      </c>
      <c r="F158" s="40" t="s">
        <v>113</v>
      </c>
      <c r="G158" t="s">
        <v>288</v>
      </c>
      <c r="H158" t="s">
        <v>289</v>
      </c>
      <c r="I158" s="61">
        <v>90</v>
      </c>
    </row>
    <row r="159" spans="1:9" ht="15" x14ac:dyDescent="0.25">
      <c r="A159" s="40" t="s">
        <v>10</v>
      </c>
      <c r="B159" s="40" t="s">
        <v>11</v>
      </c>
      <c r="C159" t="s">
        <v>103</v>
      </c>
      <c r="D159" s="40" t="s">
        <v>104</v>
      </c>
      <c r="E159" t="s">
        <v>112</v>
      </c>
      <c r="F159" s="40" t="s">
        <v>113</v>
      </c>
      <c r="G159" t="s">
        <v>679</v>
      </c>
      <c r="H159" t="s">
        <v>602</v>
      </c>
      <c r="I159" s="61">
        <v>456</v>
      </c>
    </row>
    <row r="160" spans="1:9" ht="15" x14ac:dyDescent="0.25">
      <c r="A160" s="40" t="s">
        <v>10</v>
      </c>
      <c r="B160" s="40" t="s">
        <v>11</v>
      </c>
      <c r="C160" t="s">
        <v>103</v>
      </c>
      <c r="D160" s="40" t="s">
        <v>104</v>
      </c>
      <c r="E160" t="s">
        <v>112</v>
      </c>
      <c r="F160" s="40" t="s">
        <v>113</v>
      </c>
      <c r="G160" t="s">
        <v>149</v>
      </c>
      <c r="H160" t="s">
        <v>150</v>
      </c>
      <c r="I160" s="61">
        <v>108</v>
      </c>
    </row>
    <row r="161" spans="1:9" ht="15" x14ac:dyDescent="0.25">
      <c r="A161" s="40" t="s">
        <v>10</v>
      </c>
      <c r="B161" s="40" t="s">
        <v>11</v>
      </c>
      <c r="C161" t="s">
        <v>103</v>
      </c>
      <c r="D161" s="40" t="s">
        <v>104</v>
      </c>
      <c r="E161" t="s">
        <v>112</v>
      </c>
      <c r="F161" s="40" t="s">
        <v>113</v>
      </c>
      <c r="G161" t="s">
        <v>1728</v>
      </c>
      <c r="H161" t="s">
        <v>1729</v>
      </c>
      <c r="I161" s="61">
        <v>217</v>
      </c>
    </row>
    <row r="162" spans="1:9" ht="15" x14ac:dyDescent="0.25">
      <c r="A162" s="40" t="s">
        <v>10</v>
      </c>
      <c r="B162" s="40" t="s">
        <v>11</v>
      </c>
      <c r="C162" t="s">
        <v>103</v>
      </c>
      <c r="D162" s="40" t="s">
        <v>104</v>
      </c>
      <c r="E162" t="s">
        <v>112</v>
      </c>
      <c r="F162" s="40" t="s">
        <v>113</v>
      </c>
      <c r="G162" t="s">
        <v>1823</v>
      </c>
      <c r="H162" t="s">
        <v>1824</v>
      </c>
      <c r="I162" s="61">
        <v>54</v>
      </c>
    </row>
    <row r="163" spans="1:9" ht="15" x14ac:dyDescent="0.25">
      <c r="A163" s="40" t="s">
        <v>10</v>
      </c>
      <c r="B163" s="40" t="s">
        <v>11</v>
      </c>
      <c r="C163" t="s">
        <v>103</v>
      </c>
      <c r="D163" s="40" t="s">
        <v>104</v>
      </c>
      <c r="E163" t="s">
        <v>112</v>
      </c>
      <c r="F163" s="40" t="s">
        <v>113</v>
      </c>
      <c r="G163" t="s">
        <v>1931</v>
      </c>
      <c r="H163" t="s">
        <v>1932</v>
      </c>
      <c r="I163" s="61">
        <v>29</v>
      </c>
    </row>
    <row r="164" spans="1:9" ht="15" x14ac:dyDescent="0.25">
      <c r="A164" s="40" t="s">
        <v>10</v>
      </c>
      <c r="B164" s="40" t="s">
        <v>11</v>
      </c>
      <c r="C164" t="s">
        <v>103</v>
      </c>
      <c r="D164" s="40" t="s">
        <v>104</v>
      </c>
      <c r="E164" t="s">
        <v>112</v>
      </c>
      <c r="F164" s="40" t="s">
        <v>113</v>
      </c>
      <c r="G164" t="s">
        <v>1962</v>
      </c>
      <c r="H164" t="s">
        <v>841</v>
      </c>
      <c r="I164" s="61">
        <v>325</v>
      </c>
    </row>
    <row r="165" spans="1:9" ht="15" x14ac:dyDescent="0.25">
      <c r="A165" s="40" t="s">
        <v>10</v>
      </c>
      <c r="B165" s="40" t="s">
        <v>11</v>
      </c>
      <c r="C165" t="s">
        <v>103</v>
      </c>
      <c r="D165" s="40" t="s">
        <v>104</v>
      </c>
      <c r="E165" t="s">
        <v>112</v>
      </c>
      <c r="F165" s="40" t="s">
        <v>113</v>
      </c>
      <c r="G165" t="s">
        <v>1986</v>
      </c>
      <c r="H165" t="s">
        <v>1987</v>
      </c>
      <c r="I165" s="61">
        <v>54</v>
      </c>
    </row>
    <row r="166" spans="1:9" ht="15" x14ac:dyDescent="0.25">
      <c r="A166" s="40" t="s">
        <v>10</v>
      </c>
      <c r="B166" s="40" t="s">
        <v>11</v>
      </c>
      <c r="C166" t="s">
        <v>103</v>
      </c>
      <c r="D166" s="40" t="s">
        <v>104</v>
      </c>
      <c r="E166" t="s">
        <v>112</v>
      </c>
      <c r="F166" s="40" t="s">
        <v>113</v>
      </c>
      <c r="G166" t="s">
        <v>2020</v>
      </c>
      <c r="H166" t="s">
        <v>2021</v>
      </c>
      <c r="I166" s="61">
        <v>72</v>
      </c>
    </row>
    <row r="167" spans="1:9" ht="15" x14ac:dyDescent="0.25">
      <c r="A167" s="40" t="s">
        <v>10</v>
      </c>
      <c r="B167" s="40" t="s">
        <v>11</v>
      </c>
      <c r="C167" t="s">
        <v>103</v>
      </c>
      <c r="D167" s="40" t="s">
        <v>104</v>
      </c>
      <c r="E167" t="s">
        <v>112</v>
      </c>
      <c r="F167" s="40" t="s">
        <v>113</v>
      </c>
      <c r="G167" t="s">
        <v>2562</v>
      </c>
      <c r="H167" t="s">
        <v>2527</v>
      </c>
      <c r="I167" s="61">
        <v>79</v>
      </c>
    </row>
    <row r="168" spans="1:9" ht="15" x14ac:dyDescent="0.25">
      <c r="A168" s="40" t="s">
        <v>10</v>
      </c>
      <c r="B168" s="40" t="s">
        <v>11</v>
      </c>
      <c r="C168" t="s">
        <v>103</v>
      </c>
      <c r="D168" s="40" t="s">
        <v>104</v>
      </c>
      <c r="E168" t="s">
        <v>112</v>
      </c>
      <c r="F168" s="40" t="s">
        <v>113</v>
      </c>
      <c r="G168" t="s">
        <v>2563</v>
      </c>
      <c r="H168" t="s">
        <v>2528</v>
      </c>
      <c r="I168" s="61">
        <v>36</v>
      </c>
    </row>
    <row r="169" spans="1:9" ht="15" x14ac:dyDescent="0.25">
      <c r="A169" s="40" t="s">
        <v>10</v>
      </c>
      <c r="B169" s="40" t="s">
        <v>11</v>
      </c>
      <c r="C169" t="s">
        <v>103</v>
      </c>
      <c r="D169" s="40" t="s">
        <v>104</v>
      </c>
      <c r="E169" t="s">
        <v>112</v>
      </c>
      <c r="F169" s="40" t="s">
        <v>113</v>
      </c>
      <c r="G169" t="s">
        <v>2781</v>
      </c>
      <c r="H169" t="s">
        <v>2782</v>
      </c>
      <c r="I169" s="61">
        <v>80</v>
      </c>
    </row>
    <row r="170" spans="1:9" ht="15" x14ac:dyDescent="0.25">
      <c r="A170" s="40" t="s">
        <v>10</v>
      </c>
      <c r="B170" s="40" t="s">
        <v>11</v>
      </c>
      <c r="C170" t="s">
        <v>103</v>
      </c>
      <c r="D170" s="40" t="s">
        <v>104</v>
      </c>
      <c r="E170" t="s">
        <v>105</v>
      </c>
      <c r="F170" s="40" t="s">
        <v>106</v>
      </c>
      <c r="G170" t="s">
        <v>703</v>
      </c>
      <c r="H170" t="s">
        <v>630</v>
      </c>
      <c r="I170" s="61">
        <v>580</v>
      </c>
    </row>
    <row r="171" spans="1:9" ht="15" x14ac:dyDescent="0.25">
      <c r="A171" s="40" t="s">
        <v>10</v>
      </c>
      <c r="B171" s="40" t="s">
        <v>11</v>
      </c>
      <c r="C171" t="s">
        <v>103</v>
      </c>
      <c r="D171" s="40" t="s">
        <v>104</v>
      </c>
      <c r="E171" t="s">
        <v>105</v>
      </c>
      <c r="F171" s="40" t="s">
        <v>106</v>
      </c>
      <c r="G171" t="s">
        <v>4046</v>
      </c>
      <c r="H171" t="s">
        <v>4047</v>
      </c>
      <c r="I171" s="61">
        <v>55</v>
      </c>
    </row>
    <row r="172" spans="1:9" ht="15" x14ac:dyDescent="0.25">
      <c r="A172" s="40" t="s">
        <v>10</v>
      </c>
      <c r="B172" s="40" t="s">
        <v>11</v>
      </c>
      <c r="C172" t="s">
        <v>103</v>
      </c>
      <c r="D172" s="40" t="s">
        <v>104</v>
      </c>
      <c r="E172" t="s">
        <v>105</v>
      </c>
      <c r="F172" s="40" t="s">
        <v>106</v>
      </c>
      <c r="G172" t="s">
        <v>706</v>
      </c>
      <c r="H172" t="s">
        <v>633</v>
      </c>
      <c r="I172" s="61">
        <v>100</v>
      </c>
    </row>
    <row r="173" spans="1:9" ht="15" x14ac:dyDescent="0.25">
      <c r="A173" s="40" t="s">
        <v>10</v>
      </c>
      <c r="B173" s="40" t="s">
        <v>11</v>
      </c>
      <c r="C173" t="s">
        <v>103</v>
      </c>
      <c r="D173" s="40" t="s">
        <v>104</v>
      </c>
      <c r="E173" t="s">
        <v>105</v>
      </c>
      <c r="F173" s="40" t="s">
        <v>106</v>
      </c>
      <c r="G173" t="s">
        <v>105</v>
      </c>
      <c r="H173" t="s">
        <v>118</v>
      </c>
      <c r="I173" s="61">
        <v>650</v>
      </c>
    </row>
    <row r="174" spans="1:9" ht="15" x14ac:dyDescent="0.25">
      <c r="A174" s="40" t="s">
        <v>10</v>
      </c>
      <c r="B174" s="40" t="s">
        <v>11</v>
      </c>
      <c r="C174" t="s">
        <v>103</v>
      </c>
      <c r="D174" s="40" t="s">
        <v>104</v>
      </c>
      <c r="E174" t="s">
        <v>105</v>
      </c>
      <c r="F174" s="40" t="s">
        <v>106</v>
      </c>
      <c r="G174" t="s">
        <v>2100</v>
      </c>
      <c r="H174" t="s">
        <v>915</v>
      </c>
      <c r="I174" s="61">
        <v>210</v>
      </c>
    </row>
    <row r="175" spans="1:9" ht="15" x14ac:dyDescent="0.25">
      <c r="A175" s="40" t="s">
        <v>10</v>
      </c>
      <c r="B175" s="40" t="s">
        <v>11</v>
      </c>
      <c r="C175" t="s">
        <v>103</v>
      </c>
      <c r="D175" s="40" t="s">
        <v>104</v>
      </c>
      <c r="E175" t="s">
        <v>105</v>
      </c>
      <c r="F175" s="40" t="s">
        <v>106</v>
      </c>
      <c r="G175" t="s">
        <v>3771</v>
      </c>
      <c r="H175" t="s">
        <v>3772</v>
      </c>
      <c r="I175" s="61">
        <v>350</v>
      </c>
    </row>
    <row r="176" spans="1:9" ht="15" x14ac:dyDescent="0.25">
      <c r="A176" s="40" t="s">
        <v>10</v>
      </c>
      <c r="B176" s="40" t="s">
        <v>11</v>
      </c>
      <c r="C176" t="s">
        <v>103</v>
      </c>
      <c r="D176" s="40" t="s">
        <v>104</v>
      </c>
      <c r="E176" t="s">
        <v>105</v>
      </c>
      <c r="F176" s="40" t="s">
        <v>106</v>
      </c>
      <c r="G176" t="s">
        <v>4048</v>
      </c>
      <c r="H176" t="s">
        <v>4049</v>
      </c>
      <c r="I176" s="61">
        <v>520</v>
      </c>
    </row>
    <row r="177" spans="1:9" ht="15" x14ac:dyDescent="0.25">
      <c r="A177" s="40" t="s">
        <v>10</v>
      </c>
      <c r="B177" s="40" t="s">
        <v>11</v>
      </c>
      <c r="C177" t="s">
        <v>103</v>
      </c>
      <c r="D177" s="40" t="s">
        <v>104</v>
      </c>
      <c r="E177" t="s">
        <v>103</v>
      </c>
      <c r="F177" s="40" t="s">
        <v>117</v>
      </c>
      <c r="G177" t="s">
        <v>10</v>
      </c>
      <c r="H177" t="s">
        <v>315</v>
      </c>
      <c r="I177" s="61">
        <v>389</v>
      </c>
    </row>
    <row r="178" spans="1:9" ht="15" x14ac:dyDescent="0.25">
      <c r="A178" s="40" t="s">
        <v>10</v>
      </c>
      <c r="B178" s="40" t="s">
        <v>11</v>
      </c>
      <c r="C178" t="s">
        <v>103</v>
      </c>
      <c r="D178" s="40" t="s">
        <v>104</v>
      </c>
      <c r="E178" t="s">
        <v>290</v>
      </c>
      <c r="F178" s="40" t="s">
        <v>291</v>
      </c>
      <c r="G178" t="s">
        <v>1085</v>
      </c>
      <c r="H178" t="s">
        <v>1086</v>
      </c>
      <c r="I178" s="61">
        <v>18</v>
      </c>
    </row>
    <row r="179" spans="1:9" ht="15" x14ac:dyDescent="0.25">
      <c r="A179" s="40" t="s">
        <v>10</v>
      </c>
      <c r="B179" s="40" t="s">
        <v>11</v>
      </c>
      <c r="C179" t="s">
        <v>103</v>
      </c>
      <c r="D179" s="40" t="s">
        <v>104</v>
      </c>
      <c r="E179" t="s">
        <v>290</v>
      </c>
      <c r="F179" s="40" t="s">
        <v>291</v>
      </c>
      <c r="G179" t="s">
        <v>1087</v>
      </c>
      <c r="H179" t="s">
        <v>1088</v>
      </c>
      <c r="I179" s="61">
        <v>59</v>
      </c>
    </row>
    <row r="180" spans="1:9" ht="15" x14ac:dyDescent="0.25">
      <c r="A180" s="40" t="s">
        <v>10</v>
      </c>
      <c r="B180" s="40" t="s">
        <v>11</v>
      </c>
      <c r="C180" t="s">
        <v>103</v>
      </c>
      <c r="D180" s="40" t="s">
        <v>104</v>
      </c>
      <c r="E180" t="s">
        <v>290</v>
      </c>
      <c r="F180" s="40" t="s">
        <v>291</v>
      </c>
      <c r="G180" t="s">
        <v>1089</v>
      </c>
      <c r="H180" t="s">
        <v>1090</v>
      </c>
      <c r="I180" s="61">
        <v>14</v>
      </c>
    </row>
    <row r="181" spans="1:9" ht="15" x14ac:dyDescent="0.25">
      <c r="A181" s="40" t="s">
        <v>10</v>
      </c>
      <c r="B181" s="40" t="s">
        <v>11</v>
      </c>
      <c r="C181" t="s">
        <v>103</v>
      </c>
      <c r="D181" s="40" t="s">
        <v>104</v>
      </c>
      <c r="E181" t="s">
        <v>290</v>
      </c>
      <c r="F181" s="40" t="s">
        <v>291</v>
      </c>
      <c r="G181" t="s">
        <v>1779</v>
      </c>
      <c r="H181" t="s">
        <v>1780</v>
      </c>
      <c r="I181" s="61">
        <v>68</v>
      </c>
    </row>
    <row r="182" spans="1:9" ht="15" x14ac:dyDescent="0.25">
      <c r="A182" s="40" t="s">
        <v>10</v>
      </c>
      <c r="B182" s="40" t="s">
        <v>11</v>
      </c>
      <c r="C182" t="s">
        <v>103</v>
      </c>
      <c r="D182" s="40" t="s">
        <v>104</v>
      </c>
      <c r="E182" t="s">
        <v>290</v>
      </c>
      <c r="F182" s="40" t="s">
        <v>291</v>
      </c>
      <c r="G182" t="s">
        <v>1781</v>
      </c>
      <c r="H182" t="s">
        <v>1782</v>
      </c>
      <c r="I182" s="61">
        <v>27</v>
      </c>
    </row>
    <row r="183" spans="1:9" ht="15" x14ac:dyDescent="0.25">
      <c r="A183" s="40" t="s">
        <v>10</v>
      </c>
      <c r="B183" s="40" t="s">
        <v>11</v>
      </c>
      <c r="C183" t="s">
        <v>103</v>
      </c>
      <c r="D183" s="40" t="s">
        <v>104</v>
      </c>
      <c r="E183" t="s">
        <v>290</v>
      </c>
      <c r="F183" s="40" t="s">
        <v>291</v>
      </c>
      <c r="G183" t="s">
        <v>290</v>
      </c>
      <c r="H183" t="s">
        <v>524</v>
      </c>
      <c r="I183" s="61">
        <v>162</v>
      </c>
    </row>
    <row r="184" spans="1:9" ht="15" x14ac:dyDescent="0.25">
      <c r="A184" s="40" t="s">
        <v>10</v>
      </c>
      <c r="B184" s="40" t="s">
        <v>11</v>
      </c>
      <c r="C184" t="s">
        <v>103</v>
      </c>
      <c r="D184" s="40" t="s">
        <v>104</v>
      </c>
      <c r="E184" t="s">
        <v>290</v>
      </c>
      <c r="F184" s="40" t="s">
        <v>291</v>
      </c>
      <c r="G184" t="s">
        <v>328</v>
      </c>
      <c r="H184" t="s">
        <v>329</v>
      </c>
      <c r="I184" s="61">
        <v>27</v>
      </c>
    </row>
    <row r="185" spans="1:9" ht="15" x14ac:dyDescent="0.25">
      <c r="A185" s="40" t="s">
        <v>10</v>
      </c>
      <c r="B185" s="40" t="s">
        <v>11</v>
      </c>
      <c r="C185" t="s">
        <v>103</v>
      </c>
      <c r="D185" s="40" t="s">
        <v>104</v>
      </c>
      <c r="E185" t="s">
        <v>290</v>
      </c>
      <c r="F185" s="40" t="s">
        <v>291</v>
      </c>
      <c r="G185" t="s">
        <v>4044</v>
      </c>
      <c r="H185" t="s">
        <v>4045</v>
      </c>
      <c r="I185" s="61">
        <v>50</v>
      </c>
    </row>
    <row r="186" spans="1:9" ht="15" x14ac:dyDescent="0.25">
      <c r="A186" s="40" t="s">
        <v>10</v>
      </c>
      <c r="B186" s="40" t="s">
        <v>11</v>
      </c>
      <c r="C186" t="s">
        <v>103</v>
      </c>
      <c r="D186" s="40" t="s">
        <v>104</v>
      </c>
      <c r="E186" t="s">
        <v>290</v>
      </c>
      <c r="F186" s="40" t="s">
        <v>291</v>
      </c>
      <c r="G186" t="s">
        <v>4134</v>
      </c>
      <c r="H186" t="s">
        <v>4135</v>
      </c>
      <c r="I186" s="61">
        <v>23</v>
      </c>
    </row>
    <row r="187" spans="1:9" ht="15" x14ac:dyDescent="0.25">
      <c r="A187" s="40" t="s">
        <v>10</v>
      </c>
      <c r="B187" s="40" t="s">
        <v>11</v>
      </c>
      <c r="C187" t="s">
        <v>103</v>
      </c>
      <c r="D187" s="40" t="s">
        <v>104</v>
      </c>
      <c r="E187" t="s">
        <v>525</v>
      </c>
      <c r="F187" s="40" t="s">
        <v>526</v>
      </c>
      <c r="G187" t="s">
        <v>527</v>
      </c>
      <c r="H187" t="s">
        <v>528</v>
      </c>
      <c r="I187" s="61">
        <v>100</v>
      </c>
    </row>
    <row r="188" spans="1:9" ht="15" x14ac:dyDescent="0.25">
      <c r="A188" s="40" t="s">
        <v>10</v>
      </c>
      <c r="B188" s="40" t="s">
        <v>11</v>
      </c>
      <c r="C188" t="s">
        <v>103</v>
      </c>
      <c r="D188" s="40" t="s">
        <v>104</v>
      </c>
      <c r="E188" t="s">
        <v>1670</v>
      </c>
      <c r="F188" s="40" t="s">
        <v>1671</v>
      </c>
      <c r="G188" t="s">
        <v>2194</v>
      </c>
      <c r="H188" t="s">
        <v>2193</v>
      </c>
      <c r="I188" s="61">
        <v>25</v>
      </c>
    </row>
    <row r="189" spans="1:9" ht="15" x14ac:dyDescent="0.25">
      <c r="A189" s="40" t="s">
        <v>10</v>
      </c>
      <c r="B189" s="40" t="s">
        <v>11</v>
      </c>
      <c r="C189" t="s">
        <v>103</v>
      </c>
      <c r="D189" s="40" t="s">
        <v>104</v>
      </c>
      <c r="E189" t="s">
        <v>1670</v>
      </c>
      <c r="F189" s="40" t="s">
        <v>1671</v>
      </c>
      <c r="G189" t="s">
        <v>2204</v>
      </c>
      <c r="H189" t="s">
        <v>2203</v>
      </c>
      <c r="I189" s="61">
        <v>10</v>
      </c>
    </row>
    <row r="190" spans="1:9" ht="15" x14ac:dyDescent="0.25">
      <c r="A190" s="40" t="s">
        <v>10</v>
      </c>
      <c r="B190" s="40" t="s">
        <v>11</v>
      </c>
      <c r="C190" t="s">
        <v>2130</v>
      </c>
      <c r="D190" s="40" t="s">
        <v>853</v>
      </c>
      <c r="E190" t="s">
        <v>2130</v>
      </c>
      <c r="F190" s="40" t="s">
        <v>854</v>
      </c>
      <c r="G190" t="s">
        <v>2130</v>
      </c>
      <c r="H190" t="s">
        <v>855</v>
      </c>
      <c r="I190" s="61">
        <v>60</v>
      </c>
    </row>
    <row r="191" spans="1:9" ht="15" x14ac:dyDescent="0.25">
      <c r="A191" s="40" t="s">
        <v>20</v>
      </c>
      <c r="B191" s="40" t="s">
        <v>21</v>
      </c>
      <c r="C191" t="s">
        <v>20</v>
      </c>
      <c r="D191" s="40" t="s">
        <v>158</v>
      </c>
      <c r="E191" t="s">
        <v>20</v>
      </c>
      <c r="F191" s="40" t="s">
        <v>469</v>
      </c>
      <c r="G191" t="s">
        <v>20</v>
      </c>
      <c r="H191" t="s">
        <v>511</v>
      </c>
      <c r="I191" s="61">
        <v>229</v>
      </c>
    </row>
    <row r="192" spans="1:9" ht="15" x14ac:dyDescent="0.25">
      <c r="A192" s="40" t="s">
        <v>20</v>
      </c>
      <c r="B192" s="40" t="s">
        <v>21</v>
      </c>
      <c r="C192" t="s">
        <v>20</v>
      </c>
      <c r="D192" s="40" t="s">
        <v>158</v>
      </c>
      <c r="E192" t="s">
        <v>20</v>
      </c>
      <c r="F192" s="40" t="s">
        <v>469</v>
      </c>
      <c r="G192" t="s">
        <v>4052</v>
      </c>
      <c r="H192" t="s">
        <v>4053</v>
      </c>
      <c r="I192" s="61">
        <v>5</v>
      </c>
    </row>
    <row r="193" spans="1:9" ht="15" x14ac:dyDescent="0.25">
      <c r="A193" s="40" t="s">
        <v>20</v>
      </c>
      <c r="B193" s="40" t="s">
        <v>21</v>
      </c>
      <c r="C193" t="s">
        <v>20</v>
      </c>
      <c r="D193" s="40" t="s">
        <v>158</v>
      </c>
      <c r="E193" t="s">
        <v>470</v>
      </c>
      <c r="F193" s="40" t="s">
        <v>471</v>
      </c>
      <c r="G193" t="s">
        <v>470</v>
      </c>
      <c r="H193" t="s">
        <v>472</v>
      </c>
      <c r="I193" s="61">
        <v>67</v>
      </c>
    </row>
    <row r="194" spans="1:9" ht="15" x14ac:dyDescent="0.25">
      <c r="A194" s="40" t="s">
        <v>20</v>
      </c>
      <c r="B194" s="40" t="s">
        <v>21</v>
      </c>
      <c r="C194" t="s">
        <v>20</v>
      </c>
      <c r="D194" s="40" t="s">
        <v>158</v>
      </c>
      <c r="E194" t="s">
        <v>470</v>
      </c>
      <c r="F194" s="40" t="s">
        <v>471</v>
      </c>
      <c r="G194" t="s">
        <v>1197</v>
      </c>
      <c r="H194" t="s">
        <v>1198</v>
      </c>
      <c r="I194" s="61">
        <v>6</v>
      </c>
    </row>
    <row r="195" spans="1:9" ht="15" x14ac:dyDescent="0.25">
      <c r="A195" s="40" t="s">
        <v>20</v>
      </c>
      <c r="B195" s="40" t="s">
        <v>21</v>
      </c>
      <c r="C195" t="s">
        <v>20</v>
      </c>
      <c r="D195" s="40" t="s">
        <v>158</v>
      </c>
      <c r="E195" t="s">
        <v>951</v>
      </c>
      <c r="F195" s="40" t="s">
        <v>950</v>
      </c>
      <c r="G195" t="s">
        <v>951</v>
      </c>
      <c r="H195" t="s">
        <v>1205</v>
      </c>
      <c r="I195" s="61">
        <v>10</v>
      </c>
    </row>
    <row r="196" spans="1:9" ht="15" x14ac:dyDescent="0.25">
      <c r="A196" s="40" t="s">
        <v>20</v>
      </c>
      <c r="B196" s="40" t="s">
        <v>21</v>
      </c>
      <c r="C196" t="s">
        <v>20</v>
      </c>
      <c r="D196" s="40" t="s">
        <v>158</v>
      </c>
      <c r="E196" t="s">
        <v>1254</v>
      </c>
      <c r="F196" s="40" t="s">
        <v>1255</v>
      </c>
      <c r="G196" t="s">
        <v>1624</v>
      </c>
      <c r="H196" t="s">
        <v>1625</v>
      </c>
      <c r="I196" s="61">
        <v>5</v>
      </c>
    </row>
    <row r="197" spans="1:9" ht="15" x14ac:dyDescent="0.25">
      <c r="A197" s="40" t="s">
        <v>20</v>
      </c>
      <c r="B197" s="40" t="s">
        <v>21</v>
      </c>
      <c r="C197" t="s">
        <v>20</v>
      </c>
      <c r="D197" s="40" t="s">
        <v>158</v>
      </c>
      <c r="E197" t="s">
        <v>1254</v>
      </c>
      <c r="F197" s="40" t="s">
        <v>1255</v>
      </c>
      <c r="G197" t="s">
        <v>1254</v>
      </c>
      <c r="H197" t="s">
        <v>2303</v>
      </c>
      <c r="I197" s="61">
        <v>12</v>
      </c>
    </row>
    <row r="198" spans="1:9" ht="15" x14ac:dyDescent="0.25">
      <c r="A198" s="40" t="s">
        <v>20</v>
      </c>
      <c r="B198" s="40" t="s">
        <v>21</v>
      </c>
      <c r="C198" t="s">
        <v>955</v>
      </c>
      <c r="D198" s="40" t="s">
        <v>954</v>
      </c>
      <c r="E198" t="s">
        <v>955</v>
      </c>
      <c r="F198" s="40" t="s">
        <v>956</v>
      </c>
      <c r="G198" t="s">
        <v>955</v>
      </c>
      <c r="H198" t="s">
        <v>965</v>
      </c>
      <c r="I198" s="61">
        <v>45</v>
      </c>
    </row>
    <row r="199" spans="1:9" ht="15" x14ac:dyDescent="0.25">
      <c r="A199" s="40" t="s">
        <v>20</v>
      </c>
      <c r="B199" s="40" t="s">
        <v>21</v>
      </c>
      <c r="C199" t="s">
        <v>955</v>
      </c>
      <c r="D199" s="40" t="s">
        <v>954</v>
      </c>
      <c r="E199" t="s">
        <v>955</v>
      </c>
      <c r="F199" s="40" t="s">
        <v>956</v>
      </c>
      <c r="G199" t="s">
        <v>970</v>
      </c>
      <c r="H199" t="s">
        <v>971</v>
      </c>
      <c r="I199" s="61">
        <v>32</v>
      </c>
    </row>
    <row r="200" spans="1:9" ht="15" x14ac:dyDescent="0.25">
      <c r="A200" s="40" t="s">
        <v>20</v>
      </c>
      <c r="B200" s="40" t="s">
        <v>21</v>
      </c>
      <c r="C200" t="s">
        <v>955</v>
      </c>
      <c r="D200" s="40" t="s">
        <v>954</v>
      </c>
      <c r="E200" t="s">
        <v>955</v>
      </c>
      <c r="F200" s="40" t="s">
        <v>956</v>
      </c>
      <c r="G200" t="s">
        <v>958</v>
      </c>
      <c r="H200" t="s">
        <v>957</v>
      </c>
      <c r="I200" s="61">
        <v>30</v>
      </c>
    </row>
    <row r="201" spans="1:9" ht="15" x14ac:dyDescent="0.25">
      <c r="A201" s="40" t="s">
        <v>20</v>
      </c>
      <c r="B201" s="40" t="s">
        <v>21</v>
      </c>
      <c r="C201" t="s">
        <v>955</v>
      </c>
      <c r="D201" s="40" t="s">
        <v>954</v>
      </c>
      <c r="E201" t="s">
        <v>979</v>
      </c>
      <c r="F201" s="40" t="s">
        <v>980</v>
      </c>
      <c r="G201" t="s">
        <v>979</v>
      </c>
      <c r="H201" t="s">
        <v>981</v>
      </c>
      <c r="I201" s="61">
        <v>9</v>
      </c>
    </row>
    <row r="202" spans="1:9" ht="15" x14ac:dyDescent="0.25">
      <c r="A202" s="40" t="s">
        <v>20</v>
      </c>
      <c r="B202" s="40" t="s">
        <v>21</v>
      </c>
      <c r="C202" t="s">
        <v>22</v>
      </c>
      <c r="D202" s="40" t="s">
        <v>23</v>
      </c>
      <c r="E202" t="s">
        <v>24</v>
      </c>
      <c r="F202" s="40" t="s">
        <v>25</v>
      </c>
      <c r="G202" t="s">
        <v>24</v>
      </c>
      <c r="H202" t="s">
        <v>2881</v>
      </c>
      <c r="I202" s="61">
        <v>20</v>
      </c>
    </row>
    <row r="203" spans="1:9" ht="15" x14ac:dyDescent="0.25">
      <c r="A203" s="40" t="s">
        <v>20</v>
      </c>
      <c r="B203" s="40" t="s">
        <v>21</v>
      </c>
      <c r="C203" t="s">
        <v>22</v>
      </c>
      <c r="D203" s="40" t="s">
        <v>23</v>
      </c>
      <c r="E203" t="s">
        <v>22</v>
      </c>
      <c r="F203" s="40" t="s">
        <v>959</v>
      </c>
      <c r="G203" t="s">
        <v>1278</v>
      </c>
      <c r="H203" t="s">
        <v>1279</v>
      </c>
      <c r="I203" s="61">
        <v>20</v>
      </c>
    </row>
    <row r="204" spans="1:9" ht="15" x14ac:dyDescent="0.25">
      <c r="A204" s="40" t="s">
        <v>20</v>
      </c>
      <c r="B204" s="40" t="s">
        <v>21</v>
      </c>
      <c r="C204" t="s">
        <v>22</v>
      </c>
      <c r="D204" s="40" t="s">
        <v>23</v>
      </c>
      <c r="E204" t="s">
        <v>22</v>
      </c>
      <c r="F204" s="40" t="s">
        <v>959</v>
      </c>
      <c r="G204" t="s">
        <v>1284</v>
      </c>
      <c r="H204" t="s">
        <v>1285</v>
      </c>
      <c r="I204" s="61">
        <v>12</v>
      </c>
    </row>
    <row r="205" spans="1:9" ht="15" x14ac:dyDescent="0.25">
      <c r="A205" s="40" t="s">
        <v>20</v>
      </c>
      <c r="B205" s="40" t="s">
        <v>21</v>
      </c>
      <c r="C205" t="s">
        <v>22</v>
      </c>
      <c r="D205" s="40" t="s">
        <v>23</v>
      </c>
      <c r="E205" t="s">
        <v>22</v>
      </c>
      <c r="F205" s="40" t="s">
        <v>959</v>
      </c>
      <c r="G205" t="s">
        <v>1310</v>
      </c>
      <c r="H205" t="s">
        <v>1311</v>
      </c>
      <c r="I205" s="61">
        <v>34</v>
      </c>
    </row>
    <row r="206" spans="1:9" ht="15" x14ac:dyDescent="0.25">
      <c r="A206" s="40" t="s">
        <v>20</v>
      </c>
      <c r="B206" s="40" t="s">
        <v>21</v>
      </c>
      <c r="C206" t="s">
        <v>22</v>
      </c>
      <c r="D206" s="40" t="s">
        <v>23</v>
      </c>
      <c r="E206" t="s">
        <v>22</v>
      </c>
      <c r="F206" s="40" t="s">
        <v>959</v>
      </c>
      <c r="G206" t="s">
        <v>22</v>
      </c>
      <c r="H206" t="s">
        <v>1312</v>
      </c>
      <c r="I206" s="61">
        <v>75</v>
      </c>
    </row>
    <row r="207" spans="1:9" ht="15" x14ac:dyDescent="0.25">
      <c r="A207" s="40" t="s">
        <v>20</v>
      </c>
      <c r="B207" s="40" t="s">
        <v>21</v>
      </c>
      <c r="C207" t="s">
        <v>22</v>
      </c>
      <c r="D207" s="40" t="s">
        <v>23</v>
      </c>
      <c r="E207" t="s">
        <v>22</v>
      </c>
      <c r="F207" s="40" t="s">
        <v>959</v>
      </c>
      <c r="G207" t="s">
        <v>961</v>
      </c>
      <c r="H207" t="s">
        <v>960</v>
      </c>
      <c r="I207" s="61">
        <v>25</v>
      </c>
    </row>
    <row r="208" spans="1:9" ht="15" x14ac:dyDescent="0.25">
      <c r="A208" s="40" t="s">
        <v>20</v>
      </c>
      <c r="B208" s="40" t="s">
        <v>21</v>
      </c>
      <c r="C208" t="s">
        <v>22</v>
      </c>
      <c r="D208" s="40" t="s">
        <v>23</v>
      </c>
      <c r="E208" t="s">
        <v>22</v>
      </c>
      <c r="F208" s="40" t="s">
        <v>959</v>
      </c>
      <c r="G208" t="s">
        <v>2247</v>
      </c>
      <c r="H208" t="s">
        <v>2246</v>
      </c>
      <c r="I208" s="61">
        <v>5</v>
      </c>
    </row>
    <row r="209" spans="1:9" ht="15" x14ac:dyDescent="0.25">
      <c r="A209" s="40" t="s">
        <v>20</v>
      </c>
      <c r="B209" s="40" t="s">
        <v>21</v>
      </c>
      <c r="C209" t="s">
        <v>22</v>
      </c>
      <c r="D209" s="40" t="s">
        <v>23</v>
      </c>
      <c r="E209" t="s">
        <v>22</v>
      </c>
      <c r="F209" s="40" t="s">
        <v>959</v>
      </c>
      <c r="G209" t="s">
        <v>2731</v>
      </c>
      <c r="H209" t="s">
        <v>2732</v>
      </c>
      <c r="I209" s="61">
        <v>6</v>
      </c>
    </row>
    <row r="210" spans="1:9" ht="15" x14ac:dyDescent="0.25">
      <c r="A210" s="40" t="s">
        <v>20</v>
      </c>
      <c r="B210" s="40" t="s">
        <v>21</v>
      </c>
      <c r="C210" t="s">
        <v>22</v>
      </c>
      <c r="D210" s="40" t="s">
        <v>23</v>
      </c>
      <c r="E210" t="s">
        <v>22</v>
      </c>
      <c r="F210" s="40" t="s">
        <v>959</v>
      </c>
      <c r="G210" t="s">
        <v>4056</v>
      </c>
      <c r="H210" t="s">
        <v>4057</v>
      </c>
      <c r="I210" s="61">
        <v>5</v>
      </c>
    </row>
    <row r="211" spans="1:9" ht="15" x14ac:dyDescent="0.25">
      <c r="A211" s="40" t="s">
        <v>20</v>
      </c>
      <c r="B211" s="40" t="s">
        <v>21</v>
      </c>
      <c r="C211" t="s">
        <v>22</v>
      </c>
      <c r="D211" s="40" t="s">
        <v>23</v>
      </c>
      <c r="E211" t="s">
        <v>22</v>
      </c>
      <c r="F211" s="40" t="s">
        <v>959</v>
      </c>
      <c r="G211" t="s">
        <v>4066</v>
      </c>
      <c r="H211" t="s">
        <v>4067</v>
      </c>
      <c r="I211" s="61">
        <v>5</v>
      </c>
    </row>
    <row r="212" spans="1:9" ht="15" x14ac:dyDescent="0.25">
      <c r="A212" s="40" t="s">
        <v>20</v>
      </c>
      <c r="B212" s="40" t="s">
        <v>21</v>
      </c>
      <c r="C212" t="s">
        <v>1206</v>
      </c>
      <c r="D212" s="40" t="s">
        <v>864</v>
      </c>
      <c r="E212" t="s">
        <v>1207</v>
      </c>
      <c r="F212" s="40" t="s">
        <v>1208</v>
      </c>
      <c r="G212" t="s">
        <v>1207</v>
      </c>
      <c r="H212" t="s">
        <v>1213</v>
      </c>
      <c r="I212" s="61">
        <v>78</v>
      </c>
    </row>
    <row r="213" spans="1:9" ht="15" x14ac:dyDescent="0.25">
      <c r="A213" s="40" t="s">
        <v>20</v>
      </c>
      <c r="B213" s="40" t="s">
        <v>21</v>
      </c>
      <c r="C213" t="s">
        <v>1206</v>
      </c>
      <c r="D213" s="40" t="s">
        <v>864</v>
      </c>
      <c r="E213" t="s">
        <v>1207</v>
      </c>
      <c r="F213" s="40" t="s">
        <v>1208</v>
      </c>
      <c r="G213" t="s">
        <v>1220</v>
      </c>
      <c r="H213" t="s">
        <v>1221</v>
      </c>
      <c r="I213" s="61">
        <v>5</v>
      </c>
    </row>
    <row r="214" spans="1:9" ht="15" x14ac:dyDescent="0.25">
      <c r="A214" s="40" t="s">
        <v>20</v>
      </c>
      <c r="B214" s="40" t="s">
        <v>21</v>
      </c>
      <c r="C214" t="s">
        <v>1206</v>
      </c>
      <c r="D214" s="40" t="s">
        <v>864</v>
      </c>
      <c r="E214" t="s">
        <v>1207</v>
      </c>
      <c r="F214" s="40" t="s">
        <v>1208</v>
      </c>
      <c r="G214" t="s">
        <v>1294</v>
      </c>
      <c r="H214" t="s">
        <v>1295</v>
      </c>
      <c r="I214" s="61">
        <v>6</v>
      </c>
    </row>
    <row r="215" spans="1:9" ht="15" x14ac:dyDescent="0.25">
      <c r="A215" s="40" t="s">
        <v>20</v>
      </c>
      <c r="B215" s="40" t="s">
        <v>21</v>
      </c>
      <c r="C215" t="s">
        <v>1206</v>
      </c>
      <c r="D215" s="40" t="s">
        <v>864</v>
      </c>
      <c r="E215" t="s">
        <v>1207</v>
      </c>
      <c r="F215" s="40" t="s">
        <v>1208</v>
      </c>
      <c r="G215" t="s">
        <v>1304</v>
      </c>
      <c r="H215" t="s">
        <v>1305</v>
      </c>
      <c r="I215" s="61">
        <v>8</v>
      </c>
    </row>
    <row r="216" spans="1:9" ht="15" x14ac:dyDescent="0.25">
      <c r="A216" s="40" t="s">
        <v>20</v>
      </c>
      <c r="B216" s="40" t="s">
        <v>21</v>
      </c>
      <c r="C216" t="s">
        <v>1206</v>
      </c>
      <c r="D216" s="40" t="s">
        <v>864</v>
      </c>
      <c r="E216" t="s">
        <v>1207</v>
      </c>
      <c r="F216" s="40" t="s">
        <v>1208</v>
      </c>
      <c r="G216" t="s">
        <v>1306</v>
      </c>
      <c r="H216" t="s">
        <v>1307</v>
      </c>
      <c r="I216" s="61">
        <v>9</v>
      </c>
    </row>
    <row r="217" spans="1:9" ht="15" x14ac:dyDescent="0.25">
      <c r="A217" s="40" t="s">
        <v>20</v>
      </c>
      <c r="B217" s="40" t="s">
        <v>21</v>
      </c>
      <c r="C217" t="s">
        <v>1206</v>
      </c>
      <c r="D217" s="40" t="s">
        <v>864</v>
      </c>
      <c r="E217" t="s">
        <v>1207</v>
      </c>
      <c r="F217" s="40" t="s">
        <v>1208</v>
      </c>
      <c r="G217" t="s">
        <v>1556</v>
      </c>
      <c r="H217" t="s">
        <v>1557</v>
      </c>
      <c r="I217" s="61">
        <v>6</v>
      </c>
    </row>
    <row r="218" spans="1:9" ht="15" x14ac:dyDescent="0.25">
      <c r="A218" s="40" t="s">
        <v>20</v>
      </c>
      <c r="B218" s="40" t="s">
        <v>21</v>
      </c>
      <c r="C218" t="s">
        <v>1206</v>
      </c>
      <c r="D218" s="40" t="s">
        <v>864</v>
      </c>
      <c r="E218" t="s">
        <v>1207</v>
      </c>
      <c r="F218" s="40" t="s">
        <v>1208</v>
      </c>
      <c r="G218" t="s">
        <v>4054</v>
      </c>
      <c r="H218" t="s">
        <v>4055</v>
      </c>
      <c r="I218" s="61">
        <v>5</v>
      </c>
    </row>
    <row r="219" spans="1:9" ht="15" x14ac:dyDescent="0.25">
      <c r="A219" s="40" t="s">
        <v>20</v>
      </c>
      <c r="B219" s="40" t="s">
        <v>21</v>
      </c>
      <c r="C219" t="s">
        <v>1206</v>
      </c>
      <c r="D219" s="40" t="s">
        <v>864</v>
      </c>
      <c r="E219" t="s">
        <v>1207</v>
      </c>
      <c r="F219" s="40" t="s">
        <v>1208</v>
      </c>
      <c r="G219" t="s">
        <v>4060</v>
      </c>
      <c r="H219" t="s">
        <v>4061</v>
      </c>
      <c r="I219" s="61">
        <v>6</v>
      </c>
    </row>
    <row r="220" spans="1:9" ht="15" x14ac:dyDescent="0.25">
      <c r="A220" s="40" t="s">
        <v>20</v>
      </c>
      <c r="B220" s="40" t="s">
        <v>21</v>
      </c>
      <c r="C220" t="s">
        <v>1206</v>
      </c>
      <c r="D220" s="40" t="s">
        <v>864</v>
      </c>
      <c r="E220" t="s">
        <v>1207</v>
      </c>
      <c r="F220" s="40" t="s">
        <v>1208</v>
      </c>
      <c r="G220" t="s">
        <v>4062</v>
      </c>
      <c r="H220" t="s">
        <v>4063</v>
      </c>
      <c r="I220" s="61">
        <v>6</v>
      </c>
    </row>
    <row r="221" spans="1:9" ht="15" x14ac:dyDescent="0.25">
      <c r="A221" s="40" t="s">
        <v>20</v>
      </c>
      <c r="B221" s="40" t="s">
        <v>21</v>
      </c>
      <c r="C221" t="s">
        <v>1206</v>
      </c>
      <c r="D221" s="40" t="s">
        <v>864</v>
      </c>
      <c r="E221" t="s">
        <v>1206</v>
      </c>
      <c r="F221" s="40" t="s">
        <v>865</v>
      </c>
      <c r="G221" t="s">
        <v>1206</v>
      </c>
      <c r="H221" t="s">
        <v>1224</v>
      </c>
      <c r="I221" s="61">
        <v>113</v>
      </c>
    </row>
    <row r="222" spans="1:9" ht="15" x14ac:dyDescent="0.25">
      <c r="A222" s="40" t="s">
        <v>20</v>
      </c>
      <c r="B222" s="40" t="s">
        <v>21</v>
      </c>
      <c r="C222" t="s">
        <v>1206</v>
      </c>
      <c r="D222" s="40" t="s">
        <v>864</v>
      </c>
      <c r="E222" t="s">
        <v>1206</v>
      </c>
      <c r="F222" s="40" t="s">
        <v>865</v>
      </c>
      <c r="G222" t="s">
        <v>4064</v>
      </c>
      <c r="H222" t="s">
        <v>4065</v>
      </c>
      <c r="I222" s="61">
        <v>8</v>
      </c>
    </row>
    <row r="223" spans="1:9" ht="15" x14ac:dyDescent="0.25">
      <c r="A223" s="40" t="s">
        <v>31</v>
      </c>
      <c r="B223" s="40" t="s">
        <v>232</v>
      </c>
      <c r="C223" t="s">
        <v>31</v>
      </c>
      <c r="D223" s="40" t="s">
        <v>249</v>
      </c>
      <c r="E223" t="s">
        <v>230</v>
      </c>
      <c r="F223" s="40" t="s">
        <v>537</v>
      </c>
      <c r="G223" t="s">
        <v>2561</v>
      </c>
      <c r="H223" t="s">
        <v>2526</v>
      </c>
      <c r="I223" s="61">
        <v>220</v>
      </c>
    </row>
    <row r="224" spans="1:9" ht="15" x14ac:dyDescent="0.25">
      <c r="A224" s="40" t="s">
        <v>31</v>
      </c>
      <c r="B224" s="40" t="s">
        <v>232</v>
      </c>
      <c r="C224" t="s">
        <v>31</v>
      </c>
      <c r="D224" s="40" t="s">
        <v>249</v>
      </c>
      <c r="E224" t="s">
        <v>1702</v>
      </c>
      <c r="F224" s="40" t="s">
        <v>1703</v>
      </c>
      <c r="G224" t="s">
        <v>4132</v>
      </c>
      <c r="H224" t="s">
        <v>4133</v>
      </c>
      <c r="I224" s="61">
        <v>18</v>
      </c>
    </row>
    <row r="225" spans="1:9" ht="15" x14ac:dyDescent="0.25">
      <c r="A225" s="40" t="s">
        <v>31</v>
      </c>
      <c r="B225" s="40" t="s">
        <v>232</v>
      </c>
      <c r="C225" t="s">
        <v>1660</v>
      </c>
      <c r="D225" s="40" t="s">
        <v>871</v>
      </c>
      <c r="E225" t="s">
        <v>2674</v>
      </c>
      <c r="F225" s="40" t="s">
        <v>2675</v>
      </c>
      <c r="G225" t="s">
        <v>4116</v>
      </c>
      <c r="H225" t="s">
        <v>4117</v>
      </c>
      <c r="I225" s="61">
        <v>18</v>
      </c>
    </row>
    <row r="226" spans="1:9" ht="15" x14ac:dyDescent="0.25">
      <c r="A226" s="40" t="s">
        <v>15</v>
      </c>
      <c r="B226" s="40" t="s">
        <v>99</v>
      </c>
      <c r="C226" t="s">
        <v>3670</v>
      </c>
      <c r="D226" s="40" t="s">
        <v>121</v>
      </c>
      <c r="E226" t="s">
        <v>233</v>
      </c>
      <c r="F226" s="40" t="s">
        <v>234</v>
      </c>
      <c r="G226" t="s">
        <v>578</v>
      </c>
      <c r="H226" t="s">
        <v>579</v>
      </c>
      <c r="I226" s="61">
        <v>183</v>
      </c>
    </row>
    <row r="227" spans="1:9" ht="15" x14ac:dyDescent="0.25">
      <c r="A227" s="40" t="s">
        <v>15</v>
      </c>
      <c r="B227" s="40" t="s">
        <v>99</v>
      </c>
      <c r="C227" t="s">
        <v>3670</v>
      </c>
      <c r="D227" s="40" t="s">
        <v>121</v>
      </c>
      <c r="E227" t="s">
        <v>233</v>
      </c>
      <c r="F227" s="40" t="s">
        <v>234</v>
      </c>
      <c r="G227" t="s">
        <v>233</v>
      </c>
      <c r="H227" t="s">
        <v>268</v>
      </c>
      <c r="I227" s="61">
        <v>580</v>
      </c>
    </row>
    <row r="228" spans="1:9" ht="15" x14ac:dyDescent="0.25">
      <c r="A228" s="40" t="s">
        <v>15</v>
      </c>
      <c r="B228" s="40" t="s">
        <v>99</v>
      </c>
      <c r="C228" t="s">
        <v>3670</v>
      </c>
      <c r="D228" s="40" t="s">
        <v>121</v>
      </c>
      <c r="E228" t="s">
        <v>233</v>
      </c>
      <c r="F228" s="40" t="s">
        <v>234</v>
      </c>
      <c r="G228" t="s">
        <v>326</v>
      </c>
      <c r="H228" t="s">
        <v>327</v>
      </c>
      <c r="I228" s="61">
        <v>174</v>
      </c>
    </row>
    <row r="229" spans="1:9" ht="15" x14ac:dyDescent="0.25">
      <c r="A229" s="40" t="s">
        <v>15</v>
      </c>
      <c r="B229" s="40" t="s">
        <v>99</v>
      </c>
      <c r="C229" t="s">
        <v>3670</v>
      </c>
      <c r="D229" s="40" t="s">
        <v>121</v>
      </c>
      <c r="E229" t="s">
        <v>233</v>
      </c>
      <c r="F229" s="40" t="s">
        <v>234</v>
      </c>
      <c r="G229" t="s">
        <v>796</v>
      </c>
      <c r="H229" t="s">
        <v>797</v>
      </c>
      <c r="I229" s="61">
        <v>1055</v>
      </c>
    </row>
    <row r="230" spans="1:9" ht="15" x14ac:dyDescent="0.25">
      <c r="A230" s="40" t="s">
        <v>15</v>
      </c>
      <c r="B230" s="40" t="s">
        <v>99</v>
      </c>
      <c r="C230" t="s">
        <v>3670</v>
      </c>
      <c r="D230" s="40" t="s">
        <v>121</v>
      </c>
      <c r="E230" t="s">
        <v>233</v>
      </c>
      <c r="F230" s="40" t="s">
        <v>234</v>
      </c>
      <c r="G230" t="s">
        <v>3683</v>
      </c>
      <c r="H230" t="s">
        <v>3684</v>
      </c>
      <c r="I230" s="61">
        <v>43</v>
      </c>
    </row>
    <row r="231" spans="1:9" ht="15" x14ac:dyDescent="0.25">
      <c r="A231" s="40" t="s">
        <v>15</v>
      </c>
      <c r="B231" s="40" t="s">
        <v>99</v>
      </c>
      <c r="C231" t="s">
        <v>3670</v>
      </c>
      <c r="D231" s="40" t="s">
        <v>121</v>
      </c>
      <c r="E231" t="s">
        <v>122</v>
      </c>
      <c r="F231" s="40" t="s">
        <v>123</v>
      </c>
      <c r="G231" t="s">
        <v>343</v>
      </c>
      <c r="H231" t="s">
        <v>344</v>
      </c>
      <c r="I231" s="61">
        <v>88</v>
      </c>
    </row>
    <row r="232" spans="1:9" ht="15" x14ac:dyDescent="0.25">
      <c r="A232" s="40" t="s">
        <v>15</v>
      </c>
      <c r="B232" s="40" t="s">
        <v>99</v>
      </c>
      <c r="C232" t="s">
        <v>3670</v>
      </c>
      <c r="D232" s="40" t="s">
        <v>121</v>
      </c>
      <c r="E232" t="s">
        <v>122</v>
      </c>
      <c r="F232" s="40" t="s">
        <v>123</v>
      </c>
      <c r="G232" t="s">
        <v>124</v>
      </c>
      <c r="H232" t="s">
        <v>125</v>
      </c>
      <c r="I232" s="61">
        <v>445</v>
      </c>
    </row>
    <row r="233" spans="1:9" ht="15" x14ac:dyDescent="0.25">
      <c r="A233" s="40" t="s">
        <v>15</v>
      </c>
      <c r="B233" s="40" t="s">
        <v>99</v>
      </c>
      <c r="C233" t="s">
        <v>3670</v>
      </c>
      <c r="D233" s="40" t="s">
        <v>121</v>
      </c>
      <c r="E233" t="s">
        <v>122</v>
      </c>
      <c r="F233" s="40" t="s">
        <v>123</v>
      </c>
      <c r="G233" t="s">
        <v>345</v>
      </c>
      <c r="H233" t="s">
        <v>346</v>
      </c>
      <c r="I233" s="61">
        <v>182</v>
      </c>
    </row>
    <row r="234" spans="1:9" ht="15" x14ac:dyDescent="0.25">
      <c r="A234" s="40" t="s">
        <v>15</v>
      </c>
      <c r="B234" s="40" t="s">
        <v>99</v>
      </c>
      <c r="C234" t="s">
        <v>3670</v>
      </c>
      <c r="D234" s="40" t="s">
        <v>121</v>
      </c>
      <c r="E234" t="s">
        <v>122</v>
      </c>
      <c r="F234" s="40" t="s">
        <v>123</v>
      </c>
      <c r="G234" t="s">
        <v>122</v>
      </c>
      <c r="H234" t="s">
        <v>164</v>
      </c>
      <c r="I234" s="61">
        <v>97</v>
      </c>
    </row>
    <row r="235" spans="1:9" ht="15" x14ac:dyDescent="0.25">
      <c r="A235" s="40" t="s">
        <v>15</v>
      </c>
      <c r="B235" s="40" t="s">
        <v>99</v>
      </c>
      <c r="C235" t="s">
        <v>3670</v>
      </c>
      <c r="D235" s="40" t="s">
        <v>121</v>
      </c>
      <c r="E235" t="s">
        <v>122</v>
      </c>
      <c r="F235" s="40" t="s">
        <v>123</v>
      </c>
      <c r="G235" t="s">
        <v>130</v>
      </c>
      <c r="H235" t="s">
        <v>131</v>
      </c>
      <c r="I235" s="61">
        <v>45</v>
      </c>
    </row>
    <row r="236" spans="1:9" ht="15" x14ac:dyDescent="0.25">
      <c r="A236" s="40" t="s">
        <v>15</v>
      </c>
      <c r="B236" s="40" t="s">
        <v>99</v>
      </c>
      <c r="C236" t="s">
        <v>3670</v>
      </c>
      <c r="D236" s="40" t="s">
        <v>121</v>
      </c>
      <c r="E236" t="s">
        <v>122</v>
      </c>
      <c r="F236" s="40" t="s">
        <v>123</v>
      </c>
      <c r="G236" t="s">
        <v>763</v>
      </c>
      <c r="H236" t="s">
        <v>764</v>
      </c>
      <c r="I236" s="61">
        <v>189</v>
      </c>
    </row>
    <row r="237" spans="1:9" ht="15" x14ac:dyDescent="0.25">
      <c r="A237" s="40" t="s">
        <v>15</v>
      </c>
      <c r="B237" s="40" t="s">
        <v>99</v>
      </c>
      <c r="C237" t="s">
        <v>3670</v>
      </c>
      <c r="D237" s="40" t="s">
        <v>121</v>
      </c>
      <c r="E237" t="s">
        <v>250</v>
      </c>
      <c r="F237" s="40" t="s">
        <v>251</v>
      </c>
      <c r="G237" t="s">
        <v>562</v>
      </c>
      <c r="H237" t="s">
        <v>563</v>
      </c>
      <c r="I237" s="61">
        <v>50</v>
      </c>
    </row>
    <row r="238" spans="1:9" ht="15" x14ac:dyDescent="0.25">
      <c r="A238" s="40" t="s">
        <v>15</v>
      </c>
      <c r="B238" s="40" t="s">
        <v>99</v>
      </c>
      <c r="C238" t="s">
        <v>3670</v>
      </c>
      <c r="D238" s="40" t="s">
        <v>121</v>
      </c>
      <c r="E238" t="s">
        <v>250</v>
      </c>
      <c r="F238" s="40" t="s">
        <v>251</v>
      </c>
      <c r="G238" t="s">
        <v>691</v>
      </c>
      <c r="H238" t="s">
        <v>617</v>
      </c>
      <c r="I238" s="61">
        <v>225</v>
      </c>
    </row>
    <row r="239" spans="1:9" ht="15" x14ac:dyDescent="0.25">
      <c r="A239" s="40" t="s">
        <v>15</v>
      </c>
      <c r="B239" s="40" t="s">
        <v>99</v>
      </c>
      <c r="C239" t="s">
        <v>3670</v>
      </c>
      <c r="D239" s="40" t="s">
        <v>121</v>
      </c>
      <c r="E239" t="s">
        <v>250</v>
      </c>
      <c r="F239" s="40" t="s">
        <v>251</v>
      </c>
      <c r="G239" t="s">
        <v>250</v>
      </c>
      <c r="H239" t="s">
        <v>252</v>
      </c>
      <c r="I239" s="61">
        <v>510</v>
      </c>
    </row>
    <row r="240" spans="1:9" ht="15" x14ac:dyDescent="0.25">
      <c r="A240" s="40" t="s">
        <v>15</v>
      </c>
      <c r="B240" s="40" t="s">
        <v>99</v>
      </c>
      <c r="C240" t="s">
        <v>3670</v>
      </c>
      <c r="D240" s="40" t="s">
        <v>121</v>
      </c>
      <c r="E240" t="s">
        <v>250</v>
      </c>
      <c r="F240" s="40" t="s">
        <v>251</v>
      </c>
      <c r="G240" t="s">
        <v>298</v>
      </c>
      <c r="H240" t="s">
        <v>299</v>
      </c>
      <c r="I240" s="61">
        <v>1610</v>
      </c>
    </row>
    <row r="241" spans="1:9" ht="15" x14ac:dyDescent="0.25">
      <c r="A241" s="40" t="s">
        <v>15</v>
      </c>
      <c r="B241" s="40" t="s">
        <v>99</v>
      </c>
      <c r="C241" t="s">
        <v>3670</v>
      </c>
      <c r="D241" s="40" t="s">
        <v>121</v>
      </c>
      <c r="E241" t="s">
        <v>250</v>
      </c>
      <c r="F241" s="40" t="s">
        <v>251</v>
      </c>
      <c r="G241" t="s">
        <v>2779</v>
      </c>
      <c r="H241" t="s">
        <v>2780</v>
      </c>
      <c r="I241" s="61">
        <v>125</v>
      </c>
    </row>
    <row r="242" spans="1:9" ht="15" x14ac:dyDescent="0.25">
      <c r="A242" s="40" t="s">
        <v>15</v>
      </c>
      <c r="B242" s="40" t="s">
        <v>99</v>
      </c>
      <c r="C242" t="s">
        <v>3670</v>
      </c>
      <c r="D242" s="40" t="s">
        <v>121</v>
      </c>
      <c r="E242" t="s">
        <v>250</v>
      </c>
      <c r="F242" s="40" t="s">
        <v>251</v>
      </c>
      <c r="G242" t="s">
        <v>4150</v>
      </c>
      <c r="H242" t="s">
        <v>4151</v>
      </c>
      <c r="I242" s="61">
        <v>54</v>
      </c>
    </row>
    <row r="243" spans="1:9" ht="15" x14ac:dyDescent="0.25">
      <c r="A243" s="40" t="s">
        <v>15</v>
      </c>
      <c r="B243" s="40" t="s">
        <v>99</v>
      </c>
      <c r="C243" t="s">
        <v>3670</v>
      </c>
      <c r="D243" s="40" t="s">
        <v>121</v>
      </c>
      <c r="E243" t="s">
        <v>237</v>
      </c>
      <c r="F243" s="40" t="s">
        <v>238</v>
      </c>
      <c r="G243" t="s">
        <v>271</v>
      </c>
      <c r="H243" t="s">
        <v>272</v>
      </c>
      <c r="I243" s="61">
        <v>65</v>
      </c>
    </row>
    <row r="244" spans="1:9" ht="15" x14ac:dyDescent="0.25">
      <c r="A244" s="40" t="s">
        <v>15</v>
      </c>
      <c r="B244" s="40" t="s">
        <v>99</v>
      </c>
      <c r="C244" t="s">
        <v>3670</v>
      </c>
      <c r="D244" s="40" t="s">
        <v>121</v>
      </c>
      <c r="E244" t="s">
        <v>237</v>
      </c>
      <c r="F244" s="40" t="s">
        <v>238</v>
      </c>
      <c r="G244" t="s">
        <v>262</v>
      </c>
      <c r="H244" t="s">
        <v>263</v>
      </c>
      <c r="I244" s="61">
        <v>229</v>
      </c>
    </row>
    <row r="245" spans="1:9" ht="15" x14ac:dyDescent="0.25">
      <c r="A245" s="40" t="s">
        <v>15</v>
      </c>
      <c r="B245" s="40" t="s">
        <v>99</v>
      </c>
      <c r="C245" t="s">
        <v>3670</v>
      </c>
      <c r="D245" s="40" t="s">
        <v>121</v>
      </c>
      <c r="E245" t="s">
        <v>237</v>
      </c>
      <c r="F245" s="40" t="s">
        <v>238</v>
      </c>
      <c r="G245" t="s">
        <v>134</v>
      </c>
      <c r="H245" t="s">
        <v>546</v>
      </c>
      <c r="I245" s="61">
        <v>1141</v>
      </c>
    </row>
    <row r="246" spans="1:9" ht="15" x14ac:dyDescent="0.25">
      <c r="A246" s="40" t="s">
        <v>15</v>
      </c>
      <c r="B246" s="40" t="s">
        <v>99</v>
      </c>
      <c r="C246" t="s">
        <v>3670</v>
      </c>
      <c r="D246" s="40" t="s">
        <v>121</v>
      </c>
      <c r="E246" t="s">
        <v>237</v>
      </c>
      <c r="F246" s="40" t="s">
        <v>238</v>
      </c>
      <c r="G246" t="s">
        <v>273</v>
      </c>
      <c r="H246" t="s">
        <v>274</v>
      </c>
      <c r="I246" s="61">
        <v>795</v>
      </c>
    </row>
    <row r="247" spans="1:9" ht="15" x14ac:dyDescent="0.25">
      <c r="A247" s="40" t="s">
        <v>15</v>
      </c>
      <c r="B247" s="40" t="s">
        <v>99</v>
      </c>
      <c r="C247" t="s">
        <v>3670</v>
      </c>
      <c r="D247" s="40" t="s">
        <v>121</v>
      </c>
      <c r="E247" t="s">
        <v>237</v>
      </c>
      <c r="F247" s="40" t="s">
        <v>238</v>
      </c>
      <c r="G247" t="s">
        <v>253</v>
      </c>
      <c r="H247" t="s">
        <v>254</v>
      </c>
      <c r="I247" s="61">
        <v>591</v>
      </c>
    </row>
    <row r="248" spans="1:9" ht="15" x14ac:dyDescent="0.25">
      <c r="A248" s="40" t="s">
        <v>15</v>
      </c>
      <c r="B248" s="40" t="s">
        <v>99</v>
      </c>
      <c r="C248" t="s">
        <v>3670</v>
      </c>
      <c r="D248" s="40" t="s">
        <v>121</v>
      </c>
      <c r="E248" t="s">
        <v>237</v>
      </c>
      <c r="F248" s="40" t="s">
        <v>238</v>
      </c>
      <c r="G248" t="s">
        <v>356</v>
      </c>
      <c r="H248" t="s">
        <v>357</v>
      </c>
      <c r="I248" s="61">
        <v>300</v>
      </c>
    </row>
    <row r="249" spans="1:9" ht="15" x14ac:dyDescent="0.25">
      <c r="A249" s="40" t="s">
        <v>15</v>
      </c>
      <c r="B249" s="40" t="s">
        <v>99</v>
      </c>
      <c r="C249" t="s">
        <v>3670</v>
      </c>
      <c r="D249" s="40" t="s">
        <v>121</v>
      </c>
      <c r="E249" t="s">
        <v>237</v>
      </c>
      <c r="F249" s="40" t="s">
        <v>238</v>
      </c>
      <c r="G249" t="s">
        <v>275</v>
      </c>
      <c r="H249" t="s">
        <v>276</v>
      </c>
      <c r="I249" s="61">
        <v>536</v>
      </c>
    </row>
    <row r="250" spans="1:9" ht="15" x14ac:dyDescent="0.25">
      <c r="A250" s="40" t="s">
        <v>15</v>
      </c>
      <c r="B250" s="40" t="s">
        <v>99</v>
      </c>
      <c r="C250" t="s">
        <v>3670</v>
      </c>
      <c r="D250" s="40" t="s">
        <v>121</v>
      </c>
      <c r="E250" t="s">
        <v>237</v>
      </c>
      <c r="F250" s="40" t="s">
        <v>238</v>
      </c>
      <c r="G250" t="s">
        <v>296</v>
      </c>
      <c r="H250" t="s">
        <v>297</v>
      </c>
      <c r="I250" s="61">
        <v>238</v>
      </c>
    </row>
    <row r="251" spans="1:9" ht="15" x14ac:dyDescent="0.25">
      <c r="A251" s="40" t="s">
        <v>15</v>
      </c>
      <c r="B251" s="40" t="s">
        <v>99</v>
      </c>
      <c r="C251" t="s">
        <v>3670</v>
      </c>
      <c r="D251" s="40" t="s">
        <v>121</v>
      </c>
      <c r="E251" t="s">
        <v>237</v>
      </c>
      <c r="F251" s="40" t="s">
        <v>238</v>
      </c>
      <c r="G251" t="s">
        <v>486</v>
      </c>
      <c r="H251" t="s">
        <v>485</v>
      </c>
      <c r="I251" s="61">
        <v>1006</v>
      </c>
    </row>
    <row r="252" spans="1:9" ht="15" x14ac:dyDescent="0.25">
      <c r="A252" s="40" t="s">
        <v>15</v>
      </c>
      <c r="B252" s="40" t="s">
        <v>99</v>
      </c>
      <c r="C252" t="s">
        <v>3670</v>
      </c>
      <c r="D252" s="40" t="s">
        <v>121</v>
      </c>
      <c r="E252" t="s">
        <v>237</v>
      </c>
      <c r="F252" s="40" t="s">
        <v>238</v>
      </c>
      <c r="G252" t="s">
        <v>564</v>
      </c>
      <c r="H252" t="s">
        <v>565</v>
      </c>
      <c r="I252" s="61">
        <v>675</v>
      </c>
    </row>
    <row r="253" spans="1:9" ht="15" x14ac:dyDescent="0.25">
      <c r="A253" s="40" t="s">
        <v>15</v>
      </c>
      <c r="B253" s="40" t="s">
        <v>99</v>
      </c>
      <c r="C253" t="s">
        <v>3670</v>
      </c>
      <c r="D253" s="40" t="s">
        <v>121</v>
      </c>
      <c r="E253" t="s">
        <v>237</v>
      </c>
      <c r="F253" s="40" t="s">
        <v>238</v>
      </c>
      <c r="G253" t="s">
        <v>255</v>
      </c>
      <c r="H253" t="s">
        <v>256</v>
      </c>
      <c r="I253" s="61">
        <v>472</v>
      </c>
    </row>
    <row r="254" spans="1:9" ht="15" x14ac:dyDescent="0.25">
      <c r="A254" s="40" t="s">
        <v>15</v>
      </c>
      <c r="B254" s="40" t="s">
        <v>99</v>
      </c>
      <c r="C254" t="s">
        <v>3670</v>
      </c>
      <c r="D254" s="40" t="s">
        <v>121</v>
      </c>
      <c r="E254" t="s">
        <v>237</v>
      </c>
      <c r="F254" s="40" t="s">
        <v>238</v>
      </c>
      <c r="G254" t="s">
        <v>237</v>
      </c>
      <c r="H254" t="s">
        <v>277</v>
      </c>
      <c r="I254" s="61">
        <v>737</v>
      </c>
    </row>
    <row r="255" spans="1:9" ht="15" x14ac:dyDescent="0.25">
      <c r="A255" s="40" t="s">
        <v>15</v>
      </c>
      <c r="B255" s="40" t="s">
        <v>99</v>
      </c>
      <c r="C255" t="s">
        <v>3670</v>
      </c>
      <c r="D255" s="40" t="s">
        <v>121</v>
      </c>
      <c r="E255" t="s">
        <v>237</v>
      </c>
      <c r="F255" s="40" t="s">
        <v>238</v>
      </c>
      <c r="G255" t="s">
        <v>264</v>
      </c>
      <c r="H255" t="s">
        <v>265</v>
      </c>
      <c r="I255" s="61">
        <v>134</v>
      </c>
    </row>
    <row r="256" spans="1:9" ht="15" x14ac:dyDescent="0.25">
      <c r="A256" s="40" t="s">
        <v>15</v>
      </c>
      <c r="B256" s="40" t="s">
        <v>99</v>
      </c>
      <c r="C256" t="s">
        <v>3670</v>
      </c>
      <c r="D256" s="40" t="s">
        <v>121</v>
      </c>
      <c r="E256" t="s">
        <v>237</v>
      </c>
      <c r="F256" s="40" t="s">
        <v>238</v>
      </c>
      <c r="G256" t="s">
        <v>548</v>
      </c>
      <c r="H256" t="s">
        <v>549</v>
      </c>
      <c r="I256" s="61">
        <v>556</v>
      </c>
    </row>
    <row r="257" spans="1:9" ht="15" x14ac:dyDescent="0.25">
      <c r="A257" s="40" t="s">
        <v>15</v>
      </c>
      <c r="B257" s="40" t="s">
        <v>99</v>
      </c>
      <c r="C257" t="s">
        <v>3670</v>
      </c>
      <c r="D257" s="40" t="s">
        <v>121</v>
      </c>
      <c r="E257" t="s">
        <v>237</v>
      </c>
      <c r="F257" s="40" t="s">
        <v>238</v>
      </c>
      <c r="G257" t="s">
        <v>239</v>
      </c>
      <c r="H257" t="s">
        <v>240</v>
      </c>
      <c r="I257" s="61">
        <v>239</v>
      </c>
    </row>
    <row r="258" spans="1:9" ht="15" x14ac:dyDescent="0.25">
      <c r="A258" s="40" t="s">
        <v>15</v>
      </c>
      <c r="B258" s="40" t="s">
        <v>99</v>
      </c>
      <c r="C258" t="s">
        <v>3670</v>
      </c>
      <c r="D258" s="40" t="s">
        <v>121</v>
      </c>
      <c r="E258" t="s">
        <v>237</v>
      </c>
      <c r="F258" s="40" t="s">
        <v>238</v>
      </c>
      <c r="G258" t="s">
        <v>387</v>
      </c>
      <c r="H258" t="s">
        <v>388</v>
      </c>
      <c r="I258" s="61">
        <v>200</v>
      </c>
    </row>
    <row r="259" spans="1:9" ht="15" x14ac:dyDescent="0.25">
      <c r="A259" s="40" t="s">
        <v>15</v>
      </c>
      <c r="B259" s="40" t="s">
        <v>99</v>
      </c>
      <c r="C259" t="s">
        <v>3670</v>
      </c>
      <c r="D259" s="40" t="s">
        <v>121</v>
      </c>
      <c r="E259" t="s">
        <v>237</v>
      </c>
      <c r="F259" s="40" t="s">
        <v>238</v>
      </c>
      <c r="G259" t="s">
        <v>332</v>
      </c>
      <c r="H259" t="s">
        <v>333</v>
      </c>
      <c r="I259" s="61">
        <v>500</v>
      </c>
    </row>
    <row r="260" spans="1:9" ht="15" x14ac:dyDescent="0.25">
      <c r="A260" s="40" t="s">
        <v>15</v>
      </c>
      <c r="B260" s="40" t="s">
        <v>99</v>
      </c>
      <c r="C260" t="s">
        <v>3670</v>
      </c>
      <c r="D260" s="40" t="s">
        <v>121</v>
      </c>
      <c r="E260" t="s">
        <v>237</v>
      </c>
      <c r="F260" s="40" t="s">
        <v>238</v>
      </c>
      <c r="G260" t="s">
        <v>794</v>
      </c>
      <c r="H260" t="s">
        <v>795</v>
      </c>
      <c r="I260" s="61">
        <v>40</v>
      </c>
    </row>
    <row r="261" spans="1:9" ht="15" x14ac:dyDescent="0.25">
      <c r="A261" s="40" t="s">
        <v>15</v>
      </c>
      <c r="B261" s="40" t="s">
        <v>99</v>
      </c>
      <c r="C261" t="s">
        <v>3670</v>
      </c>
      <c r="D261" s="40" t="s">
        <v>121</v>
      </c>
      <c r="E261" t="s">
        <v>237</v>
      </c>
      <c r="F261" s="40" t="s">
        <v>238</v>
      </c>
      <c r="G261" t="s">
        <v>963</v>
      </c>
      <c r="H261" t="s">
        <v>962</v>
      </c>
      <c r="I261" s="61">
        <v>200</v>
      </c>
    </row>
    <row r="262" spans="1:9" ht="15" x14ac:dyDescent="0.25">
      <c r="A262" s="40" t="s">
        <v>15</v>
      </c>
      <c r="B262" s="40" t="s">
        <v>99</v>
      </c>
      <c r="C262" t="s">
        <v>3670</v>
      </c>
      <c r="D262" s="40" t="s">
        <v>121</v>
      </c>
      <c r="E262" t="s">
        <v>237</v>
      </c>
      <c r="F262" s="40" t="s">
        <v>238</v>
      </c>
      <c r="G262" t="s">
        <v>1801</v>
      </c>
      <c r="H262" t="s">
        <v>1802</v>
      </c>
      <c r="I262" s="61">
        <v>49</v>
      </c>
    </row>
    <row r="263" spans="1:9" ht="15" x14ac:dyDescent="0.25">
      <c r="A263" s="40" t="s">
        <v>15</v>
      </c>
      <c r="B263" s="40" t="s">
        <v>99</v>
      </c>
      <c r="C263" t="s">
        <v>3670</v>
      </c>
      <c r="D263" s="40" t="s">
        <v>121</v>
      </c>
      <c r="E263" t="s">
        <v>237</v>
      </c>
      <c r="F263" s="40" t="s">
        <v>238</v>
      </c>
      <c r="G263" t="s">
        <v>1805</v>
      </c>
      <c r="H263" t="s">
        <v>1806</v>
      </c>
      <c r="I263" s="61">
        <v>40</v>
      </c>
    </row>
    <row r="264" spans="1:9" ht="15" x14ac:dyDescent="0.25">
      <c r="A264" s="40" t="s">
        <v>15</v>
      </c>
      <c r="B264" s="40" t="s">
        <v>99</v>
      </c>
      <c r="C264" t="s">
        <v>3670</v>
      </c>
      <c r="D264" s="40" t="s">
        <v>121</v>
      </c>
      <c r="E264" t="s">
        <v>237</v>
      </c>
      <c r="F264" s="40" t="s">
        <v>238</v>
      </c>
      <c r="G264" t="s">
        <v>694</v>
      </c>
      <c r="H264" t="s">
        <v>620</v>
      </c>
      <c r="I264" s="61">
        <v>455</v>
      </c>
    </row>
    <row r="265" spans="1:9" ht="15" x14ac:dyDescent="0.25">
      <c r="A265" s="40" t="s">
        <v>15</v>
      </c>
      <c r="B265" s="40" t="s">
        <v>99</v>
      </c>
      <c r="C265" t="s">
        <v>3670</v>
      </c>
      <c r="D265" s="40" t="s">
        <v>121</v>
      </c>
      <c r="E265" t="s">
        <v>237</v>
      </c>
      <c r="F265" s="40" t="s">
        <v>238</v>
      </c>
      <c r="G265" t="s">
        <v>4002</v>
      </c>
      <c r="H265" t="s">
        <v>4003</v>
      </c>
      <c r="I265" s="61">
        <v>75</v>
      </c>
    </row>
    <row r="266" spans="1:9" ht="15" x14ac:dyDescent="0.25">
      <c r="A266" s="40" t="s">
        <v>15</v>
      </c>
      <c r="B266" s="40" t="s">
        <v>99</v>
      </c>
      <c r="C266" t="s">
        <v>3670</v>
      </c>
      <c r="D266" s="40" t="s">
        <v>121</v>
      </c>
      <c r="E266" t="s">
        <v>237</v>
      </c>
      <c r="F266" s="40" t="s">
        <v>238</v>
      </c>
      <c r="G266" t="s">
        <v>3687</v>
      </c>
      <c r="H266" t="s">
        <v>3688</v>
      </c>
      <c r="I266" s="61">
        <v>75</v>
      </c>
    </row>
    <row r="267" spans="1:9" ht="15" x14ac:dyDescent="0.25">
      <c r="A267" s="40" t="s">
        <v>15</v>
      </c>
      <c r="B267" s="40" t="s">
        <v>99</v>
      </c>
      <c r="C267" t="s">
        <v>3670</v>
      </c>
      <c r="D267" s="40" t="s">
        <v>121</v>
      </c>
      <c r="E267" t="s">
        <v>237</v>
      </c>
      <c r="F267" s="40" t="s">
        <v>238</v>
      </c>
      <c r="G267" t="s">
        <v>4152</v>
      </c>
      <c r="H267" t="s">
        <v>4153</v>
      </c>
      <c r="I267" s="61">
        <v>163</v>
      </c>
    </row>
    <row r="268" spans="1:9" ht="15" x14ac:dyDescent="0.25">
      <c r="A268" s="40" t="s">
        <v>15</v>
      </c>
      <c r="B268" s="40" t="s">
        <v>99</v>
      </c>
      <c r="C268" t="s">
        <v>3670</v>
      </c>
      <c r="D268" s="40" t="s">
        <v>121</v>
      </c>
      <c r="E268" t="s">
        <v>241</v>
      </c>
      <c r="F268" s="40" t="s">
        <v>242</v>
      </c>
      <c r="G268" t="s">
        <v>4156</v>
      </c>
      <c r="H268" t="s">
        <v>4157</v>
      </c>
      <c r="I268" s="61">
        <v>184</v>
      </c>
    </row>
    <row r="269" spans="1:9" ht="15" x14ac:dyDescent="0.25">
      <c r="A269" s="40" t="s">
        <v>15</v>
      </c>
      <c r="B269" s="40" t="s">
        <v>99</v>
      </c>
      <c r="C269" t="s">
        <v>151</v>
      </c>
      <c r="D269" s="40" t="s">
        <v>152</v>
      </c>
      <c r="E269" t="s">
        <v>151</v>
      </c>
      <c r="F269" s="40" t="s">
        <v>153</v>
      </c>
      <c r="G269" t="s">
        <v>280</v>
      </c>
      <c r="H269" t="s">
        <v>281</v>
      </c>
      <c r="I269" s="61">
        <v>54</v>
      </c>
    </row>
    <row r="270" spans="1:9" ht="15" x14ac:dyDescent="0.25">
      <c r="A270" s="40" t="s">
        <v>15</v>
      </c>
      <c r="B270" s="40" t="s">
        <v>99</v>
      </c>
      <c r="C270" t="s">
        <v>151</v>
      </c>
      <c r="D270" s="40" t="s">
        <v>152</v>
      </c>
      <c r="E270" t="s">
        <v>151</v>
      </c>
      <c r="F270" s="40" t="s">
        <v>153</v>
      </c>
      <c r="G270" t="s">
        <v>316</v>
      </c>
      <c r="H270" t="s">
        <v>317</v>
      </c>
      <c r="I270" s="61">
        <v>228</v>
      </c>
    </row>
    <row r="271" spans="1:9" ht="15" x14ac:dyDescent="0.25">
      <c r="A271" s="40" t="s">
        <v>15</v>
      </c>
      <c r="B271" s="40" t="s">
        <v>99</v>
      </c>
      <c r="C271" t="s">
        <v>151</v>
      </c>
      <c r="D271" s="40" t="s">
        <v>152</v>
      </c>
      <c r="E271" t="s">
        <v>151</v>
      </c>
      <c r="F271" s="40" t="s">
        <v>153</v>
      </c>
      <c r="G271" t="s">
        <v>182</v>
      </c>
      <c r="H271" t="s">
        <v>183</v>
      </c>
      <c r="I271" s="61">
        <v>64</v>
      </c>
    </row>
    <row r="272" spans="1:9" ht="15" x14ac:dyDescent="0.25">
      <c r="A272" s="40" t="s">
        <v>15</v>
      </c>
      <c r="B272" s="40" t="s">
        <v>99</v>
      </c>
      <c r="C272" t="s">
        <v>151</v>
      </c>
      <c r="D272" s="40" t="s">
        <v>152</v>
      </c>
      <c r="E272" t="s">
        <v>151</v>
      </c>
      <c r="F272" s="40" t="s">
        <v>153</v>
      </c>
      <c r="G272" t="s">
        <v>354</v>
      </c>
      <c r="H272" t="s">
        <v>355</v>
      </c>
      <c r="I272" s="61">
        <v>234</v>
      </c>
    </row>
    <row r="273" spans="1:9" ht="15" x14ac:dyDescent="0.25">
      <c r="A273" s="40" t="s">
        <v>15</v>
      </c>
      <c r="B273" s="40" t="s">
        <v>99</v>
      </c>
      <c r="C273" t="s">
        <v>151</v>
      </c>
      <c r="D273" s="40" t="s">
        <v>152</v>
      </c>
      <c r="E273" t="s">
        <v>151</v>
      </c>
      <c r="F273" s="40" t="s">
        <v>153</v>
      </c>
      <c r="G273" t="s">
        <v>294</v>
      </c>
      <c r="H273" t="s">
        <v>295</v>
      </c>
      <c r="I273" s="61">
        <v>103</v>
      </c>
    </row>
    <row r="274" spans="1:9" ht="15" x14ac:dyDescent="0.25">
      <c r="A274" s="40" t="s">
        <v>15</v>
      </c>
      <c r="B274" s="40" t="s">
        <v>99</v>
      </c>
      <c r="C274" t="s">
        <v>151</v>
      </c>
      <c r="D274" s="40" t="s">
        <v>152</v>
      </c>
      <c r="E274" t="s">
        <v>151</v>
      </c>
      <c r="F274" s="40" t="s">
        <v>153</v>
      </c>
      <c r="G274" t="s">
        <v>776</v>
      </c>
      <c r="H274" t="s">
        <v>777</v>
      </c>
      <c r="I274" s="61">
        <v>97</v>
      </c>
    </row>
    <row r="275" spans="1:9" ht="15" x14ac:dyDescent="0.25">
      <c r="A275" s="40" t="s">
        <v>15</v>
      </c>
      <c r="B275" s="40" t="s">
        <v>99</v>
      </c>
      <c r="C275" t="s">
        <v>151</v>
      </c>
      <c r="D275" s="40" t="s">
        <v>152</v>
      </c>
      <c r="E275" t="s">
        <v>151</v>
      </c>
      <c r="F275" s="40" t="s">
        <v>153</v>
      </c>
      <c r="G275" t="s">
        <v>782</v>
      </c>
      <c r="H275" t="s">
        <v>783</v>
      </c>
      <c r="I275" s="61">
        <v>234</v>
      </c>
    </row>
    <row r="276" spans="1:9" ht="15" x14ac:dyDescent="0.25">
      <c r="A276" s="40" t="s">
        <v>15</v>
      </c>
      <c r="B276" s="40" t="s">
        <v>99</v>
      </c>
      <c r="C276" t="s">
        <v>151</v>
      </c>
      <c r="D276" s="40" t="s">
        <v>152</v>
      </c>
      <c r="E276" t="s">
        <v>151</v>
      </c>
      <c r="F276" s="40" t="s">
        <v>153</v>
      </c>
      <c r="G276" t="s">
        <v>282</v>
      </c>
      <c r="H276" t="s">
        <v>283</v>
      </c>
      <c r="I276" s="61">
        <v>298</v>
      </c>
    </row>
    <row r="277" spans="1:9" ht="15" x14ac:dyDescent="0.25">
      <c r="A277" s="40" t="s">
        <v>15</v>
      </c>
      <c r="B277" s="40" t="s">
        <v>99</v>
      </c>
      <c r="C277" t="s">
        <v>151</v>
      </c>
      <c r="D277" s="40" t="s">
        <v>152</v>
      </c>
      <c r="E277" t="s">
        <v>151</v>
      </c>
      <c r="F277" s="40" t="s">
        <v>153</v>
      </c>
      <c r="G277" t="s">
        <v>784</v>
      </c>
      <c r="H277" t="s">
        <v>785</v>
      </c>
      <c r="I277" s="61">
        <v>80</v>
      </c>
    </row>
    <row r="278" spans="1:9" ht="15" x14ac:dyDescent="0.25">
      <c r="A278" s="40" t="s">
        <v>15</v>
      </c>
      <c r="B278" s="40" t="s">
        <v>99</v>
      </c>
      <c r="C278" t="s">
        <v>151</v>
      </c>
      <c r="D278" s="40" t="s">
        <v>152</v>
      </c>
      <c r="E278" t="s">
        <v>151</v>
      </c>
      <c r="F278" s="40" t="s">
        <v>153</v>
      </c>
      <c r="G278" t="s">
        <v>1928</v>
      </c>
      <c r="H278" t="s">
        <v>906</v>
      </c>
      <c r="I278" s="61">
        <v>46</v>
      </c>
    </row>
    <row r="279" spans="1:9" ht="15" x14ac:dyDescent="0.25">
      <c r="A279" s="40" t="s">
        <v>15</v>
      </c>
      <c r="B279" s="40" t="s">
        <v>99</v>
      </c>
      <c r="C279" t="s">
        <v>151</v>
      </c>
      <c r="D279" s="40" t="s">
        <v>152</v>
      </c>
      <c r="E279" t="s">
        <v>151</v>
      </c>
      <c r="F279" s="40" t="s">
        <v>153</v>
      </c>
      <c r="G279" t="s">
        <v>2043</v>
      </c>
      <c r="H279" t="s">
        <v>877</v>
      </c>
      <c r="I279" s="61">
        <v>66</v>
      </c>
    </row>
    <row r="280" spans="1:9" ht="15" x14ac:dyDescent="0.25">
      <c r="A280" s="40" t="s">
        <v>15</v>
      </c>
      <c r="B280" s="40" t="s">
        <v>99</v>
      </c>
      <c r="C280" t="s">
        <v>151</v>
      </c>
      <c r="D280" s="40" t="s">
        <v>152</v>
      </c>
      <c r="E280" t="s">
        <v>151</v>
      </c>
      <c r="F280" s="40" t="s">
        <v>153</v>
      </c>
      <c r="G280" t="s">
        <v>2116</v>
      </c>
      <c r="H280" t="s">
        <v>907</v>
      </c>
      <c r="I280" s="61">
        <v>29</v>
      </c>
    </row>
    <row r="281" spans="1:9" ht="15" x14ac:dyDescent="0.25">
      <c r="A281" s="40" t="s">
        <v>15</v>
      </c>
      <c r="B281" s="40" t="s">
        <v>99</v>
      </c>
      <c r="C281" t="s">
        <v>151</v>
      </c>
      <c r="D281" s="40" t="s">
        <v>152</v>
      </c>
      <c r="E281" t="s">
        <v>151</v>
      </c>
      <c r="F281" s="40" t="s">
        <v>153</v>
      </c>
      <c r="G281" t="s">
        <v>2568</v>
      </c>
      <c r="H281" t="s">
        <v>2533</v>
      </c>
      <c r="I281" s="61">
        <v>103</v>
      </c>
    </row>
    <row r="282" spans="1:9" ht="15" x14ac:dyDescent="0.25">
      <c r="A282" s="40" t="s">
        <v>15</v>
      </c>
      <c r="B282" s="40" t="s">
        <v>99</v>
      </c>
      <c r="C282" t="s">
        <v>151</v>
      </c>
      <c r="D282" s="40" t="s">
        <v>152</v>
      </c>
      <c r="E282" t="s">
        <v>151</v>
      </c>
      <c r="F282" s="40" t="s">
        <v>153</v>
      </c>
      <c r="G282" t="s">
        <v>2411</v>
      </c>
      <c r="H282" t="s">
        <v>2410</v>
      </c>
      <c r="I282" s="61">
        <v>72</v>
      </c>
    </row>
    <row r="283" spans="1:9" ht="15" x14ac:dyDescent="0.25">
      <c r="A283" s="40" t="s">
        <v>15</v>
      </c>
      <c r="B283" s="40" t="s">
        <v>99</v>
      </c>
      <c r="C283" t="s">
        <v>151</v>
      </c>
      <c r="D283" s="40" t="s">
        <v>152</v>
      </c>
      <c r="E283" t="s">
        <v>151</v>
      </c>
      <c r="F283" s="40" t="s">
        <v>153</v>
      </c>
      <c r="G283" t="s">
        <v>3932</v>
      </c>
      <c r="H283" t="s">
        <v>3933</v>
      </c>
      <c r="I283" s="61">
        <v>29</v>
      </c>
    </row>
    <row r="284" spans="1:9" ht="15" x14ac:dyDescent="0.25">
      <c r="A284" s="40" t="s">
        <v>15</v>
      </c>
      <c r="B284" s="40" t="s">
        <v>99</v>
      </c>
      <c r="C284" t="s">
        <v>151</v>
      </c>
      <c r="D284" s="40" t="s">
        <v>152</v>
      </c>
      <c r="E284" t="s">
        <v>151</v>
      </c>
      <c r="F284" s="40" t="s">
        <v>153</v>
      </c>
      <c r="G284" t="s">
        <v>3940</v>
      </c>
      <c r="H284" t="s">
        <v>3941</v>
      </c>
      <c r="I284" s="61">
        <v>217</v>
      </c>
    </row>
    <row r="285" spans="1:9" ht="15" x14ac:dyDescent="0.25">
      <c r="A285" s="40" t="s">
        <v>15</v>
      </c>
      <c r="B285" s="40" t="s">
        <v>99</v>
      </c>
      <c r="C285" t="s">
        <v>151</v>
      </c>
      <c r="D285" s="40" t="s">
        <v>152</v>
      </c>
      <c r="E285" t="s">
        <v>165</v>
      </c>
      <c r="F285" s="40" t="s">
        <v>166</v>
      </c>
      <c r="G285" t="s">
        <v>292</v>
      </c>
      <c r="H285" t="s">
        <v>293</v>
      </c>
      <c r="I285" s="61">
        <v>10</v>
      </c>
    </row>
    <row r="286" spans="1:9" ht="15" x14ac:dyDescent="0.25">
      <c r="A286" s="40" t="s">
        <v>15</v>
      </c>
      <c r="B286" s="40" t="s">
        <v>99</v>
      </c>
      <c r="C286" t="s">
        <v>151</v>
      </c>
      <c r="D286" s="40" t="s">
        <v>152</v>
      </c>
      <c r="E286" t="s">
        <v>165</v>
      </c>
      <c r="F286" s="40" t="s">
        <v>166</v>
      </c>
      <c r="G286" t="s">
        <v>186</v>
      </c>
      <c r="H286" t="s">
        <v>187</v>
      </c>
      <c r="I286" s="61">
        <v>367</v>
      </c>
    </row>
    <row r="287" spans="1:9" ht="15" x14ac:dyDescent="0.25">
      <c r="A287" s="40" t="s">
        <v>15</v>
      </c>
      <c r="B287" s="40" t="s">
        <v>99</v>
      </c>
      <c r="C287" t="s">
        <v>151</v>
      </c>
      <c r="D287" s="40" t="s">
        <v>152</v>
      </c>
      <c r="E287" t="s">
        <v>165</v>
      </c>
      <c r="F287" s="40" t="s">
        <v>166</v>
      </c>
      <c r="G287" t="s">
        <v>522</v>
      </c>
      <c r="H287" t="s">
        <v>523</v>
      </c>
      <c r="I287" s="61">
        <v>143</v>
      </c>
    </row>
    <row r="288" spans="1:9" ht="15" x14ac:dyDescent="0.25">
      <c r="A288" s="40" t="s">
        <v>15</v>
      </c>
      <c r="B288" s="40" t="s">
        <v>99</v>
      </c>
      <c r="C288" t="s">
        <v>151</v>
      </c>
      <c r="D288" s="40" t="s">
        <v>152</v>
      </c>
      <c r="E288" t="s">
        <v>165</v>
      </c>
      <c r="F288" s="40" t="s">
        <v>166</v>
      </c>
      <c r="G288" t="s">
        <v>278</v>
      </c>
      <c r="H288" t="s">
        <v>279</v>
      </c>
      <c r="I288" s="61">
        <v>880</v>
      </c>
    </row>
    <row r="289" spans="1:9" ht="15" x14ac:dyDescent="0.25">
      <c r="A289" s="40" t="s">
        <v>15</v>
      </c>
      <c r="B289" s="40" t="s">
        <v>99</v>
      </c>
      <c r="C289" t="s">
        <v>151</v>
      </c>
      <c r="D289" s="40" t="s">
        <v>152</v>
      </c>
      <c r="E289" t="s">
        <v>165</v>
      </c>
      <c r="F289" s="40" t="s">
        <v>166</v>
      </c>
      <c r="G289" t="s">
        <v>165</v>
      </c>
      <c r="H289" t="s">
        <v>188</v>
      </c>
      <c r="I289" s="61">
        <v>237</v>
      </c>
    </row>
    <row r="290" spans="1:9" ht="15" x14ac:dyDescent="0.25">
      <c r="A290" s="40" t="s">
        <v>15</v>
      </c>
      <c r="B290" s="40" t="s">
        <v>99</v>
      </c>
      <c r="C290" t="s">
        <v>151</v>
      </c>
      <c r="D290" s="40" t="s">
        <v>152</v>
      </c>
      <c r="E290" t="s">
        <v>165</v>
      </c>
      <c r="F290" s="40" t="s">
        <v>166</v>
      </c>
      <c r="G290" t="s">
        <v>300</v>
      </c>
      <c r="H290" t="s">
        <v>301</v>
      </c>
      <c r="I290" s="61">
        <v>129</v>
      </c>
    </row>
    <row r="291" spans="1:9" ht="15" x14ac:dyDescent="0.25">
      <c r="A291" s="40" t="s">
        <v>15</v>
      </c>
      <c r="B291" s="40" t="s">
        <v>99</v>
      </c>
      <c r="C291" t="s">
        <v>151</v>
      </c>
      <c r="D291" s="40" t="s">
        <v>152</v>
      </c>
      <c r="E291" t="s">
        <v>165</v>
      </c>
      <c r="F291" s="40" t="s">
        <v>166</v>
      </c>
      <c r="G291" t="s">
        <v>318</v>
      </c>
      <c r="H291" t="s">
        <v>319</v>
      </c>
      <c r="I291" s="61">
        <v>108</v>
      </c>
    </row>
    <row r="292" spans="1:9" ht="15" x14ac:dyDescent="0.25">
      <c r="A292" s="40" t="s">
        <v>15</v>
      </c>
      <c r="B292" s="40" t="s">
        <v>99</v>
      </c>
      <c r="C292" t="s">
        <v>151</v>
      </c>
      <c r="D292" s="40" t="s">
        <v>152</v>
      </c>
      <c r="E292" t="s">
        <v>165</v>
      </c>
      <c r="F292" s="40" t="s">
        <v>166</v>
      </c>
      <c r="G292" t="s">
        <v>544</v>
      </c>
      <c r="H292" t="s">
        <v>545</v>
      </c>
      <c r="I292" s="61">
        <v>23</v>
      </c>
    </row>
    <row r="293" spans="1:9" ht="15" x14ac:dyDescent="0.25">
      <c r="A293" s="40" t="s">
        <v>15</v>
      </c>
      <c r="B293" s="40" t="s">
        <v>99</v>
      </c>
      <c r="C293" t="s">
        <v>151</v>
      </c>
      <c r="D293" s="40" t="s">
        <v>152</v>
      </c>
      <c r="E293" t="s">
        <v>165</v>
      </c>
      <c r="F293" s="40" t="s">
        <v>166</v>
      </c>
      <c r="G293" t="s">
        <v>765</v>
      </c>
      <c r="H293" t="s">
        <v>766</v>
      </c>
      <c r="I293" s="61">
        <v>179</v>
      </c>
    </row>
    <row r="294" spans="1:9" ht="15" x14ac:dyDescent="0.25">
      <c r="A294" s="40" t="s">
        <v>15</v>
      </c>
      <c r="B294" s="40" t="s">
        <v>99</v>
      </c>
      <c r="C294" t="s">
        <v>151</v>
      </c>
      <c r="D294" s="40" t="s">
        <v>152</v>
      </c>
      <c r="E294" t="s">
        <v>165</v>
      </c>
      <c r="F294" s="40" t="s">
        <v>166</v>
      </c>
      <c r="G294" t="s">
        <v>767</v>
      </c>
      <c r="H294" t="s">
        <v>768</v>
      </c>
      <c r="I294" s="61">
        <v>127</v>
      </c>
    </row>
    <row r="295" spans="1:9" ht="15" x14ac:dyDescent="0.25">
      <c r="A295" s="40" t="s">
        <v>15</v>
      </c>
      <c r="B295" s="40" t="s">
        <v>99</v>
      </c>
      <c r="C295" t="s">
        <v>151</v>
      </c>
      <c r="D295" s="40" t="s">
        <v>152</v>
      </c>
      <c r="E295" t="s">
        <v>165</v>
      </c>
      <c r="F295" s="40" t="s">
        <v>166</v>
      </c>
      <c r="G295" t="s">
        <v>769</v>
      </c>
      <c r="H295" t="s">
        <v>770</v>
      </c>
      <c r="I295" s="61">
        <v>43</v>
      </c>
    </row>
    <row r="296" spans="1:9" ht="15" x14ac:dyDescent="0.25">
      <c r="A296" s="40" t="s">
        <v>15</v>
      </c>
      <c r="B296" s="40" t="s">
        <v>99</v>
      </c>
      <c r="C296" t="s">
        <v>151</v>
      </c>
      <c r="D296" s="40" t="s">
        <v>152</v>
      </c>
      <c r="E296" t="s">
        <v>165</v>
      </c>
      <c r="F296" s="40" t="s">
        <v>166</v>
      </c>
      <c r="G296" t="s">
        <v>800</v>
      </c>
      <c r="H296" t="s">
        <v>801</v>
      </c>
      <c r="I296" s="61">
        <v>103</v>
      </c>
    </row>
    <row r="297" spans="1:9" ht="15" x14ac:dyDescent="0.25">
      <c r="A297" s="40" t="s">
        <v>15</v>
      </c>
      <c r="B297" s="40" t="s">
        <v>99</v>
      </c>
      <c r="C297" t="s">
        <v>151</v>
      </c>
      <c r="D297" s="40" t="s">
        <v>152</v>
      </c>
      <c r="E297" t="s">
        <v>165</v>
      </c>
      <c r="F297" s="40" t="s">
        <v>166</v>
      </c>
      <c r="G297" t="s">
        <v>804</v>
      </c>
      <c r="H297" t="s">
        <v>805</v>
      </c>
      <c r="I297" s="61">
        <v>116</v>
      </c>
    </row>
    <row r="298" spans="1:9" ht="15" x14ac:dyDescent="0.25">
      <c r="A298" s="40" t="s">
        <v>15</v>
      </c>
      <c r="B298" s="40" t="s">
        <v>99</v>
      </c>
      <c r="C298" t="s">
        <v>151</v>
      </c>
      <c r="D298" s="40" t="s">
        <v>152</v>
      </c>
      <c r="E298" t="s">
        <v>165</v>
      </c>
      <c r="F298" s="40" t="s">
        <v>166</v>
      </c>
      <c r="G298" t="s">
        <v>806</v>
      </c>
      <c r="H298" t="s">
        <v>807</v>
      </c>
      <c r="I298" s="61">
        <v>9</v>
      </c>
    </row>
    <row r="299" spans="1:9" ht="15" x14ac:dyDescent="0.25">
      <c r="A299" s="40" t="s">
        <v>15</v>
      </c>
      <c r="B299" s="40" t="s">
        <v>99</v>
      </c>
      <c r="C299" t="s">
        <v>151</v>
      </c>
      <c r="D299" s="40" t="s">
        <v>152</v>
      </c>
      <c r="E299" t="s">
        <v>165</v>
      </c>
      <c r="F299" s="40" t="s">
        <v>166</v>
      </c>
      <c r="G299" t="s">
        <v>304</v>
      </c>
      <c r="H299" t="s">
        <v>2273</v>
      </c>
      <c r="I299" s="61">
        <v>453</v>
      </c>
    </row>
    <row r="300" spans="1:9" ht="15" x14ac:dyDescent="0.25">
      <c r="A300" s="40" t="s">
        <v>15</v>
      </c>
      <c r="B300" s="40" t="s">
        <v>99</v>
      </c>
      <c r="C300" t="s">
        <v>151</v>
      </c>
      <c r="D300" s="40" t="s">
        <v>152</v>
      </c>
      <c r="E300" t="s">
        <v>165</v>
      </c>
      <c r="F300" s="40" t="s">
        <v>166</v>
      </c>
      <c r="G300" t="s">
        <v>305</v>
      </c>
      <c r="H300" t="s">
        <v>306</v>
      </c>
      <c r="I300" s="61">
        <v>265</v>
      </c>
    </row>
    <row r="301" spans="1:9" ht="15" x14ac:dyDescent="0.25">
      <c r="A301" s="40" t="s">
        <v>15</v>
      </c>
      <c r="B301" s="40" t="s">
        <v>99</v>
      </c>
      <c r="C301" t="s">
        <v>151</v>
      </c>
      <c r="D301" s="40" t="s">
        <v>152</v>
      </c>
      <c r="E301" t="s">
        <v>165</v>
      </c>
      <c r="F301" s="40" t="s">
        <v>166</v>
      </c>
      <c r="G301" t="s">
        <v>3956</v>
      </c>
      <c r="H301" t="s">
        <v>3957</v>
      </c>
      <c r="I301" s="61">
        <v>12</v>
      </c>
    </row>
    <row r="302" spans="1:9" ht="15" x14ac:dyDescent="0.25">
      <c r="A302" s="40" t="s">
        <v>15</v>
      </c>
      <c r="B302" s="40" t="s">
        <v>99</v>
      </c>
      <c r="C302" t="s">
        <v>151</v>
      </c>
      <c r="D302" s="40" t="s">
        <v>152</v>
      </c>
      <c r="E302" t="s">
        <v>189</v>
      </c>
      <c r="F302" s="40" t="s">
        <v>190</v>
      </c>
      <c r="G302" t="s">
        <v>189</v>
      </c>
      <c r="H302" t="s">
        <v>191</v>
      </c>
      <c r="I302" s="61">
        <v>65</v>
      </c>
    </row>
    <row r="303" spans="1:9" ht="15" x14ac:dyDescent="0.25">
      <c r="A303" s="40" t="s">
        <v>15</v>
      </c>
      <c r="B303" s="40" t="s">
        <v>99</v>
      </c>
      <c r="C303" t="s">
        <v>151</v>
      </c>
      <c r="D303" s="40" t="s">
        <v>152</v>
      </c>
      <c r="E303" t="s">
        <v>189</v>
      </c>
      <c r="F303" s="40" t="s">
        <v>190</v>
      </c>
      <c r="G303" t="s">
        <v>330</v>
      </c>
      <c r="H303" t="s">
        <v>331</v>
      </c>
      <c r="I303" s="61">
        <v>142</v>
      </c>
    </row>
    <row r="304" spans="1:9" ht="15" x14ac:dyDescent="0.25">
      <c r="A304" s="40" t="s">
        <v>15</v>
      </c>
      <c r="B304" s="40" t="s">
        <v>99</v>
      </c>
      <c r="C304" t="s">
        <v>151</v>
      </c>
      <c r="D304" s="40" t="s">
        <v>152</v>
      </c>
      <c r="E304" t="s">
        <v>189</v>
      </c>
      <c r="F304" s="40" t="s">
        <v>190</v>
      </c>
      <c r="G304" t="s">
        <v>1787</v>
      </c>
      <c r="H304" t="s">
        <v>1788</v>
      </c>
      <c r="I304" s="61">
        <v>32</v>
      </c>
    </row>
    <row r="305" spans="1:9" ht="15" x14ac:dyDescent="0.25">
      <c r="A305" s="40" t="s">
        <v>15</v>
      </c>
      <c r="B305" s="40" t="s">
        <v>99</v>
      </c>
      <c r="C305" t="s">
        <v>151</v>
      </c>
      <c r="D305" s="40" t="s">
        <v>152</v>
      </c>
      <c r="E305" t="s">
        <v>189</v>
      </c>
      <c r="F305" s="40" t="s">
        <v>190</v>
      </c>
      <c r="G305" t="s">
        <v>697</v>
      </c>
      <c r="H305" t="s">
        <v>623</v>
      </c>
      <c r="I305" s="61">
        <v>17</v>
      </c>
    </row>
    <row r="306" spans="1:9" ht="15" x14ac:dyDescent="0.25">
      <c r="A306" s="40" t="s">
        <v>15</v>
      </c>
      <c r="B306" s="40" t="s">
        <v>99</v>
      </c>
      <c r="C306" t="s">
        <v>151</v>
      </c>
      <c r="D306" s="40" t="s">
        <v>152</v>
      </c>
      <c r="E306" t="s">
        <v>189</v>
      </c>
      <c r="F306" s="40" t="s">
        <v>190</v>
      </c>
      <c r="G306" t="s">
        <v>1989</v>
      </c>
      <c r="H306" t="s">
        <v>1990</v>
      </c>
      <c r="I306" s="61">
        <v>50</v>
      </c>
    </row>
    <row r="307" spans="1:9" ht="15" x14ac:dyDescent="0.25">
      <c r="A307" s="40" t="s">
        <v>15</v>
      </c>
      <c r="B307" s="40" t="s">
        <v>99</v>
      </c>
      <c r="C307" t="s">
        <v>151</v>
      </c>
      <c r="D307" s="40" t="s">
        <v>152</v>
      </c>
      <c r="E307" t="s">
        <v>189</v>
      </c>
      <c r="F307" s="40" t="s">
        <v>190</v>
      </c>
      <c r="G307" t="s">
        <v>3952</v>
      </c>
      <c r="H307" t="s">
        <v>3953</v>
      </c>
      <c r="I307" s="61">
        <v>69</v>
      </c>
    </row>
    <row r="308" spans="1:9" ht="15" x14ac:dyDescent="0.25">
      <c r="A308" s="40" t="s">
        <v>15</v>
      </c>
      <c r="B308" s="40" t="s">
        <v>99</v>
      </c>
      <c r="C308" t="s">
        <v>151</v>
      </c>
      <c r="D308" s="40" t="s">
        <v>152</v>
      </c>
      <c r="E308" t="s">
        <v>189</v>
      </c>
      <c r="F308" s="40" t="s">
        <v>190</v>
      </c>
      <c r="G308" t="s">
        <v>3915</v>
      </c>
      <c r="H308" t="s">
        <v>3916</v>
      </c>
      <c r="I308" s="61">
        <v>32</v>
      </c>
    </row>
    <row r="309" spans="1:9" ht="15" x14ac:dyDescent="0.25">
      <c r="A309" s="40" t="s">
        <v>15</v>
      </c>
      <c r="B309" s="40" t="s">
        <v>99</v>
      </c>
      <c r="C309" t="s">
        <v>151</v>
      </c>
      <c r="D309" s="40" t="s">
        <v>152</v>
      </c>
      <c r="E309" t="s">
        <v>189</v>
      </c>
      <c r="F309" s="40" t="s">
        <v>190</v>
      </c>
      <c r="G309" t="s">
        <v>3958</v>
      </c>
      <c r="H309" t="s">
        <v>3959</v>
      </c>
      <c r="I309" s="61">
        <v>28</v>
      </c>
    </row>
    <row r="310" spans="1:9" ht="15" x14ac:dyDescent="0.25">
      <c r="A310" s="40" t="s">
        <v>15</v>
      </c>
      <c r="B310" s="40" t="s">
        <v>99</v>
      </c>
      <c r="C310" t="s">
        <v>132</v>
      </c>
      <c r="D310" s="40" t="s">
        <v>133</v>
      </c>
      <c r="E310" t="s">
        <v>167</v>
      </c>
      <c r="F310" s="40" t="s">
        <v>168</v>
      </c>
      <c r="G310" t="s">
        <v>167</v>
      </c>
      <c r="H310" t="s">
        <v>192</v>
      </c>
      <c r="I310" s="61">
        <v>41</v>
      </c>
    </row>
    <row r="311" spans="1:9" ht="15" x14ac:dyDescent="0.25">
      <c r="A311" s="40" t="s">
        <v>15</v>
      </c>
      <c r="B311" s="40" t="s">
        <v>99</v>
      </c>
      <c r="C311" t="s">
        <v>132</v>
      </c>
      <c r="D311" s="40" t="s">
        <v>133</v>
      </c>
      <c r="E311" t="s">
        <v>167</v>
      </c>
      <c r="F311" s="40" t="s">
        <v>168</v>
      </c>
      <c r="G311" t="s">
        <v>352</v>
      </c>
      <c r="H311" t="s">
        <v>353</v>
      </c>
      <c r="I311" s="61">
        <v>74</v>
      </c>
    </row>
    <row r="312" spans="1:9" ht="15" x14ac:dyDescent="0.25">
      <c r="A312" s="40" t="s">
        <v>15</v>
      </c>
      <c r="B312" s="40" t="s">
        <v>99</v>
      </c>
      <c r="C312" t="s">
        <v>132</v>
      </c>
      <c r="D312" s="40" t="s">
        <v>133</v>
      </c>
      <c r="E312" t="s">
        <v>167</v>
      </c>
      <c r="F312" s="40" t="s">
        <v>168</v>
      </c>
      <c r="G312" t="s">
        <v>307</v>
      </c>
      <c r="H312" t="s">
        <v>308</v>
      </c>
      <c r="I312" s="61">
        <v>94</v>
      </c>
    </row>
    <row r="313" spans="1:9" ht="15" x14ac:dyDescent="0.25">
      <c r="A313" s="40" t="s">
        <v>15</v>
      </c>
      <c r="B313" s="40" t="s">
        <v>99</v>
      </c>
      <c r="C313" t="s">
        <v>132</v>
      </c>
      <c r="D313" s="40" t="s">
        <v>133</v>
      </c>
      <c r="E313" t="s">
        <v>167</v>
      </c>
      <c r="F313" s="40" t="s">
        <v>168</v>
      </c>
      <c r="G313" t="s">
        <v>3954</v>
      </c>
      <c r="H313" t="s">
        <v>3955</v>
      </c>
      <c r="I313" s="61">
        <v>73</v>
      </c>
    </row>
    <row r="314" spans="1:9" ht="15" x14ac:dyDescent="0.25">
      <c r="A314" s="40" t="s">
        <v>15</v>
      </c>
      <c r="B314" s="40" t="s">
        <v>99</v>
      </c>
      <c r="C314" t="s">
        <v>132</v>
      </c>
      <c r="D314" s="40" t="s">
        <v>133</v>
      </c>
      <c r="E314" t="s">
        <v>167</v>
      </c>
      <c r="F314" s="40" t="s">
        <v>168</v>
      </c>
      <c r="G314" t="s">
        <v>2114</v>
      </c>
      <c r="H314" t="s">
        <v>917</v>
      </c>
      <c r="I314" s="61">
        <v>90</v>
      </c>
    </row>
    <row r="315" spans="1:9" ht="15" x14ac:dyDescent="0.25">
      <c r="A315" s="40" t="s">
        <v>15</v>
      </c>
      <c r="B315" s="40" t="s">
        <v>99</v>
      </c>
      <c r="C315" t="s">
        <v>132</v>
      </c>
      <c r="D315" s="40" t="s">
        <v>133</v>
      </c>
      <c r="E315" t="s">
        <v>167</v>
      </c>
      <c r="F315" s="40" t="s">
        <v>168</v>
      </c>
      <c r="G315" t="s">
        <v>2557</v>
      </c>
      <c r="H315" t="s">
        <v>2522</v>
      </c>
      <c r="I315" s="61">
        <v>14</v>
      </c>
    </row>
    <row r="316" spans="1:9" ht="15" x14ac:dyDescent="0.25">
      <c r="A316" s="41" t="s">
        <v>15</v>
      </c>
      <c r="B316" s="40" t="s">
        <v>99</v>
      </c>
      <c r="C316" t="s">
        <v>132</v>
      </c>
      <c r="D316" s="40" t="s">
        <v>133</v>
      </c>
      <c r="E316" t="s">
        <v>167</v>
      </c>
      <c r="F316" s="40" t="s">
        <v>168</v>
      </c>
      <c r="G316" t="s">
        <v>2710</v>
      </c>
      <c r="H316" t="s">
        <v>609</v>
      </c>
      <c r="I316" s="61">
        <v>137</v>
      </c>
    </row>
    <row r="317" spans="1:9" ht="15" x14ac:dyDescent="0.25">
      <c r="A317" s="40" t="s">
        <v>15</v>
      </c>
      <c r="B317" s="40" t="s">
        <v>99</v>
      </c>
      <c r="C317" t="s">
        <v>132</v>
      </c>
      <c r="D317" s="40" t="s">
        <v>133</v>
      </c>
      <c r="E317" t="s">
        <v>167</v>
      </c>
      <c r="F317" s="40" t="s">
        <v>168</v>
      </c>
      <c r="G317" t="s">
        <v>4166</v>
      </c>
      <c r="H317" t="s">
        <v>4167</v>
      </c>
      <c r="I317" s="61">
        <v>15</v>
      </c>
    </row>
    <row r="318" spans="1:9" ht="15" x14ac:dyDescent="0.25">
      <c r="A318" s="40" t="s">
        <v>15</v>
      </c>
      <c r="B318" s="40" t="s">
        <v>99</v>
      </c>
      <c r="C318" t="s">
        <v>132</v>
      </c>
      <c r="D318" s="40" t="s">
        <v>133</v>
      </c>
      <c r="E318" t="s">
        <v>134</v>
      </c>
      <c r="F318" s="40" t="s">
        <v>135</v>
      </c>
      <c r="G318" t="s">
        <v>193</v>
      </c>
      <c r="H318" t="s">
        <v>194</v>
      </c>
      <c r="I318" s="61">
        <v>1476</v>
      </c>
    </row>
    <row r="319" spans="1:9" ht="15" x14ac:dyDescent="0.25">
      <c r="A319" s="40" t="s">
        <v>15</v>
      </c>
      <c r="B319" s="40" t="s">
        <v>99</v>
      </c>
      <c r="C319" t="s">
        <v>132</v>
      </c>
      <c r="D319" s="40" t="s">
        <v>133</v>
      </c>
      <c r="E319" t="s">
        <v>134</v>
      </c>
      <c r="F319" s="40" t="s">
        <v>135</v>
      </c>
      <c r="G319" t="s">
        <v>260</v>
      </c>
      <c r="H319" t="s">
        <v>261</v>
      </c>
      <c r="I319" s="61">
        <v>1140</v>
      </c>
    </row>
    <row r="320" spans="1:9" ht="15" x14ac:dyDescent="0.25">
      <c r="A320" s="40" t="s">
        <v>15</v>
      </c>
      <c r="B320" s="40" t="s">
        <v>99</v>
      </c>
      <c r="C320" t="s">
        <v>132</v>
      </c>
      <c r="D320" s="40" t="s">
        <v>133</v>
      </c>
      <c r="E320" t="s">
        <v>134</v>
      </c>
      <c r="F320" s="40" t="s">
        <v>135</v>
      </c>
      <c r="G320" t="s">
        <v>134</v>
      </c>
      <c r="H320" t="s">
        <v>177</v>
      </c>
      <c r="I320" s="61">
        <v>108</v>
      </c>
    </row>
    <row r="321" spans="1:9" ht="15" x14ac:dyDescent="0.25">
      <c r="A321" s="40" t="s">
        <v>15</v>
      </c>
      <c r="B321" s="40" t="s">
        <v>99</v>
      </c>
      <c r="C321" t="s">
        <v>132</v>
      </c>
      <c r="D321" s="40" t="s">
        <v>133</v>
      </c>
      <c r="E321" t="s">
        <v>134</v>
      </c>
      <c r="F321" s="40" t="s">
        <v>135</v>
      </c>
      <c r="G321" t="s">
        <v>243</v>
      </c>
      <c r="H321" t="s">
        <v>244</v>
      </c>
      <c r="I321" s="61">
        <v>730</v>
      </c>
    </row>
    <row r="322" spans="1:9" ht="15" x14ac:dyDescent="0.25">
      <c r="A322" s="40" t="s">
        <v>15</v>
      </c>
      <c r="B322" s="40" t="s">
        <v>99</v>
      </c>
      <c r="C322" t="s">
        <v>132</v>
      </c>
      <c r="D322" s="40" t="s">
        <v>133</v>
      </c>
      <c r="E322" t="s">
        <v>134</v>
      </c>
      <c r="F322" s="40" t="s">
        <v>135</v>
      </c>
      <c r="G322" t="s">
        <v>195</v>
      </c>
      <c r="H322" t="s">
        <v>196</v>
      </c>
      <c r="I322" s="61">
        <v>1712</v>
      </c>
    </row>
    <row r="323" spans="1:9" ht="15" x14ac:dyDescent="0.25">
      <c r="A323" s="40" t="s">
        <v>15</v>
      </c>
      <c r="B323" s="40" t="s">
        <v>99</v>
      </c>
      <c r="C323" t="s">
        <v>132</v>
      </c>
      <c r="D323" s="40" t="s">
        <v>133</v>
      </c>
      <c r="E323" t="s">
        <v>134</v>
      </c>
      <c r="F323" s="40" t="s">
        <v>135</v>
      </c>
      <c r="G323" t="s">
        <v>197</v>
      </c>
      <c r="H323" t="s">
        <v>198</v>
      </c>
      <c r="I323" s="61">
        <v>2406</v>
      </c>
    </row>
    <row r="324" spans="1:9" ht="15" x14ac:dyDescent="0.25">
      <c r="A324" s="40" t="s">
        <v>15</v>
      </c>
      <c r="B324" s="40" t="s">
        <v>99</v>
      </c>
      <c r="C324" t="s">
        <v>132</v>
      </c>
      <c r="D324" s="40" t="s">
        <v>133</v>
      </c>
      <c r="E324" t="s">
        <v>134</v>
      </c>
      <c r="F324" s="40" t="s">
        <v>135</v>
      </c>
      <c r="G324" t="s">
        <v>199</v>
      </c>
      <c r="H324" t="s">
        <v>200</v>
      </c>
      <c r="I324" s="61">
        <v>1284</v>
      </c>
    </row>
    <row r="325" spans="1:9" ht="15" x14ac:dyDescent="0.25">
      <c r="A325" s="40" t="s">
        <v>15</v>
      </c>
      <c r="B325" s="40" t="s">
        <v>99</v>
      </c>
      <c r="C325" t="s">
        <v>132</v>
      </c>
      <c r="D325" s="40" t="s">
        <v>133</v>
      </c>
      <c r="E325" t="s">
        <v>134</v>
      </c>
      <c r="F325" s="40" t="s">
        <v>135</v>
      </c>
      <c r="G325" t="s">
        <v>2202</v>
      </c>
      <c r="H325" t="s">
        <v>2201</v>
      </c>
      <c r="I325" s="61">
        <v>256</v>
      </c>
    </row>
    <row r="326" spans="1:9" ht="15" x14ac:dyDescent="0.25">
      <c r="A326" s="40" t="s">
        <v>15</v>
      </c>
      <c r="B326" s="40" t="s">
        <v>99</v>
      </c>
      <c r="C326" t="s">
        <v>132</v>
      </c>
      <c r="D326" s="40" t="s">
        <v>133</v>
      </c>
      <c r="E326" t="s">
        <v>134</v>
      </c>
      <c r="F326" s="40" t="s">
        <v>135</v>
      </c>
      <c r="G326" t="s">
        <v>2448</v>
      </c>
      <c r="H326" t="s">
        <v>2447</v>
      </c>
      <c r="I326" s="61">
        <v>24</v>
      </c>
    </row>
    <row r="327" spans="1:9" ht="15" x14ac:dyDescent="0.25">
      <c r="A327" s="40" t="s">
        <v>15</v>
      </c>
      <c r="B327" s="40" t="s">
        <v>99</v>
      </c>
      <c r="C327" t="s">
        <v>132</v>
      </c>
      <c r="D327" s="40" t="s">
        <v>133</v>
      </c>
      <c r="E327" t="s">
        <v>134</v>
      </c>
      <c r="F327" s="40" t="s">
        <v>135</v>
      </c>
      <c r="G327" t="s">
        <v>2446</v>
      </c>
      <c r="H327" t="s">
        <v>2445</v>
      </c>
      <c r="I327" s="61">
        <v>114</v>
      </c>
    </row>
    <row r="328" spans="1:9" ht="15" x14ac:dyDescent="0.25">
      <c r="A328" s="40" t="s">
        <v>15</v>
      </c>
      <c r="B328" s="40" t="s">
        <v>99</v>
      </c>
      <c r="C328" t="s">
        <v>132</v>
      </c>
      <c r="D328" s="40" t="s">
        <v>133</v>
      </c>
      <c r="E328" t="s">
        <v>134</v>
      </c>
      <c r="F328" s="40" t="s">
        <v>135</v>
      </c>
      <c r="G328" t="s">
        <v>2766</v>
      </c>
      <c r="H328" t="s">
        <v>2767</v>
      </c>
      <c r="I328" s="61">
        <v>675</v>
      </c>
    </row>
    <row r="329" spans="1:9" ht="15" x14ac:dyDescent="0.25">
      <c r="A329" s="41" t="s">
        <v>15</v>
      </c>
      <c r="B329" s="40" t="s">
        <v>99</v>
      </c>
      <c r="C329" t="s">
        <v>132</v>
      </c>
      <c r="D329" s="40" t="s">
        <v>133</v>
      </c>
      <c r="E329" t="s">
        <v>132</v>
      </c>
      <c r="F329" s="40" t="s">
        <v>137</v>
      </c>
      <c r="G329" t="s">
        <v>132</v>
      </c>
      <c r="H329" t="s">
        <v>138</v>
      </c>
      <c r="I329" s="61">
        <v>46</v>
      </c>
    </row>
    <row r="330" spans="1:9" ht="15" x14ac:dyDescent="0.25">
      <c r="A330" s="40" t="s">
        <v>15</v>
      </c>
      <c r="B330" s="40" t="s">
        <v>99</v>
      </c>
      <c r="C330" t="s">
        <v>132</v>
      </c>
      <c r="D330" s="40" t="s">
        <v>133</v>
      </c>
      <c r="E330" t="s">
        <v>132</v>
      </c>
      <c r="F330" s="40" t="s">
        <v>137</v>
      </c>
      <c r="G330" t="s">
        <v>139</v>
      </c>
      <c r="H330" t="s">
        <v>140</v>
      </c>
      <c r="I330" s="61">
        <v>40</v>
      </c>
    </row>
    <row r="331" spans="1:9" ht="15" x14ac:dyDescent="0.25">
      <c r="A331" s="40" t="s">
        <v>15</v>
      </c>
      <c r="B331" s="40" t="s">
        <v>99</v>
      </c>
      <c r="C331" t="s">
        <v>132</v>
      </c>
      <c r="D331" s="40" t="s">
        <v>133</v>
      </c>
      <c r="E331" t="s">
        <v>132</v>
      </c>
      <c r="F331" s="40" t="s">
        <v>137</v>
      </c>
      <c r="G331" t="s">
        <v>1817</v>
      </c>
      <c r="H331" t="s">
        <v>1818</v>
      </c>
      <c r="I331" s="61">
        <v>32</v>
      </c>
    </row>
    <row r="332" spans="1:9" ht="15" x14ac:dyDescent="0.25">
      <c r="A332" s="40" t="s">
        <v>15</v>
      </c>
      <c r="B332" s="40" t="s">
        <v>99</v>
      </c>
      <c r="C332" t="s">
        <v>132</v>
      </c>
      <c r="D332" s="40" t="s">
        <v>133</v>
      </c>
      <c r="E332" t="s">
        <v>203</v>
      </c>
      <c r="F332" s="40" t="s">
        <v>204</v>
      </c>
      <c r="G332" t="s">
        <v>203</v>
      </c>
      <c r="H332" t="s">
        <v>205</v>
      </c>
      <c r="I332" s="61">
        <v>16</v>
      </c>
    </row>
    <row r="333" spans="1:9" ht="15" x14ac:dyDescent="0.25">
      <c r="A333" s="40" t="s">
        <v>15</v>
      </c>
      <c r="B333" s="40" t="s">
        <v>99</v>
      </c>
      <c r="C333" t="s">
        <v>132</v>
      </c>
      <c r="D333" s="40" t="s">
        <v>133</v>
      </c>
      <c r="E333" t="s">
        <v>141</v>
      </c>
      <c r="F333" s="40" t="s">
        <v>142</v>
      </c>
      <c r="G333" t="s">
        <v>685</v>
      </c>
      <c r="H333" t="s">
        <v>607</v>
      </c>
      <c r="I333" s="61">
        <v>95</v>
      </c>
    </row>
    <row r="334" spans="1:9" ht="15" x14ac:dyDescent="0.25">
      <c r="A334" s="40" t="s">
        <v>15</v>
      </c>
      <c r="B334" s="40" t="s">
        <v>99</v>
      </c>
      <c r="C334" t="s">
        <v>132</v>
      </c>
      <c r="D334" s="40" t="s">
        <v>133</v>
      </c>
      <c r="E334" t="s">
        <v>141</v>
      </c>
      <c r="F334" s="40" t="s">
        <v>142</v>
      </c>
      <c r="G334" t="s">
        <v>141</v>
      </c>
      <c r="H334" t="s">
        <v>208</v>
      </c>
      <c r="I334" s="61">
        <v>68</v>
      </c>
    </row>
    <row r="335" spans="1:9" ht="15" x14ac:dyDescent="0.25">
      <c r="A335" s="40" t="s">
        <v>15</v>
      </c>
      <c r="B335" s="40" t="s">
        <v>99</v>
      </c>
      <c r="C335" t="s">
        <v>132</v>
      </c>
      <c r="D335" s="40" t="s">
        <v>133</v>
      </c>
      <c r="E335" t="s">
        <v>141</v>
      </c>
      <c r="F335" s="40" t="s">
        <v>142</v>
      </c>
      <c r="G335" t="s">
        <v>209</v>
      </c>
      <c r="H335" t="s">
        <v>210</v>
      </c>
      <c r="I335" s="61">
        <v>29</v>
      </c>
    </row>
    <row r="336" spans="1:9" ht="15" x14ac:dyDescent="0.25">
      <c r="A336" s="40" t="s">
        <v>15</v>
      </c>
      <c r="B336" s="40" t="s">
        <v>99</v>
      </c>
      <c r="C336" t="s">
        <v>132</v>
      </c>
      <c r="D336" s="40" t="s">
        <v>133</v>
      </c>
      <c r="E336" t="s">
        <v>141</v>
      </c>
      <c r="F336" s="40" t="s">
        <v>142</v>
      </c>
      <c r="G336" t="s">
        <v>143</v>
      </c>
      <c r="H336" t="s">
        <v>144</v>
      </c>
      <c r="I336" s="61">
        <v>81</v>
      </c>
    </row>
    <row r="337" spans="1:9" ht="15" x14ac:dyDescent="0.25">
      <c r="A337" s="40" t="s">
        <v>15</v>
      </c>
      <c r="B337" s="40" t="s">
        <v>99</v>
      </c>
      <c r="C337" t="s">
        <v>132</v>
      </c>
      <c r="D337" s="40" t="s">
        <v>133</v>
      </c>
      <c r="E337" t="s">
        <v>141</v>
      </c>
      <c r="F337" s="40" t="s">
        <v>142</v>
      </c>
      <c r="G337" t="s">
        <v>1807</v>
      </c>
      <c r="H337" t="s">
        <v>1808</v>
      </c>
      <c r="I337" s="61">
        <v>203</v>
      </c>
    </row>
    <row r="338" spans="1:9" ht="15" x14ac:dyDescent="0.25">
      <c r="A338" s="40" t="s">
        <v>15</v>
      </c>
      <c r="B338" s="40" t="s">
        <v>99</v>
      </c>
      <c r="C338" t="s">
        <v>132</v>
      </c>
      <c r="D338" s="40" t="s">
        <v>133</v>
      </c>
      <c r="E338" t="s">
        <v>141</v>
      </c>
      <c r="F338" s="40" t="s">
        <v>142</v>
      </c>
      <c r="G338" t="s">
        <v>2354</v>
      </c>
      <c r="H338" t="s">
        <v>2353</v>
      </c>
      <c r="I338" s="61">
        <v>212</v>
      </c>
    </row>
    <row r="339" spans="1:9" ht="15" x14ac:dyDescent="0.25">
      <c r="A339" s="40" t="s">
        <v>15</v>
      </c>
      <c r="B339" s="40" t="s">
        <v>99</v>
      </c>
      <c r="C339" t="s">
        <v>132</v>
      </c>
      <c r="D339" s="40" t="s">
        <v>133</v>
      </c>
      <c r="E339" t="s">
        <v>141</v>
      </c>
      <c r="F339" s="40" t="s">
        <v>142</v>
      </c>
      <c r="G339" t="s">
        <v>2573</v>
      </c>
      <c r="H339" t="s">
        <v>2539</v>
      </c>
      <c r="I339" s="61">
        <v>11</v>
      </c>
    </row>
    <row r="340" spans="1:9" ht="15" x14ac:dyDescent="0.25">
      <c r="A340" s="40" t="s">
        <v>15</v>
      </c>
      <c r="B340" s="40" t="s">
        <v>99</v>
      </c>
      <c r="C340" t="s">
        <v>132</v>
      </c>
      <c r="D340" s="40" t="s">
        <v>133</v>
      </c>
      <c r="E340" t="s">
        <v>141</v>
      </c>
      <c r="F340" s="40" t="s">
        <v>142</v>
      </c>
      <c r="G340" t="s">
        <v>2711</v>
      </c>
      <c r="H340" t="s">
        <v>2694</v>
      </c>
      <c r="I340" s="61">
        <v>60</v>
      </c>
    </row>
    <row r="341" spans="1:9" ht="15" x14ac:dyDescent="0.25">
      <c r="A341" s="40" t="s">
        <v>15</v>
      </c>
      <c r="B341" s="40" t="s">
        <v>99</v>
      </c>
      <c r="C341" t="s">
        <v>132</v>
      </c>
      <c r="D341" s="40" t="s">
        <v>133</v>
      </c>
      <c r="E341" t="s">
        <v>141</v>
      </c>
      <c r="F341" s="40" t="s">
        <v>142</v>
      </c>
      <c r="G341" t="s">
        <v>2785</v>
      </c>
      <c r="H341" t="s">
        <v>2786</v>
      </c>
      <c r="I341" s="61">
        <v>41</v>
      </c>
    </row>
    <row r="342" spans="1:9" ht="15" x14ac:dyDescent="0.25">
      <c r="A342" s="40" t="s">
        <v>15</v>
      </c>
      <c r="B342" s="40" t="s">
        <v>99</v>
      </c>
      <c r="C342" t="s">
        <v>132</v>
      </c>
      <c r="D342" s="40" t="s">
        <v>133</v>
      </c>
      <c r="E342" t="s">
        <v>141</v>
      </c>
      <c r="F342" s="40" t="s">
        <v>142</v>
      </c>
      <c r="G342" t="s">
        <v>206</v>
      </c>
      <c r="H342" t="s">
        <v>207</v>
      </c>
      <c r="I342" s="61">
        <v>41</v>
      </c>
    </row>
    <row r="343" spans="1:9" ht="15" x14ac:dyDescent="0.25">
      <c r="A343" s="41" t="s">
        <v>15</v>
      </c>
      <c r="B343" s="40" t="s">
        <v>99</v>
      </c>
      <c r="C343" t="s">
        <v>132</v>
      </c>
      <c r="D343" s="40" t="s">
        <v>133</v>
      </c>
      <c r="E343" t="s">
        <v>141</v>
      </c>
      <c r="F343" s="40" t="s">
        <v>142</v>
      </c>
      <c r="G343" t="s">
        <v>3929</v>
      </c>
      <c r="H343" t="s">
        <v>3930</v>
      </c>
      <c r="I343" s="61">
        <v>35</v>
      </c>
    </row>
    <row r="344" spans="1:9" ht="15" x14ac:dyDescent="0.25">
      <c r="A344" s="40" t="s">
        <v>15</v>
      </c>
      <c r="B344" s="40" t="s">
        <v>99</v>
      </c>
      <c r="C344" t="s">
        <v>132</v>
      </c>
      <c r="D344" s="40" t="s">
        <v>133</v>
      </c>
      <c r="E344" t="s">
        <v>141</v>
      </c>
      <c r="F344" s="40" t="s">
        <v>142</v>
      </c>
      <c r="G344" t="s">
        <v>3936</v>
      </c>
      <c r="H344" t="s">
        <v>3937</v>
      </c>
      <c r="I344" s="61">
        <v>17</v>
      </c>
    </row>
    <row r="345" spans="1:9" ht="15" x14ac:dyDescent="0.25">
      <c r="A345" s="40" t="s">
        <v>15</v>
      </c>
      <c r="B345" s="40" t="s">
        <v>99</v>
      </c>
      <c r="C345" t="s">
        <v>132</v>
      </c>
      <c r="D345" s="40" t="s">
        <v>133</v>
      </c>
      <c r="E345" t="s">
        <v>156</v>
      </c>
      <c r="F345" s="40" t="s">
        <v>157</v>
      </c>
      <c r="G345" t="s">
        <v>178</v>
      </c>
      <c r="H345" t="s">
        <v>179</v>
      </c>
      <c r="I345" s="61">
        <v>432</v>
      </c>
    </row>
    <row r="346" spans="1:9" ht="15" x14ac:dyDescent="0.25">
      <c r="A346" s="40" t="s">
        <v>15</v>
      </c>
      <c r="B346" s="40" t="s">
        <v>99</v>
      </c>
      <c r="C346" t="s">
        <v>132</v>
      </c>
      <c r="D346" s="40" t="s">
        <v>133</v>
      </c>
      <c r="E346" t="s">
        <v>156</v>
      </c>
      <c r="F346" s="40" t="s">
        <v>157</v>
      </c>
      <c r="G346" t="s">
        <v>211</v>
      </c>
      <c r="H346" t="s">
        <v>212</v>
      </c>
      <c r="I346" s="61">
        <v>679</v>
      </c>
    </row>
    <row r="347" spans="1:9" ht="15" x14ac:dyDescent="0.25">
      <c r="A347" s="40" t="s">
        <v>15</v>
      </c>
      <c r="B347" s="40" t="s">
        <v>99</v>
      </c>
      <c r="C347" t="s">
        <v>132</v>
      </c>
      <c r="D347" s="40" t="s">
        <v>133</v>
      </c>
      <c r="E347" t="s">
        <v>156</v>
      </c>
      <c r="F347" s="40" t="s">
        <v>157</v>
      </c>
      <c r="G347" t="s">
        <v>213</v>
      </c>
      <c r="H347" t="s">
        <v>214</v>
      </c>
      <c r="I347" s="61">
        <v>216</v>
      </c>
    </row>
    <row r="348" spans="1:9" ht="15" x14ac:dyDescent="0.25">
      <c r="A348" s="40" t="s">
        <v>15</v>
      </c>
      <c r="B348" s="40" t="s">
        <v>99</v>
      </c>
      <c r="C348" t="s">
        <v>132</v>
      </c>
      <c r="D348" s="40" t="s">
        <v>133</v>
      </c>
      <c r="E348" t="s">
        <v>156</v>
      </c>
      <c r="F348" s="40" t="s">
        <v>157</v>
      </c>
      <c r="G348" t="s">
        <v>320</v>
      </c>
      <c r="H348" t="s">
        <v>321</v>
      </c>
      <c r="I348" s="61">
        <v>38</v>
      </c>
    </row>
    <row r="349" spans="1:9" ht="15" x14ac:dyDescent="0.25">
      <c r="A349" s="40" t="s">
        <v>15</v>
      </c>
      <c r="B349" s="40" t="s">
        <v>99</v>
      </c>
      <c r="C349" t="s">
        <v>132</v>
      </c>
      <c r="D349" s="40" t="s">
        <v>133</v>
      </c>
      <c r="E349" t="s">
        <v>156</v>
      </c>
      <c r="F349" s="40" t="s">
        <v>157</v>
      </c>
      <c r="G349" t="s">
        <v>175</v>
      </c>
      <c r="H349" t="s">
        <v>176</v>
      </c>
      <c r="I349" s="61">
        <v>11</v>
      </c>
    </row>
    <row r="350" spans="1:9" ht="15" x14ac:dyDescent="0.25">
      <c r="A350" s="40" t="s">
        <v>15</v>
      </c>
      <c r="B350" s="40" t="s">
        <v>99</v>
      </c>
      <c r="C350" t="s">
        <v>132</v>
      </c>
      <c r="D350" s="40" t="s">
        <v>133</v>
      </c>
      <c r="E350" t="s">
        <v>156</v>
      </c>
      <c r="F350" s="40" t="s">
        <v>157</v>
      </c>
      <c r="G350" t="s">
        <v>705</v>
      </c>
      <c r="H350" t="s">
        <v>632</v>
      </c>
      <c r="I350" s="61">
        <v>82</v>
      </c>
    </row>
    <row r="351" spans="1:9" ht="15" x14ac:dyDescent="0.25">
      <c r="A351" s="40" t="s">
        <v>15</v>
      </c>
      <c r="B351" s="40" t="s">
        <v>99</v>
      </c>
      <c r="C351" t="s">
        <v>132</v>
      </c>
      <c r="D351" s="40" t="s">
        <v>133</v>
      </c>
      <c r="E351" t="s">
        <v>156</v>
      </c>
      <c r="F351" s="40" t="s">
        <v>157</v>
      </c>
      <c r="G351" t="s">
        <v>156</v>
      </c>
      <c r="H351" t="s">
        <v>342</v>
      </c>
      <c r="I351" s="61">
        <v>1015</v>
      </c>
    </row>
    <row r="352" spans="1:9" ht="15" x14ac:dyDescent="0.25">
      <c r="A352" s="40" t="s">
        <v>15</v>
      </c>
      <c r="B352" s="40" t="s">
        <v>99</v>
      </c>
      <c r="C352" t="s">
        <v>132</v>
      </c>
      <c r="D352" s="40" t="s">
        <v>133</v>
      </c>
      <c r="E352" t="s">
        <v>156</v>
      </c>
      <c r="F352" s="40" t="s">
        <v>157</v>
      </c>
      <c r="G352" t="s">
        <v>802</v>
      </c>
      <c r="H352" t="s">
        <v>803</v>
      </c>
      <c r="I352" s="61">
        <v>11</v>
      </c>
    </row>
    <row r="353" spans="1:9" ht="15" x14ac:dyDescent="0.25">
      <c r="A353" s="40" t="s">
        <v>15</v>
      </c>
      <c r="B353" s="40" t="s">
        <v>99</v>
      </c>
      <c r="C353" t="s">
        <v>132</v>
      </c>
      <c r="D353" s="40" t="s">
        <v>133</v>
      </c>
      <c r="E353" t="s">
        <v>156</v>
      </c>
      <c r="F353" s="40" t="s">
        <v>157</v>
      </c>
      <c r="G353" t="s">
        <v>1668</v>
      </c>
      <c r="H353" t="s">
        <v>1669</v>
      </c>
      <c r="I353" s="61">
        <v>120</v>
      </c>
    </row>
    <row r="354" spans="1:9" ht="15" x14ac:dyDescent="0.25">
      <c r="A354" s="40" t="s">
        <v>15</v>
      </c>
      <c r="B354" s="40" t="s">
        <v>99</v>
      </c>
      <c r="C354" t="s">
        <v>132</v>
      </c>
      <c r="D354" s="40" t="s">
        <v>133</v>
      </c>
      <c r="E354" t="s">
        <v>156</v>
      </c>
      <c r="F354" s="40" t="s">
        <v>157</v>
      </c>
      <c r="G354" t="s">
        <v>1832</v>
      </c>
      <c r="H354" t="s">
        <v>1833</v>
      </c>
      <c r="I354" s="61">
        <v>50</v>
      </c>
    </row>
    <row r="355" spans="1:9" ht="15" x14ac:dyDescent="0.25">
      <c r="A355" s="40" t="s">
        <v>15</v>
      </c>
      <c r="B355" s="40" t="s">
        <v>99</v>
      </c>
      <c r="C355" t="s">
        <v>132</v>
      </c>
      <c r="D355" s="40" t="s">
        <v>133</v>
      </c>
      <c r="E355" t="s">
        <v>156</v>
      </c>
      <c r="F355" s="40" t="s">
        <v>157</v>
      </c>
      <c r="G355" t="s">
        <v>2112</v>
      </c>
      <c r="H355" t="s">
        <v>878</v>
      </c>
      <c r="I355" s="61">
        <v>80</v>
      </c>
    </row>
    <row r="356" spans="1:9" ht="15" x14ac:dyDescent="0.25">
      <c r="A356" s="40" t="s">
        <v>15</v>
      </c>
      <c r="B356" s="40" t="s">
        <v>99</v>
      </c>
      <c r="C356" t="s">
        <v>132</v>
      </c>
      <c r="D356" s="40" t="s">
        <v>133</v>
      </c>
      <c r="E356" t="s">
        <v>156</v>
      </c>
      <c r="F356" s="40" t="s">
        <v>157</v>
      </c>
      <c r="G356" t="s">
        <v>2569</v>
      </c>
      <c r="H356" t="s">
        <v>2534</v>
      </c>
      <c r="I356" s="61">
        <v>68</v>
      </c>
    </row>
    <row r="357" spans="1:9" ht="15" x14ac:dyDescent="0.25">
      <c r="A357" s="40" t="s">
        <v>15</v>
      </c>
      <c r="B357" s="40" t="s">
        <v>99</v>
      </c>
      <c r="C357" t="s">
        <v>132</v>
      </c>
      <c r="D357" s="40" t="s">
        <v>133</v>
      </c>
      <c r="E357" t="s">
        <v>156</v>
      </c>
      <c r="F357" s="40" t="s">
        <v>157</v>
      </c>
      <c r="G357" t="s">
        <v>2450</v>
      </c>
      <c r="H357" t="s">
        <v>2449</v>
      </c>
      <c r="I357" s="61">
        <v>201</v>
      </c>
    </row>
    <row r="358" spans="1:9" ht="15" x14ac:dyDescent="0.25">
      <c r="A358" s="40" t="s">
        <v>15</v>
      </c>
      <c r="B358" s="40" t="s">
        <v>99</v>
      </c>
      <c r="C358" t="s">
        <v>132</v>
      </c>
      <c r="D358" s="40" t="s">
        <v>133</v>
      </c>
      <c r="E358" t="s">
        <v>156</v>
      </c>
      <c r="F358" s="40" t="s">
        <v>157</v>
      </c>
      <c r="G358" t="s">
        <v>2713</v>
      </c>
      <c r="H358" t="s">
        <v>2697</v>
      </c>
      <c r="I358" s="61">
        <v>60</v>
      </c>
    </row>
    <row r="359" spans="1:9" ht="15" x14ac:dyDescent="0.25">
      <c r="A359" s="40" t="s">
        <v>15</v>
      </c>
      <c r="B359" s="40" t="s">
        <v>99</v>
      </c>
      <c r="C359" t="s">
        <v>132</v>
      </c>
      <c r="D359" s="40" t="s">
        <v>133</v>
      </c>
      <c r="E359" t="s">
        <v>156</v>
      </c>
      <c r="F359" s="40" t="s">
        <v>157</v>
      </c>
      <c r="G359" t="s">
        <v>4168</v>
      </c>
      <c r="H359" t="s">
        <v>4169</v>
      </c>
      <c r="I359" s="61">
        <v>113</v>
      </c>
    </row>
    <row r="360" spans="1:9" ht="15" x14ac:dyDescent="0.25">
      <c r="A360" s="40" t="s">
        <v>15</v>
      </c>
      <c r="B360" s="40" t="s">
        <v>99</v>
      </c>
      <c r="C360" t="s">
        <v>15</v>
      </c>
      <c r="D360" s="40" t="s">
        <v>107</v>
      </c>
      <c r="E360" t="s">
        <v>108</v>
      </c>
      <c r="F360" s="40" t="s">
        <v>109</v>
      </c>
      <c r="G360" t="s">
        <v>698</v>
      </c>
      <c r="H360" t="s">
        <v>624</v>
      </c>
      <c r="I360" s="61">
        <v>103</v>
      </c>
    </row>
    <row r="361" spans="1:9" ht="15" x14ac:dyDescent="0.25">
      <c r="A361" s="40" t="s">
        <v>15</v>
      </c>
      <c r="B361" s="40" t="s">
        <v>99</v>
      </c>
      <c r="C361" t="s">
        <v>15</v>
      </c>
      <c r="D361" s="40" t="s">
        <v>107</v>
      </c>
      <c r="E361" t="s">
        <v>108</v>
      </c>
      <c r="F361" s="40" t="s">
        <v>109</v>
      </c>
      <c r="G361" t="s">
        <v>358</v>
      </c>
      <c r="H361" t="s">
        <v>359</v>
      </c>
      <c r="I361" s="61">
        <v>1254</v>
      </c>
    </row>
    <row r="362" spans="1:9" ht="15" x14ac:dyDescent="0.25">
      <c r="A362" s="40" t="s">
        <v>15</v>
      </c>
      <c r="B362" s="40" t="s">
        <v>99</v>
      </c>
      <c r="C362" t="s">
        <v>15</v>
      </c>
      <c r="D362" s="40" t="s">
        <v>107</v>
      </c>
      <c r="E362" t="s">
        <v>108</v>
      </c>
      <c r="F362" s="40" t="s">
        <v>109</v>
      </c>
      <c r="G362" t="s">
        <v>1809</v>
      </c>
      <c r="H362" t="s">
        <v>936</v>
      </c>
      <c r="I362" s="61">
        <v>17</v>
      </c>
    </row>
    <row r="363" spans="1:9" ht="15" x14ac:dyDescent="0.25">
      <c r="A363" s="40" t="s">
        <v>15</v>
      </c>
      <c r="B363" s="40" t="s">
        <v>99</v>
      </c>
      <c r="C363" t="s">
        <v>15</v>
      </c>
      <c r="D363" s="40" t="s">
        <v>107</v>
      </c>
      <c r="E363" t="s">
        <v>15</v>
      </c>
      <c r="F363" s="40" t="s">
        <v>119</v>
      </c>
      <c r="G363" t="s">
        <v>136</v>
      </c>
      <c r="H363" t="s">
        <v>4122</v>
      </c>
      <c r="I363" s="61">
        <v>47</v>
      </c>
    </row>
    <row r="364" spans="1:9" ht="15" x14ac:dyDescent="0.25">
      <c r="A364" s="40" t="s">
        <v>15</v>
      </c>
      <c r="B364" s="40" t="s">
        <v>99</v>
      </c>
      <c r="C364" t="s">
        <v>15</v>
      </c>
      <c r="D364" s="40" t="s">
        <v>107</v>
      </c>
      <c r="E364" t="s">
        <v>15</v>
      </c>
      <c r="F364" s="40" t="s">
        <v>119</v>
      </c>
      <c r="G364" t="s">
        <v>215</v>
      </c>
      <c r="H364" t="s">
        <v>216</v>
      </c>
      <c r="I364" s="61">
        <v>25</v>
      </c>
    </row>
    <row r="365" spans="1:9" ht="15" x14ac:dyDescent="0.25">
      <c r="A365" s="40" t="s">
        <v>15</v>
      </c>
      <c r="B365" s="40" t="s">
        <v>99</v>
      </c>
      <c r="C365" t="s">
        <v>15</v>
      </c>
      <c r="D365" s="40" t="s">
        <v>107</v>
      </c>
      <c r="E365" t="s">
        <v>15</v>
      </c>
      <c r="F365" s="40" t="s">
        <v>119</v>
      </c>
      <c r="G365" t="s">
        <v>15</v>
      </c>
      <c r="H365" t="s">
        <v>120</v>
      </c>
      <c r="I365" s="61">
        <v>1167</v>
      </c>
    </row>
    <row r="366" spans="1:9" ht="15" x14ac:dyDescent="0.25">
      <c r="A366" s="40" t="s">
        <v>15</v>
      </c>
      <c r="B366" s="40" t="s">
        <v>99</v>
      </c>
      <c r="C366" t="s">
        <v>15</v>
      </c>
      <c r="D366" s="40" t="s">
        <v>107</v>
      </c>
      <c r="E366" t="s">
        <v>15</v>
      </c>
      <c r="F366" s="40" t="s">
        <v>119</v>
      </c>
      <c r="G366" t="s">
        <v>2560</v>
      </c>
      <c r="H366" t="s">
        <v>2525</v>
      </c>
      <c r="I366" s="61">
        <v>54</v>
      </c>
    </row>
    <row r="367" spans="1:9" ht="15" x14ac:dyDescent="0.25">
      <c r="A367" s="40" t="s">
        <v>15</v>
      </c>
      <c r="B367" s="40" t="s">
        <v>99</v>
      </c>
      <c r="C367" t="s">
        <v>15</v>
      </c>
      <c r="D367" s="40" t="s">
        <v>107</v>
      </c>
      <c r="E367" t="s">
        <v>217</v>
      </c>
      <c r="F367" s="40" t="s">
        <v>218</v>
      </c>
      <c r="G367" t="s">
        <v>223</v>
      </c>
      <c r="H367" t="s">
        <v>224</v>
      </c>
      <c r="I367" s="61">
        <v>835</v>
      </c>
    </row>
    <row r="368" spans="1:9" ht="15" x14ac:dyDescent="0.25">
      <c r="A368" s="40" t="s">
        <v>15</v>
      </c>
      <c r="B368" s="40" t="s">
        <v>99</v>
      </c>
      <c r="C368" t="s">
        <v>15</v>
      </c>
      <c r="D368" s="40" t="s">
        <v>107</v>
      </c>
      <c r="E368" t="s">
        <v>217</v>
      </c>
      <c r="F368" s="40" t="s">
        <v>218</v>
      </c>
      <c r="G368" t="s">
        <v>334</v>
      </c>
      <c r="H368" t="s">
        <v>335</v>
      </c>
      <c r="I368" s="61">
        <v>84</v>
      </c>
    </row>
    <row r="369" spans="1:9" ht="15" x14ac:dyDescent="0.25">
      <c r="A369" s="40" t="s">
        <v>15</v>
      </c>
      <c r="B369" s="40" t="s">
        <v>99</v>
      </c>
      <c r="C369" t="s">
        <v>15</v>
      </c>
      <c r="D369" s="40" t="s">
        <v>107</v>
      </c>
      <c r="E369" t="s">
        <v>217</v>
      </c>
      <c r="F369" s="40" t="s">
        <v>218</v>
      </c>
      <c r="G369" t="s">
        <v>225</v>
      </c>
      <c r="H369" t="s">
        <v>226</v>
      </c>
      <c r="I369" s="61">
        <v>843</v>
      </c>
    </row>
    <row r="370" spans="1:9" ht="15" x14ac:dyDescent="0.25">
      <c r="A370" s="40" t="s">
        <v>15</v>
      </c>
      <c r="B370" s="40" t="s">
        <v>99</v>
      </c>
      <c r="C370" t="s">
        <v>15</v>
      </c>
      <c r="D370" s="40" t="s">
        <v>107</v>
      </c>
      <c r="E370" t="s">
        <v>217</v>
      </c>
      <c r="F370" s="40" t="s">
        <v>218</v>
      </c>
      <c r="G370" t="s">
        <v>322</v>
      </c>
      <c r="H370" t="s">
        <v>323</v>
      </c>
      <c r="I370" s="61">
        <v>115</v>
      </c>
    </row>
    <row r="371" spans="1:9" ht="15" x14ac:dyDescent="0.25">
      <c r="A371" s="40" t="s">
        <v>15</v>
      </c>
      <c r="B371" s="40" t="s">
        <v>99</v>
      </c>
      <c r="C371" t="s">
        <v>15</v>
      </c>
      <c r="D371" s="40" t="s">
        <v>107</v>
      </c>
      <c r="E371" t="s">
        <v>217</v>
      </c>
      <c r="F371" s="40" t="s">
        <v>218</v>
      </c>
      <c r="G371" t="s">
        <v>1776</v>
      </c>
      <c r="H371" t="s">
        <v>1777</v>
      </c>
      <c r="I371" s="61">
        <v>220</v>
      </c>
    </row>
    <row r="372" spans="1:9" ht="15" x14ac:dyDescent="0.25">
      <c r="A372" s="40" t="s">
        <v>15</v>
      </c>
      <c r="B372" s="40" t="s">
        <v>99</v>
      </c>
      <c r="C372" t="s">
        <v>15</v>
      </c>
      <c r="D372" s="40" t="s">
        <v>107</v>
      </c>
      <c r="E372" t="s">
        <v>217</v>
      </c>
      <c r="F372" s="40" t="s">
        <v>218</v>
      </c>
      <c r="G372" t="s">
        <v>221</v>
      </c>
      <c r="H372" t="s">
        <v>222</v>
      </c>
      <c r="I372" s="61">
        <v>167</v>
      </c>
    </row>
    <row r="373" spans="1:9" ht="15" x14ac:dyDescent="0.25">
      <c r="A373" s="40" t="s">
        <v>15</v>
      </c>
      <c r="B373" s="40" t="s">
        <v>99</v>
      </c>
      <c r="C373" t="s">
        <v>15</v>
      </c>
      <c r="D373" s="40" t="s">
        <v>107</v>
      </c>
      <c r="E373" t="s">
        <v>217</v>
      </c>
      <c r="F373" s="40" t="s">
        <v>218</v>
      </c>
      <c r="G373" t="s">
        <v>2118</v>
      </c>
      <c r="H373" t="s">
        <v>879</v>
      </c>
      <c r="I373" s="61">
        <v>26</v>
      </c>
    </row>
    <row r="374" spans="1:9" ht="15" x14ac:dyDescent="0.25">
      <c r="A374" s="40" t="s">
        <v>15</v>
      </c>
      <c r="B374" s="40" t="s">
        <v>99</v>
      </c>
      <c r="C374" t="s">
        <v>15</v>
      </c>
      <c r="D374" s="40" t="s">
        <v>107</v>
      </c>
      <c r="E374" t="s">
        <v>217</v>
      </c>
      <c r="F374" s="40" t="s">
        <v>218</v>
      </c>
      <c r="G374" t="s">
        <v>2119</v>
      </c>
      <c r="H374" t="s">
        <v>925</v>
      </c>
      <c r="I374" s="61">
        <v>124</v>
      </c>
    </row>
    <row r="375" spans="1:9" ht="15" x14ac:dyDescent="0.25">
      <c r="A375" s="40" t="s">
        <v>15</v>
      </c>
      <c r="B375" s="40" t="s">
        <v>99</v>
      </c>
      <c r="C375" t="s">
        <v>15</v>
      </c>
      <c r="D375" s="40" t="s">
        <v>107</v>
      </c>
      <c r="E375" t="s">
        <v>217</v>
      </c>
      <c r="F375" s="40" t="s">
        <v>218</v>
      </c>
      <c r="G375" t="s">
        <v>219</v>
      </c>
      <c r="H375" t="s">
        <v>220</v>
      </c>
      <c r="I375" s="61">
        <v>551</v>
      </c>
    </row>
    <row r="376" spans="1:9" ht="15" x14ac:dyDescent="0.25">
      <c r="A376" s="40" t="s">
        <v>15</v>
      </c>
      <c r="B376" s="40" t="s">
        <v>99</v>
      </c>
      <c r="C376" t="s">
        <v>15</v>
      </c>
      <c r="D376" s="40" t="s">
        <v>107</v>
      </c>
      <c r="E376" t="s">
        <v>217</v>
      </c>
      <c r="F376" s="40" t="s">
        <v>218</v>
      </c>
      <c r="G376" t="s">
        <v>2635</v>
      </c>
      <c r="H376" t="s">
        <v>2636</v>
      </c>
      <c r="I376" s="61">
        <v>446</v>
      </c>
    </row>
    <row r="377" spans="1:9" ht="15" x14ac:dyDescent="0.25">
      <c r="A377" s="40" t="s">
        <v>15</v>
      </c>
      <c r="B377" s="40" t="s">
        <v>99</v>
      </c>
      <c r="C377" t="s">
        <v>15</v>
      </c>
      <c r="D377" s="40" t="s">
        <v>107</v>
      </c>
      <c r="E377" t="s">
        <v>217</v>
      </c>
      <c r="F377" s="40" t="s">
        <v>218</v>
      </c>
      <c r="G377" t="s">
        <v>4154</v>
      </c>
      <c r="H377" t="s">
        <v>4155</v>
      </c>
      <c r="I377" s="61">
        <v>29</v>
      </c>
    </row>
    <row r="378" spans="1:9" ht="15" x14ac:dyDescent="0.25">
      <c r="A378" s="40" t="s">
        <v>15</v>
      </c>
      <c r="B378" s="40" t="s">
        <v>99</v>
      </c>
      <c r="C378" t="s">
        <v>15</v>
      </c>
      <c r="D378" s="40" t="s">
        <v>107</v>
      </c>
      <c r="E378" t="s">
        <v>115</v>
      </c>
      <c r="F378" s="40" t="s">
        <v>116</v>
      </c>
      <c r="G378" t="s">
        <v>695</v>
      </c>
      <c r="H378" t="s">
        <v>621</v>
      </c>
      <c r="I378" s="61">
        <v>120</v>
      </c>
    </row>
    <row r="379" spans="1:9" ht="15" x14ac:dyDescent="0.25">
      <c r="A379" s="40" t="s">
        <v>15</v>
      </c>
      <c r="B379" s="40" t="s">
        <v>99</v>
      </c>
      <c r="C379" t="s">
        <v>15</v>
      </c>
      <c r="D379" s="40" t="s">
        <v>107</v>
      </c>
      <c r="E379" t="s">
        <v>115</v>
      </c>
      <c r="F379" s="40" t="s">
        <v>116</v>
      </c>
      <c r="G379" t="s">
        <v>245</v>
      </c>
      <c r="H379" t="s">
        <v>246</v>
      </c>
      <c r="I379" s="61">
        <v>101</v>
      </c>
    </row>
    <row r="380" spans="1:9" ht="15" x14ac:dyDescent="0.25">
      <c r="A380" s="40" t="s">
        <v>15</v>
      </c>
      <c r="B380" s="40" t="s">
        <v>99</v>
      </c>
      <c r="C380" t="s">
        <v>15</v>
      </c>
      <c r="D380" s="40" t="s">
        <v>107</v>
      </c>
      <c r="E380" t="s">
        <v>115</v>
      </c>
      <c r="F380" s="40" t="s">
        <v>116</v>
      </c>
      <c r="G380" t="s">
        <v>701</v>
      </c>
      <c r="H380" t="s">
        <v>628</v>
      </c>
      <c r="I380" s="61">
        <v>81</v>
      </c>
    </row>
    <row r="381" spans="1:9" ht="15" x14ac:dyDescent="0.25">
      <c r="A381" s="40" t="s">
        <v>15</v>
      </c>
      <c r="B381" s="40" t="s">
        <v>99</v>
      </c>
      <c r="C381" t="s">
        <v>15</v>
      </c>
      <c r="D381" s="40" t="s">
        <v>107</v>
      </c>
      <c r="E381" t="s">
        <v>115</v>
      </c>
      <c r="F381" s="40" t="s">
        <v>116</v>
      </c>
      <c r="G381" t="s">
        <v>786</v>
      </c>
      <c r="H381" t="s">
        <v>787</v>
      </c>
      <c r="I381" s="61">
        <v>75</v>
      </c>
    </row>
    <row r="382" spans="1:9" ht="15" x14ac:dyDescent="0.25">
      <c r="A382" s="41" t="s">
        <v>15</v>
      </c>
      <c r="B382" s="40" t="s">
        <v>99</v>
      </c>
      <c r="C382" t="s">
        <v>15</v>
      </c>
      <c r="D382" s="40" t="s">
        <v>107</v>
      </c>
      <c r="E382" t="s">
        <v>115</v>
      </c>
      <c r="F382" s="40" t="s">
        <v>116</v>
      </c>
      <c r="G382" t="s">
        <v>788</v>
      </c>
      <c r="H382" t="s">
        <v>789</v>
      </c>
      <c r="I382" s="61">
        <v>32</v>
      </c>
    </row>
    <row r="383" spans="1:9" ht="15" x14ac:dyDescent="0.25">
      <c r="A383" s="40" t="s">
        <v>15</v>
      </c>
      <c r="B383" s="40" t="s">
        <v>99</v>
      </c>
      <c r="C383" t="s">
        <v>15</v>
      </c>
      <c r="D383" s="40" t="s">
        <v>107</v>
      </c>
      <c r="E383" t="s">
        <v>115</v>
      </c>
      <c r="F383" s="40" t="s">
        <v>116</v>
      </c>
      <c r="G383" t="s">
        <v>790</v>
      </c>
      <c r="H383" t="s">
        <v>791</v>
      </c>
      <c r="I383" s="61">
        <v>154</v>
      </c>
    </row>
    <row r="384" spans="1:9" ht="15" x14ac:dyDescent="0.25">
      <c r="A384" s="40" t="s">
        <v>15</v>
      </c>
      <c r="B384" s="40" t="s">
        <v>99</v>
      </c>
      <c r="C384" t="s">
        <v>15</v>
      </c>
      <c r="D384" s="40" t="s">
        <v>107</v>
      </c>
      <c r="E384" t="s">
        <v>115</v>
      </c>
      <c r="F384" s="40" t="s">
        <v>116</v>
      </c>
      <c r="G384" t="s">
        <v>792</v>
      </c>
      <c r="H384" t="s">
        <v>793</v>
      </c>
      <c r="I384" s="61">
        <v>41</v>
      </c>
    </row>
    <row r="385" spans="1:9" ht="15" x14ac:dyDescent="0.25">
      <c r="A385" s="40" t="s">
        <v>15</v>
      </c>
      <c r="B385" s="40" t="s">
        <v>99</v>
      </c>
      <c r="C385" t="s">
        <v>15</v>
      </c>
      <c r="D385" s="40" t="s">
        <v>107</v>
      </c>
      <c r="E385" t="s">
        <v>115</v>
      </c>
      <c r="F385" s="40" t="s">
        <v>116</v>
      </c>
      <c r="G385" t="s">
        <v>115</v>
      </c>
      <c r="H385" t="s">
        <v>259</v>
      </c>
      <c r="I385" s="61">
        <v>135</v>
      </c>
    </row>
    <row r="386" spans="1:9" ht="15" x14ac:dyDescent="0.25">
      <c r="A386" s="40" t="s">
        <v>15</v>
      </c>
      <c r="B386" s="40" t="s">
        <v>99</v>
      </c>
      <c r="C386" t="s">
        <v>15</v>
      </c>
      <c r="D386" s="40" t="s">
        <v>107</v>
      </c>
      <c r="E386" t="s">
        <v>115</v>
      </c>
      <c r="F386" s="40" t="s">
        <v>116</v>
      </c>
      <c r="G386" t="s">
        <v>1770</v>
      </c>
      <c r="H386" t="s">
        <v>912</v>
      </c>
      <c r="I386" s="61">
        <v>86</v>
      </c>
    </row>
    <row r="387" spans="1:9" ht="15" x14ac:dyDescent="0.25">
      <c r="A387" s="40" t="s">
        <v>15</v>
      </c>
      <c r="B387" s="40" t="s">
        <v>99</v>
      </c>
      <c r="C387" t="s">
        <v>15</v>
      </c>
      <c r="D387" s="40" t="s">
        <v>107</v>
      </c>
      <c r="E387" t="s">
        <v>115</v>
      </c>
      <c r="F387" s="40" t="s">
        <v>116</v>
      </c>
      <c r="G387" t="s">
        <v>1810</v>
      </c>
      <c r="H387" t="s">
        <v>1811</v>
      </c>
      <c r="I387" s="61">
        <v>58</v>
      </c>
    </row>
    <row r="388" spans="1:9" ht="15" x14ac:dyDescent="0.25">
      <c r="A388" s="40" t="s">
        <v>15</v>
      </c>
      <c r="B388" s="40" t="s">
        <v>99</v>
      </c>
      <c r="C388" t="s">
        <v>15</v>
      </c>
      <c r="D388" s="40" t="s">
        <v>107</v>
      </c>
      <c r="E388" t="s">
        <v>115</v>
      </c>
      <c r="F388" s="40" t="s">
        <v>116</v>
      </c>
      <c r="G388" t="s">
        <v>1826</v>
      </c>
      <c r="H388" t="s">
        <v>1827</v>
      </c>
      <c r="I388" s="61">
        <v>57</v>
      </c>
    </row>
    <row r="389" spans="1:9" ht="15" x14ac:dyDescent="0.25">
      <c r="A389" s="40" t="s">
        <v>15</v>
      </c>
      <c r="B389" s="40" t="s">
        <v>99</v>
      </c>
      <c r="C389" t="s">
        <v>15</v>
      </c>
      <c r="D389" s="40" t="s">
        <v>107</v>
      </c>
      <c r="E389" t="s">
        <v>115</v>
      </c>
      <c r="F389" s="40" t="s">
        <v>116</v>
      </c>
      <c r="G389" t="s">
        <v>2120</v>
      </c>
      <c r="H389" t="s">
        <v>909</v>
      </c>
      <c r="I389" s="61">
        <v>293</v>
      </c>
    </row>
    <row r="390" spans="1:9" ht="15" x14ac:dyDescent="0.25">
      <c r="A390" s="40" t="s">
        <v>15</v>
      </c>
      <c r="B390" s="40" t="s">
        <v>99</v>
      </c>
      <c r="C390" t="s">
        <v>15</v>
      </c>
      <c r="D390" s="40" t="s">
        <v>107</v>
      </c>
      <c r="E390" t="s">
        <v>115</v>
      </c>
      <c r="F390" s="40" t="s">
        <v>116</v>
      </c>
      <c r="G390" t="s">
        <v>2558</v>
      </c>
      <c r="H390" t="s">
        <v>2523</v>
      </c>
      <c r="I390" s="61">
        <v>172</v>
      </c>
    </row>
    <row r="391" spans="1:9" ht="15" x14ac:dyDescent="0.25">
      <c r="A391" s="40" t="s">
        <v>15</v>
      </c>
      <c r="B391" s="40" t="s">
        <v>99</v>
      </c>
      <c r="C391" t="s">
        <v>15</v>
      </c>
      <c r="D391" s="40" t="s">
        <v>107</v>
      </c>
      <c r="E391" t="s">
        <v>115</v>
      </c>
      <c r="F391" s="40" t="s">
        <v>116</v>
      </c>
      <c r="G391" t="s">
        <v>2576</v>
      </c>
      <c r="H391" t="s">
        <v>2542</v>
      </c>
      <c r="I391" s="61">
        <v>12</v>
      </c>
    </row>
    <row r="392" spans="1:9" ht="15" x14ac:dyDescent="0.25">
      <c r="A392" s="40" t="s">
        <v>15</v>
      </c>
      <c r="B392" s="40" t="s">
        <v>99</v>
      </c>
      <c r="C392" t="s">
        <v>15</v>
      </c>
      <c r="D392" s="40" t="s">
        <v>107</v>
      </c>
      <c r="E392" t="s">
        <v>115</v>
      </c>
      <c r="F392" s="40" t="s">
        <v>116</v>
      </c>
      <c r="G392" t="s">
        <v>2428</v>
      </c>
      <c r="H392" t="s">
        <v>2427</v>
      </c>
      <c r="I392" s="61">
        <v>16</v>
      </c>
    </row>
    <row r="393" spans="1:9" ht="15" x14ac:dyDescent="0.25">
      <c r="A393" s="40" t="s">
        <v>15</v>
      </c>
      <c r="B393" s="40" t="s">
        <v>99</v>
      </c>
      <c r="C393" t="s">
        <v>15</v>
      </c>
      <c r="D393" s="40" t="s">
        <v>107</v>
      </c>
      <c r="E393" t="s">
        <v>115</v>
      </c>
      <c r="F393" s="40" t="s">
        <v>116</v>
      </c>
      <c r="G393" t="s">
        <v>2456</v>
      </c>
      <c r="H393" t="s">
        <v>2455</v>
      </c>
      <c r="I393" s="61">
        <v>86</v>
      </c>
    </row>
    <row r="394" spans="1:9" ht="15" x14ac:dyDescent="0.25">
      <c r="A394" s="40" t="s">
        <v>15</v>
      </c>
      <c r="B394" s="40" t="s">
        <v>99</v>
      </c>
      <c r="C394" t="s">
        <v>15</v>
      </c>
      <c r="D394" s="40" t="s">
        <v>107</v>
      </c>
      <c r="E394" t="s">
        <v>115</v>
      </c>
      <c r="F394" s="40" t="s">
        <v>116</v>
      </c>
      <c r="G394" t="s">
        <v>2789</v>
      </c>
      <c r="H394" t="s">
        <v>2790</v>
      </c>
      <c r="I394" s="61">
        <v>99</v>
      </c>
    </row>
    <row r="395" spans="1:9" ht="15" x14ac:dyDescent="0.25">
      <c r="A395" s="40" t="s">
        <v>15</v>
      </c>
      <c r="B395" s="40" t="s">
        <v>99</v>
      </c>
      <c r="C395" t="s">
        <v>15</v>
      </c>
      <c r="D395" s="40" t="s">
        <v>107</v>
      </c>
      <c r="E395" t="s">
        <v>115</v>
      </c>
      <c r="F395" s="40" t="s">
        <v>116</v>
      </c>
      <c r="G395" t="s">
        <v>3913</v>
      </c>
      <c r="H395" t="s">
        <v>3914</v>
      </c>
      <c r="I395" s="61">
        <v>214</v>
      </c>
    </row>
    <row r="396" spans="1:9" ht="15" x14ac:dyDescent="0.25">
      <c r="A396" s="40" t="s">
        <v>15</v>
      </c>
      <c r="B396" s="40" t="s">
        <v>99</v>
      </c>
      <c r="C396" t="s">
        <v>15</v>
      </c>
      <c r="D396" s="40" t="s">
        <v>107</v>
      </c>
      <c r="E396" t="s">
        <v>110</v>
      </c>
      <c r="F396" s="40" t="s">
        <v>111</v>
      </c>
      <c r="G396" t="s">
        <v>755</v>
      </c>
      <c r="H396" t="s">
        <v>756</v>
      </c>
      <c r="I396" s="61">
        <v>514</v>
      </c>
    </row>
    <row r="397" spans="1:9" ht="15" x14ac:dyDescent="0.25">
      <c r="A397" s="40" t="s">
        <v>15</v>
      </c>
      <c r="B397" s="40" t="s">
        <v>99</v>
      </c>
      <c r="C397" t="s">
        <v>15</v>
      </c>
      <c r="D397" s="40" t="s">
        <v>107</v>
      </c>
      <c r="E397" t="s">
        <v>466</v>
      </c>
      <c r="F397" s="40" t="s">
        <v>467</v>
      </c>
      <c r="G397" t="s">
        <v>759</v>
      </c>
      <c r="H397" t="s">
        <v>760</v>
      </c>
      <c r="I397" s="61">
        <v>35</v>
      </c>
    </row>
    <row r="398" spans="1:9" ht="15" x14ac:dyDescent="0.25">
      <c r="A398" s="40" t="s">
        <v>15</v>
      </c>
      <c r="B398" s="40" t="s">
        <v>99</v>
      </c>
      <c r="C398" t="s">
        <v>15</v>
      </c>
      <c r="D398" s="40" t="s">
        <v>107</v>
      </c>
      <c r="E398" t="s">
        <v>466</v>
      </c>
      <c r="F398" s="40" t="s">
        <v>467</v>
      </c>
      <c r="G398" t="s">
        <v>466</v>
      </c>
      <c r="H398" t="s">
        <v>468</v>
      </c>
      <c r="I398" s="61">
        <v>27</v>
      </c>
    </row>
    <row r="399" spans="1:9" ht="15" x14ac:dyDescent="0.25">
      <c r="A399" s="40" t="s">
        <v>15</v>
      </c>
      <c r="B399" s="40" t="s">
        <v>99</v>
      </c>
      <c r="C399" t="s">
        <v>15</v>
      </c>
      <c r="D399" s="40" t="s">
        <v>107</v>
      </c>
      <c r="E399" t="s">
        <v>466</v>
      </c>
      <c r="F399" s="40" t="s">
        <v>467</v>
      </c>
      <c r="G399" t="s">
        <v>748</v>
      </c>
      <c r="H399" t="s">
        <v>749</v>
      </c>
      <c r="I399" s="61">
        <v>820</v>
      </c>
    </row>
    <row r="400" spans="1:9" ht="15" x14ac:dyDescent="0.25">
      <c r="A400" s="40" t="s">
        <v>15</v>
      </c>
      <c r="B400" s="40" t="s">
        <v>99</v>
      </c>
      <c r="C400" t="s">
        <v>15</v>
      </c>
      <c r="D400" s="40" t="s">
        <v>107</v>
      </c>
      <c r="E400" t="s">
        <v>773</v>
      </c>
      <c r="F400" s="40" t="s">
        <v>774</v>
      </c>
      <c r="G400" t="s">
        <v>773</v>
      </c>
      <c r="H400" t="s">
        <v>775</v>
      </c>
      <c r="I400" s="61">
        <v>140</v>
      </c>
    </row>
    <row r="401" spans="1:9" ht="15" x14ac:dyDescent="0.25">
      <c r="A401" s="40" t="s">
        <v>15</v>
      </c>
      <c r="B401" s="40" t="s">
        <v>99</v>
      </c>
      <c r="C401" t="s">
        <v>100</v>
      </c>
      <c r="D401" s="40" t="s">
        <v>101</v>
      </c>
      <c r="E401" t="s">
        <v>286</v>
      </c>
      <c r="F401" s="40" t="s">
        <v>287</v>
      </c>
      <c r="G401" t="s">
        <v>360</v>
      </c>
      <c r="H401" t="s">
        <v>361</v>
      </c>
      <c r="I401" s="61">
        <v>143</v>
      </c>
    </row>
    <row r="402" spans="1:9" ht="15" x14ac:dyDescent="0.25">
      <c r="A402" s="40" t="s">
        <v>15</v>
      </c>
      <c r="B402" s="40" t="s">
        <v>99</v>
      </c>
      <c r="C402" t="s">
        <v>100</v>
      </c>
      <c r="D402" s="40" t="s">
        <v>101</v>
      </c>
      <c r="E402" t="s">
        <v>286</v>
      </c>
      <c r="F402" s="40" t="s">
        <v>287</v>
      </c>
      <c r="G402" t="s">
        <v>1717</v>
      </c>
      <c r="H402" t="s">
        <v>916</v>
      </c>
      <c r="I402" s="61">
        <v>23</v>
      </c>
    </row>
    <row r="403" spans="1:9" ht="15" x14ac:dyDescent="0.25">
      <c r="A403" s="40" t="s">
        <v>15</v>
      </c>
      <c r="B403" s="40" t="s">
        <v>99</v>
      </c>
      <c r="C403" t="s">
        <v>100</v>
      </c>
      <c r="D403" s="40" t="s">
        <v>101</v>
      </c>
      <c r="E403" t="s">
        <v>286</v>
      </c>
      <c r="F403" s="40" t="s">
        <v>287</v>
      </c>
      <c r="G403" t="s">
        <v>1854</v>
      </c>
      <c r="H403" t="s">
        <v>930</v>
      </c>
      <c r="I403" s="61">
        <v>3288</v>
      </c>
    </row>
    <row r="404" spans="1:9" ht="15" x14ac:dyDescent="0.25">
      <c r="A404" s="40" t="s">
        <v>15</v>
      </c>
      <c r="B404" s="40" t="s">
        <v>99</v>
      </c>
      <c r="C404" t="s">
        <v>100</v>
      </c>
      <c r="D404" s="40" t="s">
        <v>101</v>
      </c>
      <c r="E404" t="s">
        <v>286</v>
      </c>
      <c r="F404" s="40" t="s">
        <v>287</v>
      </c>
      <c r="G404" t="s">
        <v>2577</v>
      </c>
      <c r="H404" t="s">
        <v>2543</v>
      </c>
      <c r="I404" s="61">
        <v>171</v>
      </c>
    </row>
    <row r="405" spans="1:9" ht="15" x14ac:dyDescent="0.25">
      <c r="A405" s="40" t="s">
        <v>15</v>
      </c>
      <c r="B405" s="40" t="s">
        <v>99</v>
      </c>
      <c r="C405" t="s">
        <v>100</v>
      </c>
      <c r="D405" s="40" t="s">
        <v>101</v>
      </c>
      <c r="E405" t="s">
        <v>145</v>
      </c>
      <c r="F405" s="40" t="s">
        <v>146</v>
      </c>
      <c r="G405" t="s">
        <v>1091</v>
      </c>
      <c r="H405" t="s">
        <v>1092</v>
      </c>
      <c r="I405" s="61">
        <v>131</v>
      </c>
    </row>
    <row r="406" spans="1:9" ht="15" x14ac:dyDescent="0.25">
      <c r="A406" s="40" t="s">
        <v>15</v>
      </c>
      <c r="B406" s="40" t="s">
        <v>99</v>
      </c>
      <c r="C406" t="s">
        <v>100</v>
      </c>
      <c r="D406" s="40" t="s">
        <v>101</v>
      </c>
      <c r="E406" t="s">
        <v>145</v>
      </c>
      <c r="F406" s="40" t="s">
        <v>146</v>
      </c>
      <c r="G406" t="s">
        <v>1718</v>
      </c>
      <c r="H406" t="s">
        <v>1719</v>
      </c>
      <c r="I406" s="61">
        <v>40</v>
      </c>
    </row>
    <row r="407" spans="1:9" ht="15" x14ac:dyDescent="0.25">
      <c r="A407" s="40" t="s">
        <v>15</v>
      </c>
      <c r="B407" s="40" t="s">
        <v>99</v>
      </c>
      <c r="C407" t="s">
        <v>100</v>
      </c>
      <c r="D407" s="40" t="s">
        <v>101</v>
      </c>
      <c r="E407" t="s">
        <v>145</v>
      </c>
      <c r="F407" s="40" t="s">
        <v>146</v>
      </c>
      <c r="G407" t="s">
        <v>1845</v>
      </c>
      <c r="H407" t="s">
        <v>1846</v>
      </c>
      <c r="I407" s="61">
        <v>126</v>
      </c>
    </row>
    <row r="408" spans="1:9" ht="15" x14ac:dyDescent="0.25">
      <c r="A408" s="40" t="s">
        <v>15</v>
      </c>
      <c r="B408" s="40" t="s">
        <v>99</v>
      </c>
      <c r="C408" t="s">
        <v>100</v>
      </c>
      <c r="D408" s="40" t="s">
        <v>101</v>
      </c>
      <c r="E408" t="s">
        <v>145</v>
      </c>
      <c r="F408" s="40" t="s">
        <v>146</v>
      </c>
      <c r="G408" t="s">
        <v>1847</v>
      </c>
      <c r="H408" t="s">
        <v>1848</v>
      </c>
      <c r="I408" s="61">
        <v>9</v>
      </c>
    </row>
    <row r="409" spans="1:9" ht="15" x14ac:dyDescent="0.25">
      <c r="A409" s="40" t="s">
        <v>15</v>
      </c>
      <c r="B409" s="40" t="s">
        <v>99</v>
      </c>
      <c r="C409" t="s">
        <v>100</v>
      </c>
      <c r="D409" s="40" t="s">
        <v>101</v>
      </c>
      <c r="E409" t="s">
        <v>145</v>
      </c>
      <c r="F409" s="40" t="s">
        <v>146</v>
      </c>
      <c r="G409" t="s">
        <v>145</v>
      </c>
      <c r="H409" t="s">
        <v>547</v>
      </c>
      <c r="I409" s="61">
        <v>74</v>
      </c>
    </row>
    <row r="410" spans="1:9" ht="15" x14ac:dyDescent="0.25">
      <c r="A410" s="40" t="s">
        <v>15</v>
      </c>
      <c r="B410" s="40" t="s">
        <v>99</v>
      </c>
      <c r="C410" t="s">
        <v>100</v>
      </c>
      <c r="D410" s="40" t="s">
        <v>101</v>
      </c>
      <c r="E410" t="s">
        <v>145</v>
      </c>
      <c r="F410" s="40" t="s">
        <v>146</v>
      </c>
      <c r="G410" t="s">
        <v>2121</v>
      </c>
      <c r="H410" t="s">
        <v>927</v>
      </c>
      <c r="I410" s="61">
        <v>46</v>
      </c>
    </row>
    <row r="411" spans="1:9" ht="15" x14ac:dyDescent="0.25">
      <c r="A411" s="40" t="s">
        <v>15</v>
      </c>
      <c r="B411" s="40" t="s">
        <v>99</v>
      </c>
      <c r="C411" t="s">
        <v>100</v>
      </c>
      <c r="D411" s="40" t="s">
        <v>101</v>
      </c>
      <c r="E411" t="s">
        <v>145</v>
      </c>
      <c r="F411" s="40" t="s">
        <v>146</v>
      </c>
      <c r="G411" t="s">
        <v>2464</v>
      </c>
      <c r="H411" t="s">
        <v>2463</v>
      </c>
      <c r="I411" s="61">
        <v>14</v>
      </c>
    </row>
    <row r="412" spans="1:9" ht="15" x14ac:dyDescent="0.25">
      <c r="A412" s="40" t="s">
        <v>15</v>
      </c>
      <c r="B412" s="40" t="s">
        <v>99</v>
      </c>
      <c r="C412" t="s">
        <v>100</v>
      </c>
      <c r="D412" s="40" t="s">
        <v>101</v>
      </c>
      <c r="E412" t="s">
        <v>145</v>
      </c>
      <c r="F412" s="40" t="s">
        <v>146</v>
      </c>
      <c r="G412" t="s">
        <v>2715</v>
      </c>
      <c r="H412" t="s">
        <v>2699</v>
      </c>
      <c r="I412" s="61">
        <v>57</v>
      </c>
    </row>
    <row r="413" spans="1:9" ht="15" x14ac:dyDescent="0.25">
      <c r="A413" s="40" t="s">
        <v>15</v>
      </c>
      <c r="B413" s="40" t="s">
        <v>99</v>
      </c>
      <c r="C413" t="s">
        <v>100</v>
      </c>
      <c r="D413" s="40" t="s">
        <v>101</v>
      </c>
      <c r="E413" t="s">
        <v>145</v>
      </c>
      <c r="F413" s="40" t="s">
        <v>146</v>
      </c>
      <c r="G413" t="s">
        <v>3950</v>
      </c>
      <c r="H413" t="s">
        <v>3951</v>
      </c>
      <c r="I413" s="61">
        <v>29</v>
      </c>
    </row>
    <row r="414" spans="1:9" ht="15" x14ac:dyDescent="0.25">
      <c r="A414" s="40" t="s">
        <v>15</v>
      </c>
      <c r="B414" s="40" t="s">
        <v>99</v>
      </c>
      <c r="C414" t="s">
        <v>100</v>
      </c>
      <c r="D414" s="40" t="s">
        <v>101</v>
      </c>
      <c r="E414" t="s">
        <v>145</v>
      </c>
      <c r="F414" s="40" t="s">
        <v>146</v>
      </c>
      <c r="G414" t="s">
        <v>4004</v>
      </c>
      <c r="H414" t="s">
        <v>4005</v>
      </c>
      <c r="I414" s="61">
        <v>200</v>
      </c>
    </row>
    <row r="415" spans="1:9" ht="15" x14ac:dyDescent="0.25">
      <c r="A415" s="40" t="s">
        <v>15</v>
      </c>
      <c r="B415" s="40" t="s">
        <v>99</v>
      </c>
      <c r="C415" t="s">
        <v>100</v>
      </c>
      <c r="D415" s="40" t="s">
        <v>101</v>
      </c>
      <c r="E415" t="s">
        <v>145</v>
      </c>
      <c r="F415" s="40" t="s">
        <v>146</v>
      </c>
      <c r="G415" t="s">
        <v>4170</v>
      </c>
      <c r="H415" t="s">
        <v>4171</v>
      </c>
      <c r="I415" s="61">
        <v>14</v>
      </c>
    </row>
    <row r="416" spans="1:9" ht="15" x14ac:dyDescent="0.25">
      <c r="A416" s="40" t="s">
        <v>15</v>
      </c>
      <c r="B416" s="40" t="s">
        <v>99</v>
      </c>
      <c r="C416" t="s">
        <v>100</v>
      </c>
      <c r="D416" s="40" t="s">
        <v>101</v>
      </c>
      <c r="E416" t="s">
        <v>145</v>
      </c>
      <c r="F416" s="40" t="s">
        <v>146</v>
      </c>
      <c r="G416" t="s">
        <v>4172</v>
      </c>
      <c r="H416" t="s">
        <v>4173</v>
      </c>
      <c r="I416" s="61">
        <v>10</v>
      </c>
    </row>
    <row r="417" spans="1:9" ht="15" x14ac:dyDescent="0.25">
      <c r="A417" s="40" t="s">
        <v>15</v>
      </c>
      <c r="B417" s="40" t="s">
        <v>99</v>
      </c>
      <c r="C417" t="s">
        <v>100</v>
      </c>
      <c r="D417" s="40" t="s">
        <v>101</v>
      </c>
      <c r="E417" t="s">
        <v>147</v>
      </c>
      <c r="F417" s="40" t="s">
        <v>148</v>
      </c>
      <c r="G417" t="s">
        <v>369</v>
      </c>
      <c r="H417" t="s">
        <v>370</v>
      </c>
      <c r="I417" s="61">
        <v>171</v>
      </c>
    </row>
    <row r="418" spans="1:9" ht="15" x14ac:dyDescent="0.25">
      <c r="A418" s="40" t="s">
        <v>15</v>
      </c>
      <c r="B418" s="40" t="s">
        <v>99</v>
      </c>
      <c r="C418" t="s">
        <v>100</v>
      </c>
      <c r="D418" s="40" t="s">
        <v>101</v>
      </c>
      <c r="E418" t="s">
        <v>147</v>
      </c>
      <c r="F418" s="40" t="s">
        <v>148</v>
      </c>
      <c r="G418" t="s">
        <v>1720</v>
      </c>
      <c r="H418" t="s">
        <v>904</v>
      </c>
      <c r="I418" s="61">
        <v>86</v>
      </c>
    </row>
    <row r="419" spans="1:9" ht="15" x14ac:dyDescent="0.25">
      <c r="A419" s="40" t="s">
        <v>15</v>
      </c>
      <c r="B419" s="40" t="s">
        <v>99</v>
      </c>
      <c r="C419" t="s">
        <v>100</v>
      </c>
      <c r="D419" s="40" t="s">
        <v>101</v>
      </c>
      <c r="E419" t="s">
        <v>147</v>
      </c>
      <c r="F419" s="40" t="s">
        <v>148</v>
      </c>
      <c r="G419" t="s">
        <v>1853</v>
      </c>
      <c r="H419" t="s">
        <v>921</v>
      </c>
      <c r="I419" s="61">
        <v>160</v>
      </c>
    </row>
    <row r="420" spans="1:9" ht="15" x14ac:dyDescent="0.25">
      <c r="A420" s="40" t="s">
        <v>15</v>
      </c>
      <c r="B420" s="40" t="s">
        <v>99</v>
      </c>
      <c r="C420" t="s">
        <v>100</v>
      </c>
      <c r="D420" s="40" t="s">
        <v>101</v>
      </c>
      <c r="E420" t="s">
        <v>147</v>
      </c>
      <c r="F420" s="40" t="s">
        <v>148</v>
      </c>
      <c r="G420" t="s">
        <v>147</v>
      </c>
      <c r="H420" t="s">
        <v>922</v>
      </c>
      <c r="I420" s="61">
        <v>90</v>
      </c>
    </row>
    <row r="421" spans="1:9" ht="15" x14ac:dyDescent="0.25">
      <c r="A421" s="40" t="s">
        <v>15</v>
      </c>
      <c r="B421" s="40" t="s">
        <v>99</v>
      </c>
      <c r="C421" t="s">
        <v>100</v>
      </c>
      <c r="D421" s="40" t="s">
        <v>101</v>
      </c>
      <c r="E421" t="s">
        <v>147</v>
      </c>
      <c r="F421" s="40" t="s">
        <v>148</v>
      </c>
      <c r="G421" t="s">
        <v>2125</v>
      </c>
      <c r="H421" t="s">
        <v>923</v>
      </c>
      <c r="I421" s="61">
        <v>401</v>
      </c>
    </row>
    <row r="422" spans="1:9" ht="15" x14ac:dyDescent="0.25">
      <c r="A422" s="40" t="s">
        <v>15</v>
      </c>
      <c r="B422" s="40" t="s">
        <v>99</v>
      </c>
      <c r="C422" t="s">
        <v>100</v>
      </c>
      <c r="D422" s="40" t="s">
        <v>101</v>
      </c>
      <c r="E422" t="s">
        <v>147</v>
      </c>
      <c r="F422" s="40" t="s">
        <v>148</v>
      </c>
      <c r="G422" t="s">
        <v>2571</v>
      </c>
      <c r="H422" t="s">
        <v>2536</v>
      </c>
      <c r="I422" s="61">
        <v>342</v>
      </c>
    </row>
    <row r="423" spans="1:9" ht="15" x14ac:dyDescent="0.25">
      <c r="A423" s="40" t="s">
        <v>15</v>
      </c>
      <c r="B423" s="40" t="s">
        <v>99</v>
      </c>
      <c r="C423" t="s">
        <v>100</v>
      </c>
      <c r="D423" s="40" t="s">
        <v>101</v>
      </c>
      <c r="E423" t="s">
        <v>147</v>
      </c>
      <c r="F423" s="40" t="s">
        <v>148</v>
      </c>
      <c r="G423" t="s">
        <v>2579</v>
      </c>
      <c r="H423" t="s">
        <v>2545</v>
      </c>
      <c r="I423" s="61">
        <v>269</v>
      </c>
    </row>
    <row r="424" spans="1:9" ht="15" x14ac:dyDescent="0.25">
      <c r="A424" s="40" t="s">
        <v>15</v>
      </c>
      <c r="B424" s="40" t="s">
        <v>99</v>
      </c>
      <c r="C424" t="s">
        <v>100</v>
      </c>
      <c r="D424" s="40" t="s">
        <v>101</v>
      </c>
      <c r="E424" t="s">
        <v>147</v>
      </c>
      <c r="F424" s="40" t="s">
        <v>148</v>
      </c>
      <c r="G424" t="s">
        <v>2458</v>
      </c>
      <c r="H424" t="s">
        <v>2457</v>
      </c>
      <c r="I424" s="61">
        <v>325</v>
      </c>
    </row>
    <row r="425" spans="1:9" ht="15" x14ac:dyDescent="0.25">
      <c r="A425" s="40" t="s">
        <v>15</v>
      </c>
      <c r="B425" s="40" t="s">
        <v>99</v>
      </c>
      <c r="C425" t="s">
        <v>100</v>
      </c>
      <c r="D425" s="40" t="s">
        <v>101</v>
      </c>
      <c r="E425" t="s">
        <v>147</v>
      </c>
      <c r="F425" s="40" t="s">
        <v>148</v>
      </c>
      <c r="G425" t="s">
        <v>3972</v>
      </c>
      <c r="H425" t="s">
        <v>3973</v>
      </c>
      <c r="I425" s="61">
        <v>57</v>
      </c>
    </row>
    <row r="426" spans="1:9" ht="15" x14ac:dyDescent="0.25">
      <c r="A426" s="40" t="s">
        <v>15</v>
      </c>
      <c r="B426" s="40" t="s">
        <v>99</v>
      </c>
      <c r="C426" t="s">
        <v>100</v>
      </c>
      <c r="D426" s="40" t="s">
        <v>101</v>
      </c>
      <c r="E426" t="s">
        <v>100</v>
      </c>
      <c r="F426" s="40" t="s">
        <v>102</v>
      </c>
      <c r="G426" t="s">
        <v>1471</v>
      </c>
      <c r="H426" t="s">
        <v>4174</v>
      </c>
      <c r="I426" s="61">
        <v>5</v>
      </c>
    </row>
    <row r="427" spans="1:9" ht="15" x14ac:dyDescent="0.25">
      <c r="A427" s="41" t="s">
        <v>15</v>
      </c>
      <c r="B427" s="40" t="s">
        <v>99</v>
      </c>
      <c r="C427" t="s">
        <v>100</v>
      </c>
      <c r="D427" s="40" t="s">
        <v>101</v>
      </c>
      <c r="E427" t="s">
        <v>100</v>
      </c>
      <c r="F427" s="40" t="s">
        <v>102</v>
      </c>
      <c r="G427" t="s">
        <v>1721</v>
      </c>
      <c r="H427" t="s">
        <v>1722</v>
      </c>
      <c r="I427" s="61">
        <v>131</v>
      </c>
    </row>
    <row r="428" spans="1:9" ht="15" x14ac:dyDescent="0.25">
      <c r="A428" s="40" t="s">
        <v>15</v>
      </c>
      <c r="B428" s="40" t="s">
        <v>99</v>
      </c>
      <c r="C428" t="s">
        <v>100</v>
      </c>
      <c r="D428" s="40" t="s">
        <v>101</v>
      </c>
      <c r="E428" t="s">
        <v>100</v>
      </c>
      <c r="F428" s="40" t="s">
        <v>102</v>
      </c>
      <c r="G428" t="s">
        <v>1857</v>
      </c>
      <c r="H428" t="s">
        <v>1858</v>
      </c>
      <c r="I428" s="61">
        <v>70</v>
      </c>
    </row>
    <row r="429" spans="1:9" ht="15" x14ac:dyDescent="0.25">
      <c r="A429" s="40" t="s">
        <v>15</v>
      </c>
      <c r="B429" s="40" t="s">
        <v>99</v>
      </c>
      <c r="C429" t="s">
        <v>100</v>
      </c>
      <c r="D429" s="40" t="s">
        <v>101</v>
      </c>
      <c r="E429" t="s">
        <v>100</v>
      </c>
      <c r="F429" s="40" t="s">
        <v>102</v>
      </c>
      <c r="G429" t="s">
        <v>1859</v>
      </c>
      <c r="H429" t="s">
        <v>1860</v>
      </c>
      <c r="I429" s="61">
        <v>23</v>
      </c>
    </row>
    <row r="430" spans="1:9" ht="15" x14ac:dyDescent="0.25">
      <c r="A430" s="40" t="s">
        <v>15</v>
      </c>
      <c r="B430" s="40" t="s">
        <v>99</v>
      </c>
      <c r="C430" t="s">
        <v>100</v>
      </c>
      <c r="D430" s="40" t="s">
        <v>101</v>
      </c>
      <c r="E430" t="s">
        <v>100</v>
      </c>
      <c r="F430" s="40" t="s">
        <v>102</v>
      </c>
      <c r="G430" t="s">
        <v>2123</v>
      </c>
      <c r="H430" t="s">
        <v>908</v>
      </c>
      <c r="I430" s="61">
        <v>47</v>
      </c>
    </row>
    <row r="431" spans="1:9" ht="15" x14ac:dyDescent="0.25">
      <c r="A431" s="40" t="s">
        <v>15</v>
      </c>
      <c r="B431" s="40" t="s">
        <v>99</v>
      </c>
      <c r="C431" t="s">
        <v>100</v>
      </c>
      <c r="D431" s="40" t="s">
        <v>101</v>
      </c>
      <c r="E431" t="s">
        <v>100</v>
      </c>
      <c r="F431" s="40" t="s">
        <v>102</v>
      </c>
      <c r="G431" t="s">
        <v>2124</v>
      </c>
      <c r="H431" t="s">
        <v>910</v>
      </c>
      <c r="I431" s="61">
        <v>141</v>
      </c>
    </row>
    <row r="432" spans="1:9" ht="15" x14ac:dyDescent="0.25">
      <c r="A432" s="40" t="s">
        <v>15</v>
      </c>
      <c r="B432" s="40" t="s">
        <v>99</v>
      </c>
      <c r="C432" t="s">
        <v>100</v>
      </c>
      <c r="D432" s="40" t="s">
        <v>101</v>
      </c>
      <c r="E432" t="s">
        <v>100</v>
      </c>
      <c r="F432" s="40" t="s">
        <v>102</v>
      </c>
      <c r="G432" t="s">
        <v>3970</v>
      </c>
      <c r="H432" t="s">
        <v>3971</v>
      </c>
      <c r="I432" s="61">
        <v>122</v>
      </c>
    </row>
    <row r="433" spans="1:9" ht="15" x14ac:dyDescent="0.25">
      <c r="A433" s="40" t="s">
        <v>15</v>
      </c>
      <c r="B433" s="40" t="s">
        <v>99</v>
      </c>
      <c r="C433" t="s">
        <v>100</v>
      </c>
      <c r="D433" s="40" t="s">
        <v>101</v>
      </c>
      <c r="E433" t="s">
        <v>100</v>
      </c>
      <c r="F433" s="40" t="s">
        <v>102</v>
      </c>
      <c r="G433" t="s">
        <v>2739</v>
      </c>
      <c r="H433" t="s">
        <v>2740</v>
      </c>
      <c r="I433" s="61">
        <v>5</v>
      </c>
    </row>
    <row r="434" spans="1:9" ht="15" x14ac:dyDescent="0.25">
      <c r="A434" s="40" t="s">
        <v>15</v>
      </c>
      <c r="B434" s="40" t="s">
        <v>99</v>
      </c>
      <c r="C434" t="s">
        <v>100</v>
      </c>
      <c r="D434" s="40" t="s">
        <v>101</v>
      </c>
      <c r="E434" t="s">
        <v>100</v>
      </c>
      <c r="F434" s="40" t="s">
        <v>102</v>
      </c>
      <c r="G434" t="s">
        <v>3689</v>
      </c>
      <c r="H434" t="s">
        <v>2400</v>
      </c>
      <c r="I434" s="61">
        <v>99</v>
      </c>
    </row>
    <row r="435" spans="1:9" ht="15" x14ac:dyDescent="0.25">
      <c r="A435" s="40" t="s">
        <v>15</v>
      </c>
      <c r="B435" s="40" t="s">
        <v>99</v>
      </c>
      <c r="C435" t="s">
        <v>100</v>
      </c>
      <c r="D435" s="40" t="s">
        <v>101</v>
      </c>
      <c r="E435" t="s">
        <v>100</v>
      </c>
      <c r="F435" s="40" t="s">
        <v>102</v>
      </c>
      <c r="G435" t="s">
        <v>3968</v>
      </c>
      <c r="H435" t="s">
        <v>3969</v>
      </c>
      <c r="I435" s="61">
        <v>113</v>
      </c>
    </row>
    <row r="436" spans="1:9" ht="15" x14ac:dyDescent="0.25">
      <c r="A436" s="40" t="s">
        <v>15</v>
      </c>
      <c r="B436" s="40" t="s">
        <v>99</v>
      </c>
      <c r="C436" t="s">
        <v>100</v>
      </c>
      <c r="D436" s="40" t="s">
        <v>101</v>
      </c>
      <c r="E436" t="s">
        <v>100</v>
      </c>
      <c r="F436" s="40" t="s">
        <v>102</v>
      </c>
      <c r="G436" t="s">
        <v>4175</v>
      </c>
      <c r="H436" t="s">
        <v>4176</v>
      </c>
      <c r="I436" s="61">
        <v>35</v>
      </c>
    </row>
    <row r="437" spans="1:9" ht="15" x14ac:dyDescent="0.25">
      <c r="A437" s="40" t="s">
        <v>15</v>
      </c>
      <c r="B437" s="40" t="s">
        <v>99</v>
      </c>
      <c r="C437" t="s">
        <v>100</v>
      </c>
      <c r="D437" s="40" t="s">
        <v>101</v>
      </c>
      <c r="E437" t="s">
        <v>100</v>
      </c>
      <c r="F437" s="40" t="s">
        <v>102</v>
      </c>
      <c r="G437" t="s">
        <v>4177</v>
      </c>
      <c r="H437" t="s">
        <v>4178</v>
      </c>
      <c r="I437" s="61">
        <v>59</v>
      </c>
    </row>
    <row r="438" spans="1:9" ht="15" x14ac:dyDescent="0.25">
      <c r="A438" s="40" t="s">
        <v>15</v>
      </c>
      <c r="B438" s="40" t="s">
        <v>99</v>
      </c>
      <c r="C438" t="s">
        <v>3670</v>
      </c>
      <c r="D438" s="40" t="s">
        <v>121</v>
      </c>
      <c r="E438" t="s">
        <v>122</v>
      </c>
      <c r="F438" s="40" t="s">
        <v>123</v>
      </c>
      <c r="G438" t="s">
        <v>474</v>
      </c>
      <c r="H438" t="s">
        <v>473</v>
      </c>
      <c r="I438" s="61">
        <v>97</v>
      </c>
    </row>
    <row r="439" spans="1:9" ht="15" x14ac:dyDescent="0.25">
      <c r="A439" s="40" t="s">
        <v>15</v>
      </c>
      <c r="B439" s="40" t="s">
        <v>99</v>
      </c>
      <c r="C439" t="s">
        <v>3670</v>
      </c>
      <c r="D439" s="40" t="s">
        <v>121</v>
      </c>
      <c r="E439" t="s">
        <v>122</v>
      </c>
      <c r="F439" s="40" t="s">
        <v>123</v>
      </c>
      <c r="G439" t="s">
        <v>126</v>
      </c>
      <c r="H439" t="s">
        <v>127</v>
      </c>
      <c r="I439" s="61">
        <v>80</v>
      </c>
    </row>
    <row r="440" spans="1:9" ht="15" x14ac:dyDescent="0.25">
      <c r="A440" s="40" t="s">
        <v>15</v>
      </c>
      <c r="B440" s="40" t="s">
        <v>99</v>
      </c>
      <c r="C440" t="s">
        <v>3670</v>
      </c>
      <c r="D440" s="40" t="s">
        <v>121</v>
      </c>
      <c r="E440" t="s">
        <v>122</v>
      </c>
      <c r="F440" s="40" t="s">
        <v>123</v>
      </c>
      <c r="G440" t="s">
        <v>269</v>
      </c>
      <c r="H440" t="s">
        <v>270</v>
      </c>
      <c r="I440" s="61">
        <v>143</v>
      </c>
    </row>
    <row r="441" spans="1:9" ht="15" x14ac:dyDescent="0.25">
      <c r="A441" s="40" t="s">
        <v>15</v>
      </c>
      <c r="B441" s="40" t="s">
        <v>99</v>
      </c>
      <c r="C441" t="s">
        <v>3670</v>
      </c>
      <c r="D441" s="40" t="s">
        <v>121</v>
      </c>
      <c r="E441" t="s">
        <v>122</v>
      </c>
      <c r="F441" s="40" t="s">
        <v>123</v>
      </c>
      <c r="G441" t="s">
        <v>128</v>
      </c>
      <c r="H441" t="s">
        <v>129</v>
      </c>
      <c r="I441" s="61">
        <v>103</v>
      </c>
    </row>
    <row r="442" spans="1:9" ht="15" x14ac:dyDescent="0.25">
      <c r="A442" s="41" t="s">
        <v>15</v>
      </c>
      <c r="B442" s="40" t="s">
        <v>99</v>
      </c>
      <c r="C442" t="s">
        <v>3670</v>
      </c>
      <c r="D442" s="40" t="s">
        <v>121</v>
      </c>
      <c r="E442" t="s">
        <v>122</v>
      </c>
      <c r="F442" s="40" t="s">
        <v>123</v>
      </c>
      <c r="G442" t="s">
        <v>780</v>
      </c>
      <c r="H442" t="s">
        <v>781</v>
      </c>
      <c r="I442" s="61">
        <v>40</v>
      </c>
    </row>
    <row r="443" spans="1:9" ht="15" x14ac:dyDescent="0.25">
      <c r="A443" s="40" t="s">
        <v>15</v>
      </c>
      <c r="B443" s="40" t="s">
        <v>99</v>
      </c>
      <c r="C443" t="s">
        <v>3670</v>
      </c>
      <c r="D443" s="40" t="s">
        <v>121</v>
      </c>
      <c r="E443" t="s">
        <v>122</v>
      </c>
      <c r="F443" s="40" t="s">
        <v>123</v>
      </c>
      <c r="G443" t="s">
        <v>1768</v>
      </c>
      <c r="H443" t="s">
        <v>1769</v>
      </c>
      <c r="I443" s="61">
        <v>40</v>
      </c>
    </row>
    <row r="444" spans="1:9" ht="15" x14ac:dyDescent="0.25">
      <c r="A444" s="40" t="s">
        <v>15</v>
      </c>
      <c r="B444" s="40" t="s">
        <v>99</v>
      </c>
      <c r="C444" t="s">
        <v>3670</v>
      </c>
      <c r="D444" s="40" t="s">
        <v>121</v>
      </c>
      <c r="E444" t="s">
        <v>122</v>
      </c>
      <c r="F444" s="40" t="s">
        <v>123</v>
      </c>
      <c r="G444" t="s">
        <v>2105</v>
      </c>
      <c r="H444" t="s">
        <v>876</v>
      </c>
      <c r="I444" s="61">
        <v>22</v>
      </c>
    </row>
    <row r="445" spans="1:9" ht="15" x14ac:dyDescent="0.25">
      <c r="A445" s="40" t="s">
        <v>15</v>
      </c>
      <c r="B445" s="40" t="s">
        <v>99</v>
      </c>
      <c r="C445" t="s">
        <v>3670</v>
      </c>
      <c r="D445" s="40" t="s">
        <v>121</v>
      </c>
      <c r="E445" t="s">
        <v>122</v>
      </c>
      <c r="F445" s="40" t="s">
        <v>123</v>
      </c>
      <c r="G445" t="s">
        <v>3946</v>
      </c>
      <c r="H445" t="s">
        <v>3947</v>
      </c>
      <c r="I445" s="61">
        <v>11</v>
      </c>
    </row>
    <row r="446" spans="1:9" ht="15" x14ac:dyDescent="0.25">
      <c r="A446" s="40" t="s">
        <v>15</v>
      </c>
      <c r="B446" s="40" t="s">
        <v>99</v>
      </c>
      <c r="C446" t="s">
        <v>3670</v>
      </c>
      <c r="D446" s="40" t="s">
        <v>121</v>
      </c>
      <c r="E446" t="s">
        <v>122</v>
      </c>
      <c r="F446" s="40" t="s">
        <v>123</v>
      </c>
      <c r="G446" t="s">
        <v>3938</v>
      </c>
      <c r="H446" t="s">
        <v>3939</v>
      </c>
      <c r="I446" s="61">
        <v>46</v>
      </c>
    </row>
    <row r="447" spans="1:9" ht="15" x14ac:dyDescent="0.25">
      <c r="A447" s="40" t="s">
        <v>15</v>
      </c>
      <c r="B447" s="40" t="s">
        <v>99</v>
      </c>
      <c r="C447" t="s">
        <v>3670</v>
      </c>
      <c r="D447" s="40" t="s">
        <v>121</v>
      </c>
      <c r="E447" t="s">
        <v>250</v>
      </c>
      <c r="F447" s="40" t="s">
        <v>251</v>
      </c>
      <c r="G447" t="s">
        <v>3751</v>
      </c>
      <c r="H447" t="s">
        <v>3931</v>
      </c>
      <c r="I447" s="61">
        <v>86</v>
      </c>
    </row>
    <row r="448" spans="1:9" ht="15" x14ac:dyDescent="0.25">
      <c r="A448" s="40" t="s">
        <v>29</v>
      </c>
      <c r="B448" s="40" t="s">
        <v>159</v>
      </c>
      <c r="C448" t="s">
        <v>29</v>
      </c>
      <c r="D448" s="40" t="s">
        <v>476</v>
      </c>
      <c r="E448" t="s">
        <v>581</v>
      </c>
      <c r="F448" s="40" t="s">
        <v>582</v>
      </c>
      <c r="G448" t="s">
        <v>2035</v>
      </c>
      <c r="H448" t="s">
        <v>2036</v>
      </c>
      <c r="I448" s="61">
        <v>25</v>
      </c>
    </row>
    <row r="449" spans="1:9" ht="15" x14ac:dyDescent="0.25">
      <c r="A449" s="40" t="s">
        <v>29</v>
      </c>
      <c r="B449" s="40" t="s">
        <v>159</v>
      </c>
      <c r="C449" t="s">
        <v>29</v>
      </c>
      <c r="D449" s="40" t="s">
        <v>476</v>
      </c>
      <c r="E449" t="s">
        <v>581</v>
      </c>
      <c r="F449" s="40" t="s">
        <v>582</v>
      </c>
      <c r="G449" t="s">
        <v>2041</v>
      </c>
      <c r="H449" t="s">
        <v>2042</v>
      </c>
      <c r="I449" s="61">
        <v>30</v>
      </c>
    </row>
    <row r="450" spans="1:9" ht="15" x14ac:dyDescent="0.25">
      <c r="A450" s="40" t="s">
        <v>29</v>
      </c>
      <c r="B450" s="40" t="s">
        <v>159</v>
      </c>
      <c r="C450" t="s">
        <v>29</v>
      </c>
      <c r="D450" s="40" t="s">
        <v>476</v>
      </c>
      <c r="E450" t="s">
        <v>584</v>
      </c>
      <c r="F450" s="40" t="s">
        <v>585</v>
      </c>
      <c r="G450" t="s">
        <v>584</v>
      </c>
      <c r="H450" t="s">
        <v>2069</v>
      </c>
      <c r="I450" s="61">
        <v>87</v>
      </c>
    </row>
    <row r="451" spans="1:9" ht="15" x14ac:dyDescent="0.25">
      <c r="A451" s="40" t="s">
        <v>29</v>
      </c>
      <c r="B451" s="40" t="s">
        <v>159</v>
      </c>
      <c r="C451" t="s">
        <v>29</v>
      </c>
      <c r="D451" s="40" t="s">
        <v>476</v>
      </c>
      <c r="E451" t="s">
        <v>819</v>
      </c>
      <c r="F451" s="40" t="s">
        <v>820</v>
      </c>
      <c r="G451" t="s">
        <v>819</v>
      </c>
      <c r="H451" t="s">
        <v>1662</v>
      </c>
      <c r="I451" s="61">
        <v>290</v>
      </c>
    </row>
    <row r="452" spans="1:9" ht="15" x14ac:dyDescent="0.25">
      <c r="A452" s="40" t="s">
        <v>29</v>
      </c>
      <c r="B452" s="40" t="s">
        <v>159</v>
      </c>
      <c r="C452" t="s">
        <v>1927</v>
      </c>
      <c r="D452" s="40" t="s">
        <v>938</v>
      </c>
      <c r="E452" t="s">
        <v>4201</v>
      </c>
      <c r="F452" s="40" t="s">
        <v>4202</v>
      </c>
      <c r="G452" t="s">
        <v>4201</v>
      </c>
      <c r="H452" t="s">
        <v>4203</v>
      </c>
      <c r="I452" s="61">
        <v>20</v>
      </c>
    </row>
    <row r="453" spans="1:9" ht="15" x14ac:dyDescent="0.25">
      <c r="A453" s="40" t="s">
        <v>12</v>
      </c>
      <c r="B453" s="40" t="s">
        <v>727</v>
      </c>
      <c r="C453" t="s">
        <v>12</v>
      </c>
      <c r="D453" s="40" t="s">
        <v>714</v>
      </c>
      <c r="E453" t="s">
        <v>2264</v>
      </c>
      <c r="F453" s="40" t="s">
        <v>2265</v>
      </c>
      <c r="G453" t="s">
        <v>4074</v>
      </c>
      <c r="H453" t="s">
        <v>4075</v>
      </c>
      <c r="I453" s="61">
        <v>8</v>
      </c>
    </row>
    <row r="454" spans="1:9" ht="15" x14ac:dyDescent="0.25">
      <c r="A454" s="40" t="s">
        <v>12</v>
      </c>
      <c r="B454" s="40" t="s">
        <v>727</v>
      </c>
      <c r="C454" t="s">
        <v>12</v>
      </c>
      <c r="D454" s="40" t="s">
        <v>714</v>
      </c>
      <c r="E454" t="s">
        <v>2264</v>
      </c>
      <c r="F454" s="40" t="s">
        <v>2265</v>
      </c>
      <c r="G454" t="s">
        <v>4076</v>
      </c>
      <c r="H454" t="s">
        <v>4077</v>
      </c>
      <c r="I454" s="61">
        <v>10</v>
      </c>
    </row>
    <row r="455" spans="1:9" ht="15" x14ac:dyDescent="0.25">
      <c r="A455" s="40" t="s">
        <v>18</v>
      </c>
      <c r="B455" s="40" t="s">
        <v>744</v>
      </c>
      <c r="C455" t="s">
        <v>18</v>
      </c>
      <c r="D455" s="40" t="s">
        <v>745</v>
      </c>
      <c r="E455" t="s">
        <v>18</v>
      </c>
      <c r="F455" s="40" t="s">
        <v>746</v>
      </c>
      <c r="G455" t="s">
        <v>18</v>
      </c>
      <c r="H455" t="s">
        <v>747</v>
      </c>
      <c r="I455" s="61">
        <v>1720</v>
      </c>
    </row>
    <row r="456" spans="1:9" ht="15" x14ac:dyDescent="0.25">
      <c r="A456" s="40" t="s">
        <v>18</v>
      </c>
      <c r="B456" s="40" t="s">
        <v>744</v>
      </c>
      <c r="C456" t="s">
        <v>18</v>
      </c>
      <c r="D456" s="40" t="s">
        <v>745</v>
      </c>
      <c r="E456" t="s">
        <v>18</v>
      </c>
      <c r="F456" s="40" t="s">
        <v>746</v>
      </c>
      <c r="G456" t="s">
        <v>1174</v>
      </c>
      <c r="H456" t="s">
        <v>1175</v>
      </c>
      <c r="I456" s="61">
        <v>15</v>
      </c>
    </row>
    <row r="457" spans="1:9" ht="15" x14ac:dyDescent="0.25">
      <c r="A457" s="40" t="s">
        <v>18</v>
      </c>
      <c r="B457" s="40" t="s">
        <v>744</v>
      </c>
      <c r="C457" t="s">
        <v>18</v>
      </c>
      <c r="D457" s="40" t="s">
        <v>745</v>
      </c>
      <c r="E457" t="s">
        <v>18</v>
      </c>
      <c r="F457" s="40" t="s">
        <v>746</v>
      </c>
      <c r="G457" t="s">
        <v>1176</v>
      </c>
      <c r="H457" t="s">
        <v>1177</v>
      </c>
      <c r="I457" s="61">
        <v>10</v>
      </c>
    </row>
    <row r="458" spans="1:9" ht="15" x14ac:dyDescent="0.25">
      <c r="A458" s="40" t="s">
        <v>18</v>
      </c>
      <c r="B458" s="40" t="s">
        <v>744</v>
      </c>
      <c r="C458" t="s">
        <v>18</v>
      </c>
      <c r="D458" s="40" t="s">
        <v>745</v>
      </c>
      <c r="E458" t="s">
        <v>18</v>
      </c>
      <c r="F458" s="40" t="s">
        <v>746</v>
      </c>
      <c r="G458" t="s">
        <v>1762</v>
      </c>
      <c r="H458" t="s">
        <v>1763</v>
      </c>
      <c r="I458" s="61">
        <v>10</v>
      </c>
    </row>
    <row r="459" spans="1:9" ht="15" x14ac:dyDescent="0.25">
      <c r="A459" s="40" t="s">
        <v>18</v>
      </c>
      <c r="B459" s="40" t="s">
        <v>744</v>
      </c>
      <c r="C459" t="s">
        <v>18</v>
      </c>
      <c r="D459" s="40" t="s">
        <v>745</v>
      </c>
      <c r="E459" t="s">
        <v>18</v>
      </c>
      <c r="F459" s="40" t="s">
        <v>746</v>
      </c>
      <c r="G459" t="s">
        <v>4126</v>
      </c>
      <c r="H459" t="s">
        <v>4127</v>
      </c>
      <c r="I459" s="61">
        <v>40</v>
      </c>
    </row>
    <row r="460" spans="1:9" ht="15" x14ac:dyDescent="0.25">
      <c r="A460" s="40" t="s">
        <v>18</v>
      </c>
      <c r="B460" s="40" t="s">
        <v>744</v>
      </c>
      <c r="C460" t="s">
        <v>18</v>
      </c>
      <c r="D460" s="40" t="s">
        <v>745</v>
      </c>
      <c r="E460" t="s">
        <v>1167</v>
      </c>
      <c r="F460" s="40" t="s">
        <v>1168</v>
      </c>
      <c r="G460" t="s">
        <v>1696</v>
      </c>
      <c r="H460" t="s">
        <v>1697</v>
      </c>
      <c r="I460" s="61">
        <v>30</v>
      </c>
    </row>
    <row r="461" spans="1:9" ht="15" x14ac:dyDescent="0.25">
      <c r="A461" s="40" t="s">
        <v>18</v>
      </c>
      <c r="B461" s="40" t="s">
        <v>744</v>
      </c>
      <c r="C461" t="s">
        <v>18</v>
      </c>
      <c r="D461" s="40" t="s">
        <v>745</v>
      </c>
      <c r="E461" t="s">
        <v>1167</v>
      </c>
      <c r="F461" s="40" t="s">
        <v>1168</v>
      </c>
      <c r="G461" t="s">
        <v>4039</v>
      </c>
      <c r="H461" t="s">
        <v>4040</v>
      </c>
      <c r="I461" s="61">
        <v>10</v>
      </c>
    </row>
    <row r="462" spans="1:9" ht="15" x14ac:dyDescent="0.25">
      <c r="A462" s="40" t="s">
        <v>18</v>
      </c>
      <c r="B462" s="40" t="s">
        <v>744</v>
      </c>
      <c r="C462" t="s">
        <v>18</v>
      </c>
      <c r="D462" s="40" t="s">
        <v>745</v>
      </c>
      <c r="E462" t="s">
        <v>1167</v>
      </c>
      <c r="F462" s="40" t="s">
        <v>1168</v>
      </c>
      <c r="G462" t="s">
        <v>4181</v>
      </c>
      <c r="H462" t="s">
        <v>2479</v>
      </c>
      <c r="I462" s="61">
        <v>15</v>
      </c>
    </row>
    <row r="463" spans="1:9" ht="15" x14ac:dyDescent="0.25">
      <c r="A463" s="40" t="s">
        <v>18</v>
      </c>
      <c r="B463" s="40" t="s">
        <v>744</v>
      </c>
      <c r="C463" t="s">
        <v>18</v>
      </c>
      <c r="D463" s="40" t="s">
        <v>745</v>
      </c>
      <c r="E463" t="s">
        <v>360</v>
      </c>
      <c r="F463" s="40" t="s">
        <v>1171</v>
      </c>
      <c r="G463" t="s">
        <v>360</v>
      </c>
      <c r="H463" t="s">
        <v>1441</v>
      </c>
      <c r="I463" s="61">
        <v>20</v>
      </c>
    </row>
    <row r="464" spans="1:9" ht="15" x14ac:dyDescent="0.25">
      <c r="A464" s="40" t="s">
        <v>18</v>
      </c>
      <c r="B464" s="40" t="s">
        <v>744</v>
      </c>
      <c r="C464" t="s">
        <v>18</v>
      </c>
      <c r="D464" s="40" t="s">
        <v>745</v>
      </c>
      <c r="E464" t="s">
        <v>360</v>
      </c>
      <c r="F464" s="40" t="s">
        <v>1171</v>
      </c>
      <c r="G464" t="s">
        <v>2269</v>
      </c>
      <c r="H464" t="s">
        <v>2268</v>
      </c>
      <c r="I464" s="61">
        <v>40</v>
      </c>
    </row>
    <row r="465" spans="1:9" ht="15" x14ac:dyDescent="0.25">
      <c r="A465" s="40" t="s">
        <v>18</v>
      </c>
      <c r="B465" s="40" t="s">
        <v>744</v>
      </c>
      <c r="C465" t="s">
        <v>18</v>
      </c>
      <c r="D465" s="40" t="s">
        <v>745</v>
      </c>
      <c r="E465" t="s">
        <v>360</v>
      </c>
      <c r="F465" s="40" t="s">
        <v>1171</v>
      </c>
      <c r="G465" t="s">
        <v>4194</v>
      </c>
      <c r="H465" t="s">
        <v>4195</v>
      </c>
      <c r="I465" s="61">
        <v>15</v>
      </c>
    </row>
    <row r="466" spans="1:9" ht="15" x14ac:dyDescent="0.25">
      <c r="A466" s="40" t="s">
        <v>18</v>
      </c>
      <c r="B466" s="40" t="s">
        <v>744</v>
      </c>
      <c r="C466" t="s">
        <v>18</v>
      </c>
      <c r="D466" s="40" t="s">
        <v>745</v>
      </c>
      <c r="E466" t="s">
        <v>1444</v>
      </c>
      <c r="F466" s="40" t="s">
        <v>1445</v>
      </c>
      <c r="G466" t="s">
        <v>1446</v>
      </c>
      <c r="H466" t="s">
        <v>1447</v>
      </c>
      <c r="I466" s="61">
        <v>45</v>
      </c>
    </row>
    <row r="467" spans="1:9" ht="15" x14ac:dyDescent="0.25">
      <c r="A467" s="40" t="s">
        <v>18</v>
      </c>
      <c r="B467" s="40" t="s">
        <v>744</v>
      </c>
      <c r="C467" t="s">
        <v>18</v>
      </c>
      <c r="D467" s="40" t="s">
        <v>745</v>
      </c>
      <c r="E467" t="s">
        <v>1444</v>
      </c>
      <c r="F467" s="40" t="s">
        <v>1445</v>
      </c>
      <c r="G467" t="s">
        <v>2271</v>
      </c>
      <c r="H467" t="s">
        <v>2270</v>
      </c>
      <c r="I467" s="61">
        <v>40</v>
      </c>
    </row>
    <row r="468" spans="1:9" ht="15" x14ac:dyDescent="0.25">
      <c r="A468" s="40" t="s">
        <v>18</v>
      </c>
      <c r="B468" s="40" t="s">
        <v>744</v>
      </c>
      <c r="C468" t="s">
        <v>18</v>
      </c>
      <c r="D468" s="40" t="s">
        <v>745</v>
      </c>
      <c r="E468" t="s">
        <v>1459</v>
      </c>
      <c r="F468" s="40" t="s">
        <v>1460</v>
      </c>
      <c r="G468" t="s">
        <v>1459</v>
      </c>
      <c r="H468" t="s">
        <v>1461</v>
      </c>
      <c r="I468" s="61">
        <v>25</v>
      </c>
    </row>
    <row r="469" spans="1:9" ht="15" x14ac:dyDescent="0.25">
      <c r="A469" s="40" t="s">
        <v>18</v>
      </c>
      <c r="B469" s="40" t="s">
        <v>744</v>
      </c>
      <c r="C469" t="s">
        <v>18</v>
      </c>
      <c r="D469" s="40" t="s">
        <v>745</v>
      </c>
      <c r="E469" t="s">
        <v>1459</v>
      </c>
      <c r="F469" s="40" t="s">
        <v>1460</v>
      </c>
      <c r="G469" t="s">
        <v>2482</v>
      </c>
      <c r="H469" t="s">
        <v>2481</v>
      </c>
      <c r="I469" s="61">
        <v>10</v>
      </c>
    </row>
    <row r="470" spans="1:9" ht="15" x14ac:dyDescent="0.25">
      <c r="A470" s="40" t="s">
        <v>18</v>
      </c>
      <c r="B470" s="40" t="s">
        <v>744</v>
      </c>
      <c r="C470" t="s">
        <v>18</v>
      </c>
      <c r="D470" s="40" t="s">
        <v>745</v>
      </c>
      <c r="E470" t="s">
        <v>1462</v>
      </c>
      <c r="F470" s="40" t="s">
        <v>1463</v>
      </c>
      <c r="G470" t="s">
        <v>1464</v>
      </c>
      <c r="H470" t="s">
        <v>1465</v>
      </c>
      <c r="I470" s="61">
        <v>45</v>
      </c>
    </row>
    <row r="471" spans="1:9" ht="15" x14ac:dyDescent="0.25">
      <c r="A471" s="40" t="s">
        <v>18</v>
      </c>
      <c r="B471" s="40" t="s">
        <v>744</v>
      </c>
      <c r="C471" t="s">
        <v>1139</v>
      </c>
      <c r="D471" s="40" t="s">
        <v>1140</v>
      </c>
      <c r="E471" t="s">
        <v>1141</v>
      </c>
      <c r="F471" s="40" t="s">
        <v>1142</v>
      </c>
      <c r="G471" t="s">
        <v>1141</v>
      </c>
      <c r="H471" t="s">
        <v>1143</v>
      </c>
      <c r="I471" s="61">
        <v>30</v>
      </c>
    </row>
    <row r="472" spans="1:9" ht="15" x14ac:dyDescent="0.25">
      <c r="A472" s="40" t="s">
        <v>18</v>
      </c>
      <c r="B472" s="40" t="s">
        <v>744</v>
      </c>
      <c r="C472" t="s">
        <v>1139</v>
      </c>
      <c r="D472" s="40" t="s">
        <v>1140</v>
      </c>
      <c r="E472" t="s">
        <v>1141</v>
      </c>
      <c r="F472" s="40" t="s">
        <v>1142</v>
      </c>
      <c r="G472" t="s">
        <v>1144</v>
      </c>
      <c r="H472" t="s">
        <v>1145</v>
      </c>
      <c r="I472" s="61">
        <v>15</v>
      </c>
    </row>
    <row r="473" spans="1:9" ht="15" x14ac:dyDescent="0.25">
      <c r="A473" s="40" t="s">
        <v>18</v>
      </c>
      <c r="B473" s="40" t="s">
        <v>744</v>
      </c>
      <c r="C473" t="s">
        <v>1139</v>
      </c>
      <c r="D473" s="40" t="s">
        <v>1140</v>
      </c>
      <c r="E473" t="s">
        <v>1141</v>
      </c>
      <c r="F473" s="40" t="s">
        <v>1142</v>
      </c>
      <c r="G473" t="s">
        <v>4136</v>
      </c>
      <c r="H473" t="s">
        <v>4137</v>
      </c>
      <c r="I473" s="61">
        <v>10</v>
      </c>
    </row>
    <row r="474" spans="1:9" ht="15" x14ac:dyDescent="0.25">
      <c r="A474" s="40" t="s">
        <v>18</v>
      </c>
      <c r="B474" s="40" t="s">
        <v>744</v>
      </c>
      <c r="C474" t="s">
        <v>1139</v>
      </c>
      <c r="D474" s="40" t="s">
        <v>1140</v>
      </c>
      <c r="E474" t="s">
        <v>1139</v>
      </c>
      <c r="F474" s="40" t="s">
        <v>1425</v>
      </c>
      <c r="G474" t="s">
        <v>1139</v>
      </c>
      <c r="H474" t="s">
        <v>1426</v>
      </c>
      <c r="I474" s="61">
        <v>40</v>
      </c>
    </row>
    <row r="475" spans="1:9" ht="15" x14ac:dyDescent="0.25">
      <c r="A475" s="40" t="s">
        <v>18</v>
      </c>
      <c r="B475" s="40" t="s">
        <v>744</v>
      </c>
      <c r="C475" t="s">
        <v>1139</v>
      </c>
      <c r="D475" s="40" t="s">
        <v>1140</v>
      </c>
      <c r="E475" t="s">
        <v>1139</v>
      </c>
      <c r="F475" s="40" t="s">
        <v>1425</v>
      </c>
      <c r="G475" t="s">
        <v>1688</v>
      </c>
      <c r="H475" t="s">
        <v>1689</v>
      </c>
      <c r="I475" s="61">
        <v>10</v>
      </c>
    </row>
    <row r="476" spans="1:9" ht="15" x14ac:dyDescent="0.25">
      <c r="A476" s="40" t="s">
        <v>18</v>
      </c>
      <c r="B476" s="40" t="s">
        <v>744</v>
      </c>
      <c r="C476" t="s">
        <v>1139</v>
      </c>
      <c r="D476" s="40" t="s">
        <v>1140</v>
      </c>
      <c r="E476" t="s">
        <v>1139</v>
      </c>
      <c r="F476" s="40" t="s">
        <v>1425</v>
      </c>
      <c r="G476" t="s">
        <v>4036</v>
      </c>
      <c r="H476" t="s">
        <v>1864</v>
      </c>
      <c r="I476" s="61">
        <v>15</v>
      </c>
    </row>
    <row r="477" spans="1:9" ht="15" x14ac:dyDescent="0.25">
      <c r="A477" s="40" t="s">
        <v>18</v>
      </c>
      <c r="B477" s="40" t="s">
        <v>744</v>
      </c>
      <c r="C477" t="s">
        <v>1139</v>
      </c>
      <c r="D477" s="40" t="s">
        <v>1140</v>
      </c>
      <c r="E477" t="s">
        <v>1427</v>
      </c>
      <c r="F477" s="40" t="s">
        <v>1428</v>
      </c>
      <c r="G477" t="s">
        <v>1429</v>
      </c>
      <c r="H477" t="s">
        <v>1430</v>
      </c>
      <c r="I477" s="61">
        <v>35</v>
      </c>
    </row>
    <row r="478" spans="1:9" ht="15" x14ac:dyDescent="0.25">
      <c r="A478" s="40" t="s">
        <v>18</v>
      </c>
      <c r="B478" s="40" t="s">
        <v>744</v>
      </c>
      <c r="C478" t="s">
        <v>1139</v>
      </c>
      <c r="D478" s="40" t="s">
        <v>1140</v>
      </c>
      <c r="E478" t="s">
        <v>1427</v>
      </c>
      <c r="F478" s="40" t="s">
        <v>1428</v>
      </c>
      <c r="G478" t="s">
        <v>4182</v>
      </c>
      <c r="H478" t="s">
        <v>4183</v>
      </c>
      <c r="I478" s="61">
        <v>15</v>
      </c>
    </row>
    <row r="479" spans="1:9" ht="15" x14ac:dyDescent="0.25">
      <c r="A479" s="40" t="s">
        <v>18</v>
      </c>
      <c r="B479" s="40" t="s">
        <v>744</v>
      </c>
      <c r="C479" t="s">
        <v>1139</v>
      </c>
      <c r="D479" s="40" t="s">
        <v>1140</v>
      </c>
      <c r="E479" t="s">
        <v>1431</v>
      </c>
      <c r="F479" s="40" t="s">
        <v>1432</v>
      </c>
      <c r="G479" t="s">
        <v>1431</v>
      </c>
      <c r="H479" t="s">
        <v>1433</v>
      </c>
      <c r="I479" s="61">
        <v>25</v>
      </c>
    </row>
    <row r="480" spans="1:9" ht="15" x14ac:dyDescent="0.25">
      <c r="A480" s="40" t="s">
        <v>18</v>
      </c>
      <c r="B480" s="40" t="s">
        <v>744</v>
      </c>
      <c r="C480" t="s">
        <v>1146</v>
      </c>
      <c r="D480" s="40" t="s">
        <v>1147</v>
      </c>
      <c r="E480" t="s">
        <v>1146</v>
      </c>
      <c r="F480" s="40" t="s">
        <v>1148</v>
      </c>
      <c r="G480" t="s">
        <v>1146</v>
      </c>
      <c r="H480" t="s">
        <v>1149</v>
      </c>
      <c r="I480" s="61">
        <v>30</v>
      </c>
    </row>
    <row r="481" spans="1:9" ht="15" x14ac:dyDescent="0.25">
      <c r="A481" s="41" t="s">
        <v>18</v>
      </c>
      <c r="B481" s="40" t="s">
        <v>744</v>
      </c>
      <c r="C481" t="s">
        <v>1146</v>
      </c>
      <c r="D481" s="40" t="s">
        <v>1147</v>
      </c>
      <c r="E481" t="s">
        <v>1146</v>
      </c>
      <c r="F481" s="40" t="s">
        <v>1148</v>
      </c>
      <c r="G481" t="s">
        <v>4184</v>
      </c>
      <c r="H481" t="s">
        <v>4185</v>
      </c>
      <c r="I481" s="61">
        <v>10</v>
      </c>
    </row>
    <row r="482" spans="1:9" ht="15" x14ac:dyDescent="0.25">
      <c r="A482" s="40" t="s">
        <v>18</v>
      </c>
      <c r="B482" s="40" t="s">
        <v>744</v>
      </c>
      <c r="C482" t="s">
        <v>1146</v>
      </c>
      <c r="D482" s="40" t="s">
        <v>1147</v>
      </c>
      <c r="E482" t="s">
        <v>1146</v>
      </c>
      <c r="F482" s="40" t="s">
        <v>1148</v>
      </c>
      <c r="G482" t="s">
        <v>4206</v>
      </c>
      <c r="H482" t="s">
        <v>4207</v>
      </c>
      <c r="I482" s="61">
        <v>15</v>
      </c>
    </row>
    <row r="483" spans="1:9" ht="15" x14ac:dyDescent="0.25">
      <c r="A483" s="40" t="s">
        <v>18</v>
      </c>
      <c r="B483" s="40" t="s">
        <v>744</v>
      </c>
      <c r="C483" t="s">
        <v>1146</v>
      </c>
      <c r="D483" s="40" t="s">
        <v>1147</v>
      </c>
      <c r="E483" t="s">
        <v>1146</v>
      </c>
      <c r="F483" s="40" t="s">
        <v>1148</v>
      </c>
      <c r="G483" t="s">
        <v>4208</v>
      </c>
      <c r="H483" t="s">
        <v>4209</v>
      </c>
      <c r="I483" s="61">
        <v>20</v>
      </c>
    </row>
    <row r="484" spans="1:9" ht="15" x14ac:dyDescent="0.25">
      <c r="A484" s="40" t="s">
        <v>18</v>
      </c>
      <c r="B484" s="40" t="s">
        <v>744</v>
      </c>
      <c r="C484" t="s">
        <v>1146</v>
      </c>
      <c r="D484" s="40" t="s">
        <v>1147</v>
      </c>
      <c r="E484" t="s">
        <v>1154</v>
      </c>
      <c r="F484" s="40" t="s">
        <v>1155</v>
      </c>
      <c r="G484" t="s">
        <v>1154</v>
      </c>
      <c r="H484" t="s">
        <v>1884</v>
      </c>
      <c r="I484" s="61">
        <v>25</v>
      </c>
    </row>
    <row r="485" spans="1:9" ht="15" x14ac:dyDescent="0.25">
      <c r="A485" s="40" t="s">
        <v>18</v>
      </c>
      <c r="B485" s="40" t="s">
        <v>744</v>
      </c>
      <c r="C485" t="s">
        <v>1146</v>
      </c>
      <c r="D485" s="40" t="s">
        <v>1147</v>
      </c>
      <c r="E485" t="s">
        <v>1448</v>
      </c>
      <c r="F485" s="40" t="s">
        <v>1449</v>
      </c>
      <c r="G485" t="s">
        <v>1448</v>
      </c>
      <c r="H485" t="s">
        <v>1450</v>
      </c>
      <c r="I485" s="61">
        <v>30</v>
      </c>
    </row>
    <row r="486" spans="1:9" ht="15" x14ac:dyDescent="0.25">
      <c r="A486" s="40" t="s">
        <v>18</v>
      </c>
      <c r="B486" s="40" t="s">
        <v>744</v>
      </c>
      <c r="C486" t="s">
        <v>1146</v>
      </c>
      <c r="D486" s="40" t="s">
        <v>1147</v>
      </c>
      <c r="E486" t="s">
        <v>1448</v>
      </c>
      <c r="F486" s="40" t="s">
        <v>1449</v>
      </c>
      <c r="G486" t="s">
        <v>2210</v>
      </c>
      <c r="H486" t="s">
        <v>2209</v>
      </c>
      <c r="I486" s="61">
        <v>20</v>
      </c>
    </row>
    <row r="487" spans="1:9" ht="15" x14ac:dyDescent="0.25">
      <c r="A487" s="40" t="s">
        <v>18</v>
      </c>
      <c r="B487" s="40" t="s">
        <v>744</v>
      </c>
      <c r="C487" t="s">
        <v>1146</v>
      </c>
      <c r="D487" s="40" t="s">
        <v>1147</v>
      </c>
      <c r="E487" t="s">
        <v>1448</v>
      </c>
      <c r="F487" s="40" t="s">
        <v>1449</v>
      </c>
      <c r="G487" t="s">
        <v>4186</v>
      </c>
      <c r="H487" t="s">
        <v>4187</v>
      </c>
      <c r="I487" s="61">
        <v>10</v>
      </c>
    </row>
    <row r="488" spans="1:9" ht="15" x14ac:dyDescent="0.25">
      <c r="A488" s="40" t="s">
        <v>18</v>
      </c>
      <c r="B488" s="40" t="s">
        <v>744</v>
      </c>
      <c r="C488" t="s">
        <v>1146</v>
      </c>
      <c r="D488" s="40" t="s">
        <v>1147</v>
      </c>
      <c r="E488" t="s">
        <v>1690</v>
      </c>
      <c r="F488" s="40" t="s">
        <v>1691</v>
      </c>
      <c r="G488" t="s">
        <v>1690</v>
      </c>
      <c r="H488" t="s">
        <v>1692</v>
      </c>
      <c r="I488" s="61">
        <v>40</v>
      </c>
    </row>
    <row r="489" spans="1:9" ht="15" x14ac:dyDescent="0.25">
      <c r="A489" s="41" t="s">
        <v>18</v>
      </c>
      <c r="B489" s="40" t="s">
        <v>744</v>
      </c>
      <c r="C489" t="s">
        <v>1158</v>
      </c>
      <c r="D489" s="40" t="s">
        <v>1159</v>
      </c>
      <c r="E489" t="s">
        <v>1160</v>
      </c>
      <c r="F489" s="40" t="s">
        <v>1161</v>
      </c>
      <c r="G489" t="s">
        <v>2206</v>
      </c>
      <c r="H489" t="s">
        <v>2205</v>
      </c>
      <c r="I489" s="61">
        <v>40</v>
      </c>
    </row>
    <row r="490" spans="1:9" ht="15" x14ac:dyDescent="0.25">
      <c r="A490" s="41" t="s">
        <v>18</v>
      </c>
      <c r="B490" s="40" t="s">
        <v>744</v>
      </c>
      <c r="C490" t="s">
        <v>1158</v>
      </c>
      <c r="D490" s="40" t="s">
        <v>1159</v>
      </c>
      <c r="E490" t="s">
        <v>1160</v>
      </c>
      <c r="F490" s="40" t="s">
        <v>1161</v>
      </c>
      <c r="G490" t="s">
        <v>4192</v>
      </c>
      <c r="H490" t="s">
        <v>4193</v>
      </c>
      <c r="I490" s="61">
        <v>10</v>
      </c>
    </row>
    <row r="491" spans="1:9" ht="15" x14ac:dyDescent="0.25">
      <c r="A491" s="42" t="s">
        <v>18</v>
      </c>
      <c r="B491" s="42" t="s">
        <v>744</v>
      </c>
      <c r="C491" s="42" t="s">
        <v>1158</v>
      </c>
      <c r="D491" s="42" t="s">
        <v>1159</v>
      </c>
      <c r="E491" s="42" t="s">
        <v>1160</v>
      </c>
      <c r="F491" s="42" t="s">
        <v>1161</v>
      </c>
      <c r="G491" s="42" t="s">
        <v>4190</v>
      </c>
      <c r="H491" s="42" t="s">
        <v>4191</v>
      </c>
      <c r="I491" s="61">
        <v>20</v>
      </c>
    </row>
    <row r="492" spans="1:9" ht="15" x14ac:dyDescent="0.25">
      <c r="A492" s="42" t="s">
        <v>18</v>
      </c>
      <c r="B492" s="42" t="s">
        <v>744</v>
      </c>
      <c r="C492" s="42" t="s">
        <v>1158</v>
      </c>
      <c r="D492" s="42" t="s">
        <v>1159</v>
      </c>
      <c r="E492" s="42" t="s">
        <v>1158</v>
      </c>
      <c r="F492" s="42" t="s">
        <v>1164</v>
      </c>
      <c r="G492" s="42" t="s">
        <v>1165</v>
      </c>
      <c r="H492" s="42" t="s">
        <v>1166</v>
      </c>
      <c r="I492" s="61">
        <v>10</v>
      </c>
    </row>
    <row r="493" spans="1:9" ht="15" x14ac:dyDescent="0.25">
      <c r="A493" s="42" t="s">
        <v>18</v>
      </c>
      <c r="B493" s="42" t="s">
        <v>744</v>
      </c>
      <c r="C493" s="42" t="s">
        <v>1158</v>
      </c>
      <c r="D493" s="42" t="s">
        <v>1159</v>
      </c>
      <c r="E493" s="42" t="s">
        <v>1158</v>
      </c>
      <c r="F493" s="42" t="s">
        <v>1164</v>
      </c>
      <c r="G493" s="42" t="s">
        <v>1158</v>
      </c>
      <c r="H493" s="42" t="s">
        <v>1436</v>
      </c>
      <c r="I493" s="61">
        <v>90</v>
      </c>
    </row>
    <row r="494" spans="1:9" ht="15" x14ac:dyDescent="0.25">
      <c r="A494" s="42" t="s">
        <v>18</v>
      </c>
      <c r="B494" s="42" t="s">
        <v>744</v>
      </c>
      <c r="C494" s="42" t="s">
        <v>1158</v>
      </c>
      <c r="D494" s="42" t="s">
        <v>1159</v>
      </c>
      <c r="E494" s="42" t="s">
        <v>1158</v>
      </c>
      <c r="F494" s="42" t="s">
        <v>1164</v>
      </c>
      <c r="G494" s="42" t="s">
        <v>1457</v>
      </c>
      <c r="H494" s="42" t="s">
        <v>1458</v>
      </c>
      <c r="I494" s="61">
        <v>10</v>
      </c>
    </row>
    <row r="495" spans="1:9" ht="15" x14ac:dyDescent="0.25">
      <c r="A495" s="42" t="s">
        <v>18</v>
      </c>
      <c r="B495" s="42" t="s">
        <v>744</v>
      </c>
      <c r="C495" s="42" t="s">
        <v>1158</v>
      </c>
      <c r="D495" s="42" t="s">
        <v>1159</v>
      </c>
      <c r="E495" s="42" t="s">
        <v>1158</v>
      </c>
      <c r="F495" s="42" t="s">
        <v>1164</v>
      </c>
      <c r="G495" s="42" t="s">
        <v>4138</v>
      </c>
      <c r="H495" s="42" t="s">
        <v>4139</v>
      </c>
      <c r="I495" s="61">
        <v>15</v>
      </c>
    </row>
    <row r="496" spans="1:9" ht="15" x14ac:dyDescent="0.25">
      <c r="A496" s="42" t="s">
        <v>18</v>
      </c>
      <c r="B496" s="42" t="s">
        <v>744</v>
      </c>
      <c r="C496" s="42" t="s">
        <v>1158</v>
      </c>
      <c r="D496" s="42" t="s">
        <v>1159</v>
      </c>
      <c r="E496" s="42" t="s">
        <v>1178</v>
      </c>
      <c r="F496" s="42" t="s">
        <v>1179</v>
      </c>
      <c r="G496" s="42" t="s">
        <v>2208</v>
      </c>
      <c r="H496" s="42" t="s">
        <v>2207</v>
      </c>
      <c r="I496" s="61">
        <v>30</v>
      </c>
    </row>
    <row r="497" spans="1:9" ht="15" x14ac:dyDescent="0.25">
      <c r="A497" s="42" t="s">
        <v>18</v>
      </c>
      <c r="B497" s="42" t="s">
        <v>744</v>
      </c>
      <c r="C497" s="42" t="s">
        <v>1158</v>
      </c>
      <c r="D497" s="42" t="s">
        <v>1159</v>
      </c>
      <c r="E497" s="42" t="s">
        <v>1178</v>
      </c>
      <c r="F497" s="42" t="s">
        <v>1179</v>
      </c>
      <c r="G497" s="42" t="s">
        <v>4037</v>
      </c>
      <c r="H497" s="42" t="s">
        <v>4038</v>
      </c>
      <c r="I497" s="61">
        <v>10</v>
      </c>
    </row>
    <row r="498" spans="1:9" ht="15" x14ac:dyDescent="0.25">
      <c r="A498" s="42" t="s">
        <v>18</v>
      </c>
      <c r="B498" s="42" t="s">
        <v>744</v>
      </c>
      <c r="C498" s="42" t="s">
        <v>1158</v>
      </c>
      <c r="D498" s="42" t="s">
        <v>1159</v>
      </c>
      <c r="E498" s="42" t="s">
        <v>1182</v>
      </c>
      <c r="F498" s="42" t="s">
        <v>1183</v>
      </c>
      <c r="G498" s="42" t="s">
        <v>4188</v>
      </c>
      <c r="H498" s="42" t="s">
        <v>4189</v>
      </c>
      <c r="I498" s="61">
        <v>15</v>
      </c>
    </row>
    <row r="499" spans="1:9" ht="15" x14ac:dyDescent="0.25">
      <c r="A499" s="42" t="s">
        <v>18</v>
      </c>
      <c r="B499" s="42" t="s">
        <v>744</v>
      </c>
      <c r="C499" s="42" t="s">
        <v>1158</v>
      </c>
      <c r="D499" s="42" t="s">
        <v>1159</v>
      </c>
      <c r="E499" s="42" t="s">
        <v>1182</v>
      </c>
      <c r="F499" s="42" t="s">
        <v>1183</v>
      </c>
      <c r="G499" s="42" t="s">
        <v>1182</v>
      </c>
      <c r="H499" s="42" t="s">
        <v>1184</v>
      </c>
      <c r="I499" s="61">
        <v>45</v>
      </c>
    </row>
    <row r="500" spans="1:9" ht="15" x14ac:dyDescent="0.25">
      <c r="A500" s="42" t="s">
        <v>18</v>
      </c>
      <c r="B500" s="42" t="s">
        <v>744</v>
      </c>
      <c r="C500" s="42" t="s">
        <v>1158</v>
      </c>
      <c r="D500" s="42" t="s">
        <v>1159</v>
      </c>
      <c r="E500" s="42" t="s">
        <v>1182</v>
      </c>
      <c r="F500" s="42" t="s">
        <v>1183</v>
      </c>
      <c r="G500" s="42" t="s">
        <v>1451</v>
      </c>
      <c r="H500" s="42" t="s">
        <v>1452</v>
      </c>
      <c r="I500" s="61">
        <v>10</v>
      </c>
    </row>
    <row r="501" spans="1:9" ht="15" x14ac:dyDescent="0.25">
      <c r="A501" s="42" t="s">
        <v>18</v>
      </c>
      <c r="B501" s="42" t="s">
        <v>744</v>
      </c>
      <c r="C501" s="42" t="s">
        <v>1158</v>
      </c>
      <c r="D501" s="42" t="s">
        <v>1159</v>
      </c>
      <c r="E501" s="42" t="s">
        <v>1437</v>
      </c>
      <c r="F501" s="42" t="s">
        <v>1438</v>
      </c>
      <c r="G501" s="42" t="s">
        <v>1437</v>
      </c>
      <c r="H501" s="42" t="s">
        <v>1695</v>
      </c>
      <c r="I501" s="61">
        <v>45</v>
      </c>
    </row>
    <row r="502" spans="1:9" ht="15" x14ac:dyDescent="0.25">
      <c r="A502" s="42" t="s">
        <v>18</v>
      </c>
      <c r="B502" s="42" t="s">
        <v>744</v>
      </c>
      <c r="C502" s="42" t="s">
        <v>1158</v>
      </c>
      <c r="D502" s="42" t="s">
        <v>1159</v>
      </c>
      <c r="E502" s="42" t="s">
        <v>1437</v>
      </c>
      <c r="F502" s="42" t="s">
        <v>1438</v>
      </c>
      <c r="G502" s="42" t="s">
        <v>2506</v>
      </c>
      <c r="H502" s="42" t="s">
        <v>2505</v>
      </c>
      <c r="I502" s="61">
        <v>25</v>
      </c>
    </row>
    <row r="503" spans="1:9" ht="15" x14ac:dyDescent="0.25">
      <c r="A503" s="42" t="s">
        <v>18</v>
      </c>
      <c r="B503" s="42" t="s">
        <v>744</v>
      </c>
      <c r="C503" s="42" t="s">
        <v>1158</v>
      </c>
      <c r="D503" s="42" t="s">
        <v>1159</v>
      </c>
      <c r="E503" s="42" t="s">
        <v>1437</v>
      </c>
      <c r="F503" s="42" t="s">
        <v>1438</v>
      </c>
      <c r="G503" s="42" t="s">
        <v>4124</v>
      </c>
      <c r="H503" s="42" t="s">
        <v>4125</v>
      </c>
      <c r="I503" s="61">
        <v>15</v>
      </c>
    </row>
    <row r="504" spans="1:9" ht="15" x14ac:dyDescent="0.25">
      <c r="A504" s="42" t="s">
        <v>18</v>
      </c>
      <c r="B504" s="42" t="s">
        <v>744</v>
      </c>
      <c r="C504" s="42" t="s">
        <v>1158</v>
      </c>
      <c r="D504" s="42" t="s">
        <v>1159</v>
      </c>
      <c r="E504" s="42" t="s">
        <v>1437</v>
      </c>
      <c r="F504" s="42" t="s">
        <v>1438</v>
      </c>
      <c r="G504" s="42" t="s">
        <v>4179</v>
      </c>
      <c r="H504" s="42" t="s">
        <v>4180</v>
      </c>
      <c r="I504" s="61">
        <v>10</v>
      </c>
    </row>
    <row r="505" spans="1:9" ht="15" x14ac:dyDescent="0.25">
      <c r="A505" s="42" t="s">
        <v>18</v>
      </c>
      <c r="B505" s="42" t="s">
        <v>744</v>
      </c>
      <c r="C505" s="42" t="s">
        <v>1158</v>
      </c>
      <c r="D505" s="42" t="s">
        <v>1159</v>
      </c>
      <c r="E505" s="42" t="s">
        <v>1453</v>
      </c>
      <c r="F505" s="42" t="s">
        <v>1454</v>
      </c>
      <c r="G505" s="42" t="s">
        <v>1453</v>
      </c>
      <c r="H505" s="42" t="s">
        <v>1764</v>
      </c>
      <c r="I505" s="61">
        <v>25</v>
      </c>
    </row>
    <row r="506" spans="1:9" ht="15" x14ac:dyDescent="0.25">
      <c r="A506" s="42" t="s">
        <v>18</v>
      </c>
      <c r="B506" s="42" t="s">
        <v>744</v>
      </c>
      <c r="C506" s="42" t="s">
        <v>1158</v>
      </c>
      <c r="D506" s="42" t="s">
        <v>1159</v>
      </c>
      <c r="E506" s="42" t="s">
        <v>1453</v>
      </c>
      <c r="F506" s="42" t="s">
        <v>1454</v>
      </c>
      <c r="G506" s="42" t="s">
        <v>1876</v>
      </c>
      <c r="H506" s="42" t="s">
        <v>1877</v>
      </c>
      <c r="I506" s="61">
        <v>15</v>
      </c>
    </row>
    <row r="507" spans="1:9" ht="15" x14ac:dyDescent="0.25">
      <c r="A507" s="42" t="s">
        <v>19</v>
      </c>
      <c r="B507" s="42" t="s">
        <v>750</v>
      </c>
      <c r="C507" s="42" t="s">
        <v>751</v>
      </c>
      <c r="D507" s="42" t="s">
        <v>752</v>
      </c>
      <c r="E507" s="42" t="s">
        <v>751</v>
      </c>
      <c r="F507" s="42" t="s">
        <v>753</v>
      </c>
      <c r="G507" s="42" t="s">
        <v>751</v>
      </c>
      <c r="H507" s="42" t="s">
        <v>754</v>
      </c>
      <c r="I507" s="61">
        <v>35</v>
      </c>
    </row>
    <row r="508" spans="1:9" ht="15" x14ac:dyDescent="0.25">
      <c r="A508" s="42" t="s">
        <v>19</v>
      </c>
      <c r="B508" s="42" t="s">
        <v>750</v>
      </c>
      <c r="C508" s="42" t="s">
        <v>751</v>
      </c>
      <c r="D508" s="42" t="s">
        <v>752</v>
      </c>
      <c r="E508" s="42" t="s">
        <v>751</v>
      </c>
      <c r="F508" s="42" t="s">
        <v>753</v>
      </c>
      <c r="G508" s="42" t="s">
        <v>1392</v>
      </c>
      <c r="H508" s="42" t="s">
        <v>1393</v>
      </c>
      <c r="I508" s="61">
        <v>20</v>
      </c>
    </row>
    <row r="509" spans="1:9" ht="15" x14ac:dyDescent="0.25">
      <c r="A509" s="42" t="s">
        <v>19</v>
      </c>
      <c r="B509" s="42" t="s">
        <v>750</v>
      </c>
      <c r="C509" s="42" t="s">
        <v>751</v>
      </c>
      <c r="D509" s="42" t="s">
        <v>752</v>
      </c>
      <c r="E509" s="42" t="s">
        <v>751</v>
      </c>
      <c r="F509" s="42" t="s">
        <v>753</v>
      </c>
      <c r="G509" s="42" t="s">
        <v>1394</v>
      </c>
      <c r="H509" s="42" t="s">
        <v>1395</v>
      </c>
      <c r="I509" s="61">
        <v>15</v>
      </c>
    </row>
    <row r="510" spans="1:9" ht="15" x14ac:dyDescent="0.25">
      <c r="A510" s="42" t="s">
        <v>19</v>
      </c>
      <c r="B510" s="42" t="s">
        <v>750</v>
      </c>
      <c r="C510" s="42" t="s">
        <v>751</v>
      </c>
      <c r="D510" s="42" t="s">
        <v>752</v>
      </c>
      <c r="E510" s="42" t="s">
        <v>751</v>
      </c>
      <c r="F510" s="42" t="s">
        <v>753</v>
      </c>
      <c r="G510" s="42" t="s">
        <v>4078</v>
      </c>
      <c r="H510" s="42" t="s">
        <v>4079</v>
      </c>
      <c r="I510" s="61">
        <v>15</v>
      </c>
    </row>
    <row r="511" spans="1:9" ht="15" x14ac:dyDescent="0.25">
      <c r="A511" s="42" t="s">
        <v>19</v>
      </c>
      <c r="B511" s="42" t="s">
        <v>750</v>
      </c>
      <c r="C511" s="42" t="s">
        <v>751</v>
      </c>
      <c r="D511" s="42" t="s">
        <v>752</v>
      </c>
      <c r="E511" s="42" t="s">
        <v>751</v>
      </c>
      <c r="F511" s="42" t="s">
        <v>753</v>
      </c>
      <c r="G511" s="42" t="s">
        <v>4210</v>
      </c>
      <c r="H511" s="42" t="s">
        <v>4211</v>
      </c>
      <c r="I511" s="61">
        <v>25</v>
      </c>
    </row>
    <row r="512" spans="1:9" ht="15" x14ac:dyDescent="0.25">
      <c r="A512" s="42" t="s">
        <v>19</v>
      </c>
      <c r="B512" s="42" t="s">
        <v>750</v>
      </c>
      <c r="C512" s="42" t="s">
        <v>751</v>
      </c>
      <c r="D512" s="42" t="s">
        <v>752</v>
      </c>
      <c r="E512" s="42" t="s">
        <v>1861</v>
      </c>
      <c r="F512" s="42" t="s">
        <v>1862</v>
      </c>
      <c r="G512" s="42" t="s">
        <v>1861</v>
      </c>
      <c r="H512" s="42" t="s">
        <v>1863</v>
      </c>
      <c r="I512" s="61">
        <v>25</v>
      </c>
    </row>
    <row r="513" spans="1:9" ht="15" x14ac:dyDescent="0.25">
      <c r="A513" s="42" t="s">
        <v>19</v>
      </c>
      <c r="B513" s="42" t="s">
        <v>750</v>
      </c>
      <c r="C513" s="42" t="s">
        <v>751</v>
      </c>
      <c r="D513" s="42" t="s">
        <v>752</v>
      </c>
      <c r="E513" s="42" t="s">
        <v>1861</v>
      </c>
      <c r="F513" s="42" t="s">
        <v>1862</v>
      </c>
      <c r="G513" s="42" t="s">
        <v>4140</v>
      </c>
      <c r="H513" s="42" t="s">
        <v>4141</v>
      </c>
      <c r="I513" s="61">
        <v>10</v>
      </c>
    </row>
    <row r="514" spans="1:9" ht="15" x14ac:dyDescent="0.25">
      <c r="A514" s="42" t="s">
        <v>19</v>
      </c>
      <c r="B514" s="42" t="s">
        <v>750</v>
      </c>
      <c r="C514" s="42" t="s">
        <v>751</v>
      </c>
      <c r="D514" s="42" t="s">
        <v>752</v>
      </c>
      <c r="E514" s="42" t="s">
        <v>2070</v>
      </c>
      <c r="F514" s="42" t="s">
        <v>2071</v>
      </c>
      <c r="G514" s="42" t="s">
        <v>2070</v>
      </c>
      <c r="H514" s="42" t="s">
        <v>2072</v>
      </c>
      <c r="I514" s="61">
        <v>15</v>
      </c>
    </row>
    <row r="515" spans="1:9" ht="15" x14ac:dyDescent="0.25">
      <c r="A515" s="42" t="s">
        <v>19</v>
      </c>
      <c r="B515" s="42" t="s">
        <v>750</v>
      </c>
      <c r="C515" s="42" t="s">
        <v>1097</v>
      </c>
      <c r="D515" s="42" t="s">
        <v>1098</v>
      </c>
      <c r="E515" s="42" t="s">
        <v>1097</v>
      </c>
      <c r="F515" s="42" t="s">
        <v>1099</v>
      </c>
      <c r="G515" s="42" t="s">
        <v>1097</v>
      </c>
      <c r="H515" s="42" t="s">
        <v>1100</v>
      </c>
      <c r="I515" s="61">
        <v>30</v>
      </c>
    </row>
    <row r="516" spans="1:9" ht="15" x14ac:dyDescent="0.25">
      <c r="A516" s="42" t="s">
        <v>19</v>
      </c>
      <c r="B516" s="42" t="s">
        <v>750</v>
      </c>
      <c r="C516" s="42" t="s">
        <v>1097</v>
      </c>
      <c r="D516" s="42" t="s">
        <v>1098</v>
      </c>
      <c r="E516" s="42" t="s">
        <v>1097</v>
      </c>
      <c r="F516" s="42" t="s">
        <v>1099</v>
      </c>
      <c r="G516" s="42" t="s">
        <v>3364</v>
      </c>
      <c r="H516" s="42" t="s">
        <v>4041</v>
      </c>
      <c r="I516" s="61">
        <v>15</v>
      </c>
    </row>
    <row r="517" spans="1:9" ht="15" x14ac:dyDescent="0.25">
      <c r="A517" s="42" t="s">
        <v>19</v>
      </c>
      <c r="B517" s="42" t="s">
        <v>750</v>
      </c>
      <c r="C517" s="42" t="s">
        <v>1097</v>
      </c>
      <c r="D517" s="42" t="s">
        <v>1098</v>
      </c>
      <c r="E517" s="42" t="s">
        <v>1398</v>
      </c>
      <c r="F517" s="42" t="s">
        <v>1399</v>
      </c>
      <c r="G517" s="42" t="s">
        <v>1398</v>
      </c>
      <c r="H517" s="42" t="s">
        <v>1402</v>
      </c>
      <c r="I517" s="61">
        <v>20</v>
      </c>
    </row>
    <row r="518" spans="1:9" ht="15" x14ac:dyDescent="0.25">
      <c r="A518" s="42" t="s">
        <v>19</v>
      </c>
      <c r="B518" s="42" t="s">
        <v>750</v>
      </c>
      <c r="C518" s="42" t="s">
        <v>1097</v>
      </c>
      <c r="D518" s="42" t="s">
        <v>1098</v>
      </c>
      <c r="E518" s="42" t="s">
        <v>1398</v>
      </c>
      <c r="F518" s="42" t="s">
        <v>1399</v>
      </c>
      <c r="G518" s="42" t="s">
        <v>4204</v>
      </c>
      <c r="H518" s="42" t="s">
        <v>4205</v>
      </c>
      <c r="I518" s="61">
        <v>15</v>
      </c>
    </row>
    <row r="519" spans="1:9" ht="15" x14ac:dyDescent="0.25">
      <c r="A519" s="42" t="s">
        <v>19</v>
      </c>
      <c r="B519" s="42" t="s">
        <v>750</v>
      </c>
      <c r="C519" s="42" t="s">
        <v>1097</v>
      </c>
      <c r="D519" s="42" t="s">
        <v>1098</v>
      </c>
      <c r="E519" s="42" t="s">
        <v>1675</v>
      </c>
      <c r="F519" s="42" t="s">
        <v>1676</v>
      </c>
      <c r="G519" s="42" t="s">
        <v>1675</v>
      </c>
      <c r="H519" s="42" t="s">
        <v>2504</v>
      </c>
      <c r="I519" s="61">
        <v>30</v>
      </c>
    </row>
    <row r="520" spans="1:9" ht="15" x14ac:dyDescent="0.25">
      <c r="A520" s="42" t="s">
        <v>19</v>
      </c>
      <c r="B520" s="42" t="s">
        <v>750</v>
      </c>
      <c r="C520" s="42" t="s">
        <v>1097</v>
      </c>
      <c r="D520" s="42" t="s">
        <v>1098</v>
      </c>
      <c r="E520" s="42" t="s">
        <v>1865</v>
      </c>
      <c r="F520" s="42" t="s">
        <v>1866</v>
      </c>
      <c r="G520" s="42" t="s">
        <v>1865</v>
      </c>
      <c r="H520" s="42" t="s">
        <v>1867</v>
      </c>
      <c r="I520" s="61">
        <v>15</v>
      </c>
    </row>
    <row r="521" spans="1:9" ht="15" x14ac:dyDescent="0.25">
      <c r="A521" s="42" t="s">
        <v>19</v>
      </c>
      <c r="B521" s="42" t="s">
        <v>750</v>
      </c>
      <c r="C521" s="42" t="s">
        <v>1103</v>
      </c>
      <c r="D521" s="42" t="s">
        <v>1104</v>
      </c>
      <c r="E521" s="42" t="s">
        <v>1103</v>
      </c>
      <c r="F521" s="42" t="s">
        <v>1105</v>
      </c>
      <c r="G521" s="42" t="s">
        <v>1103</v>
      </c>
      <c r="H521" s="42" t="s">
        <v>1403</v>
      </c>
      <c r="I521" s="61">
        <v>30</v>
      </c>
    </row>
    <row r="522" spans="1:9" ht="15" x14ac:dyDescent="0.25">
      <c r="A522" s="42" t="s">
        <v>19</v>
      </c>
      <c r="B522" s="42" t="s">
        <v>750</v>
      </c>
      <c r="C522" s="42" t="s">
        <v>1103</v>
      </c>
      <c r="D522" s="42" t="s">
        <v>1104</v>
      </c>
      <c r="E522" s="42" t="s">
        <v>1103</v>
      </c>
      <c r="F522" s="42" t="s">
        <v>1105</v>
      </c>
      <c r="G522" s="42" t="s">
        <v>2218</v>
      </c>
      <c r="H522" s="42" t="s">
        <v>2217</v>
      </c>
      <c r="I522" s="61">
        <v>15</v>
      </c>
    </row>
    <row r="523" spans="1:9" ht="15" x14ac:dyDescent="0.25">
      <c r="A523" s="42" t="s">
        <v>19</v>
      </c>
      <c r="B523" s="42" t="s">
        <v>750</v>
      </c>
      <c r="C523" s="42" t="s">
        <v>1103</v>
      </c>
      <c r="D523" s="42" t="s">
        <v>1104</v>
      </c>
      <c r="E523" s="42" t="s">
        <v>1103</v>
      </c>
      <c r="F523" s="42" t="s">
        <v>1105</v>
      </c>
      <c r="G523" s="42" t="s">
        <v>4080</v>
      </c>
      <c r="H523" s="42" t="s">
        <v>4081</v>
      </c>
      <c r="I523" s="61">
        <v>10</v>
      </c>
    </row>
    <row r="524" spans="1:9" ht="15" x14ac:dyDescent="0.25">
      <c r="A524" s="42" t="s">
        <v>19</v>
      </c>
      <c r="B524" s="42" t="s">
        <v>750</v>
      </c>
      <c r="C524" s="42" t="s">
        <v>1103</v>
      </c>
      <c r="D524" s="42" t="s">
        <v>1104</v>
      </c>
      <c r="E524" s="42" t="s">
        <v>1110</v>
      </c>
      <c r="F524" s="42" t="s">
        <v>1111</v>
      </c>
      <c r="G524" s="42" t="s">
        <v>1112</v>
      </c>
      <c r="H524" s="42" t="s">
        <v>1113</v>
      </c>
      <c r="I524" s="61">
        <v>10</v>
      </c>
    </row>
    <row r="525" spans="1:9" ht="15" x14ac:dyDescent="0.25">
      <c r="A525" s="42" t="s">
        <v>19</v>
      </c>
      <c r="B525" s="42" t="s">
        <v>750</v>
      </c>
      <c r="C525" s="42" t="s">
        <v>1103</v>
      </c>
      <c r="D525" s="42" t="s">
        <v>1104</v>
      </c>
      <c r="E525" s="42" t="s">
        <v>1110</v>
      </c>
      <c r="F525" s="42" t="s">
        <v>1111</v>
      </c>
      <c r="G525" s="42" t="s">
        <v>1110</v>
      </c>
      <c r="H525" s="42" t="s">
        <v>1404</v>
      </c>
      <c r="I525" s="61">
        <v>15</v>
      </c>
    </row>
    <row r="526" spans="1:9" ht="15" x14ac:dyDescent="0.25">
      <c r="A526" s="42" t="s">
        <v>19</v>
      </c>
      <c r="B526" s="42" t="s">
        <v>750</v>
      </c>
      <c r="C526" s="42" t="s">
        <v>1103</v>
      </c>
      <c r="D526" s="42" t="s">
        <v>1104</v>
      </c>
      <c r="E526" s="42" t="s">
        <v>1734</v>
      </c>
      <c r="F526" s="42" t="s">
        <v>1735</v>
      </c>
      <c r="G526" s="42" t="s">
        <v>1734</v>
      </c>
      <c r="H526" s="42" t="s">
        <v>1736</v>
      </c>
      <c r="I526" s="61">
        <v>15</v>
      </c>
    </row>
    <row r="527" spans="1:9" ht="15" x14ac:dyDescent="0.25">
      <c r="A527" s="42" t="s">
        <v>19</v>
      </c>
      <c r="B527" s="42" t="s">
        <v>750</v>
      </c>
      <c r="C527" s="42" t="s">
        <v>1103</v>
      </c>
      <c r="D527" s="42" t="s">
        <v>1104</v>
      </c>
      <c r="E527" s="42" t="s">
        <v>2057</v>
      </c>
      <c r="F527" s="42" t="s">
        <v>2058</v>
      </c>
      <c r="G527" s="42" t="s">
        <v>2057</v>
      </c>
      <c r="H527" s="42" t="s">
        <v>2075</v>
      </c>
      <c r="I527" s="61">
        <v>15</v>
      </c>
    </row>
    <row r="528" spans="1:9" ht="15" x14ac:dyDescent="0.25">
      <c r="A528" s="42" t="s">
        <v>19</v>
      </c>
      <c r="B528" s="42" t="s">
        <v>750</v>
      </c>
      <c r="C528" s="42" t="s">
        <v>1103</v>
      </c>
      <c r="D528" s="42" t="s">
        <v>1104</v>
      </c>
      <c r="E528" s="42" t="s">
        <v>2057</v>
      </c>
      <c r="F528" s="42" t="s">
        <v>2058</v>
      </c>
      <c r="G528" s="42" t="s">
        <v>4128</v>
      </c>
      <c r="H528" s="42" t="s">
        <v>4129</v>
      </c>
      <c r="I528" s="61">
        <v>15</v>
      </c>
    </row>
    <row r="529" spans="1:9" ht="15" x14ac:dyDescent="0.25">
      <c r="A529" s="42" t="s">
        <v>19</v>
      </c>
      <c r="B529" s="42" t="s">
        <v>750</v>
      </c>
      <c r="C529" s="42" t="s">
        <v>1103</v>
      </c>
      <c r="D529" s="42" t="s">
        <v>1104</v>
      </c>
      <c r="E529" s="42" t="s">
        <v>2061</v>
      </c>
      <c r="F529" s="42" t="s">
        <v>2062</v>
      </c>
      <c r="G529" s="42" t="s">
        <v>2061</v>
      </c>
      <c r="H529" s="42" t="s">
        <v>2223</v>
      </c>
      <c r="I529" s="61">
        <v>20</v>
      </c>
    </row>
    <row r="530" spans="1:9" ht="15" x14ac:dyDescent="0.25">
      <c r="A530" s="42" t="s">
        <v>19</v>
      </c>
      <c r="B530" s="42" t="s">
        <v>750</v>
      </c>
      <c r="C530" s="42" t="s">
        <v>1103</v>
      </c>
      <c r="D530" s="42" t="s">
        <v>1104</v>
      </c>
      <c r="E530" s="42" t="s">
        <v>2078</v>
      </c>
      <c r="F530" s="42" t="s">
        <v>2079</v>
      </c>
      <c r="G530" s="42" t="s">
        <v>2078</v>
      </c>
      <c r="H530" s="42" t="s">
        <v>2080</v>
      </c>
      <c r="I530" s="61">
        <v>20</v>
      </c>
    </row>
    <row r="531" spans="1:9" ht="15" x14ac:dyDescent="0.25">
      <c r="A531" s="42" t="s">
        <v>19</v>
      </c>
      <c r="B531" s="42" t="s">
        <v>750</v>
      </c>
      <c r="C531" s="42" t="s">
        <v>1103</v>
      </c>
      <c r="D531" s="42" t="s">
        <v>1135</v>
      </c>
      <c r="E531" s="42" t="s">
        <v>2076</v>
      </c>
      <c r="F531" s="42" t="s">
        <v>1420</v>
      </c>
      <c r="G531" s="42" t="s">
        <v>2076</v>
      </c>
      <c r="H531" s="42" t="s">
        <v>2077</v>
      </c>
      <c r="I531" s="61">
        <v>35</v>
      </c>
    </row>
    <row r="532" spans="1:9" ht="15" x14ac:dyDescent="0.25">
      <c r="A532" s="42" t="s">
        <v>19</v>
      </c>
      <c r="B532" s="42" t="s">
        <v>750</v>
      </c>
      <c r="C532" s="42" t="s">
        <v>1103</v>
      </c>
      <c r="D532" s="42" t="s">
        <v>1135</v>
      </c>
      <c r="E532" s="42" t="s">
        <v>2076</v>
      </c>
      <c r="F532" s="42" t="s">
        <v>1420</v>
      </c>
      <c r="G532" s="42" t="s">
        <v>4084</v>
      </c>
      <c r="H532" s="42" t="s">
        <v>4085</v>
      </c>
      <c r="I532" s="61">
        <v>15</v>
      </c>
    </row>
    <row r="533" spans="1:9" ht="15" x14ac:dyDescent="0.25">
      <c r="A533" s="42" t="s">
        <v>19</v>
      </c>
      <c r="B533" s="42" t="s">
        <v>750</v>
      </c>
      <c r="C533" s="42" t="s">
        <v>1103</v>
      </c>
      <c r="D533" s="42" t="s">
        <v>1135</v>
      </c>
      <c r="E533" s="42" t="s">
        <v>1870</v>
      </c>
      <c r="F533" s="42" t="s">
        <v>1681</v>
      </c>
      <c r="G533" s="42" t="s">
        <v>1870</v>
      </c>
      <c r="H533" s="42" t="s">
        <v>1871</v>
      </c>
      <c r="I533" s="61">
        <v>25</v>
      </c>
    </row>
    <row r="534" spans="1:9" ht="15" x14ac:dyDescent="0.25">
      <c r="A534" s="42" t="s">
        <v>19</v>
      </c>
      <c r="B534" s="42" t="s">
        <v>750</v>
      </c>
      <c r="C534" s="42" t="s">
        <v>1103</v>
      </c>
      <c r="D534" s="42" t="s">
        <v>1135</v>
      </c>
      <c r="E534" s="42" t="s">
        <v>1870</v>
      </c>
      <c r="F534" s="42" t="s">
        <v>1681</v>
      </c>
      <c r="G534" s="42" t="s">
        <v>4082</v>
      </c>
      <c r="H534" s="42" t="s">
        <v>4083</v>
      </c>
      <c r="I534" s="61">
        <v>15</v>
      </c>
    </row>
    <row r="535" spans="1:9" ht="15" x14ac:dyDescent="0.25">
      <c r="A535" s="42" t="s">
        <v>19</v>
      </c>
      <c r="B535" s="42" t="s">
        <v>750</v>
      </c>
      <c r="C535" s="42" t="s">
        <v>1103</v>
      </c>
      <c r="D535" s="42" t="s">
        <v>1135</v>
      </c>
      <c r="E535" s="42" t="s">
        <v>1905</v>
      </c>
      <c r="F535" s="42" t="s">
        <v>1904</v>
      </c>
      <c r="G535" s="42" t="s">
        <v>1905</v>
      </c>
      <c r="H535" s="42" t="s">
        <v>1906</v>
      </c>
      <c r="I535" s="61">
        <v>20</v>
      </c>
    </row>
    <row r="536" spans="1:9" ht="15" x14ac:dyDescent="0.25">
      <c r="A536" s="42" t="s">
        <v>19</v>
      </c>
      <c r="B536" s="42" t="s">
        <v>750</v>
      </c>
      <c r="C536" s="42" t="s">
        <v>1103</v>
      </c>
      <c r="D536" s="42" t="s">
        <v>1135</v>
      </c>
      <c r="E536" s="42" t="s">
        <v>1137</v>
      </c>
      <c r="F536" s="42" t="s">
        <v>1136</v>
      </c>
      <c r="G536" s="42" t="s">
        <v>4196</v>
      </c>
      <c r="H536" s="42" t="s">
        <v>4197</v>
      </c>
      <c r="I536" s="61">
        <v>15</v>
      </c>
    </row>
    <row r="537" spans="1:9" ht="15" x14ac:dyDescent="0.25">
      <c r="A537" s="42" t="s">
        <v>19</v>
      </c>
      <c r="B537" s="42" t="s">
        <v>750</v>
      </c>
      <c r="C537" s="42" t="s">
        <v>1114</v>
      </c>
      <c r="D537" s="42" t="s">
        <v>1115</v>
      </c>
      <c r="E537" s="42" t="s">
        <v>1116</v>
      </c>
      <c r="F537" s="42" t="s">
        <v>1117</v>
      </c>
      <c r="G537" s="42" t="s">
        <v>1116</v>
      </c>
      <c r="H537" s="42" t="s">
        <v>1118</v>
      </c>
      <c r="I537" s="61">
        <v>15</v>
      </c>
    </row>
    <row r="538" spans="1:9" ht="15" x14ac:dyDescent="0.25">
      <c r="A538" s="42" t="s">
        <v>19</v>
      </c>
      <c r="B538" s="42" t="s">
        <v>750</v>
      </c>
      <c r="C538" s="42" t="s">
        <v>1114</v>
      </c>
      <c r="D538" s="42" t="s">
        <v>1115</v>
      </c>
      <c r="E538" s="42" t="s">
        <v>1116</v>
      </c>
      <c r="F538" s="42" t="s">
        <v>1117</v>
      </c>
      <c r="G538" s="42" t="s">
        <v>4086</v>
      </c>
      <c r="H538" s="42" t="s">
        <v>4087</v>
      </c>
      <c r="I538" s="61">
        <v>20</v>
      </c>
    </row>
    <row r="539" spans="1:9" ht="15" x14ac:dyDescent="0.25">
      <c r="A539" s="42" t="s">
        <v>19</v>
      </c>
      <c r="B539" s="42" t="s">
        <v>750</v>
      </c>
      <c r="C539" s="42" t="s">
        <v>1114</v>
      </c>
      <c r="D539" s="42" t="s">
        <v>1115</v>
      </c>
      <c r="E539" s="42" t="s">
        <v>1119</v>
      </c>
      <c r="F539" s="42" t="s">
        <v>1120</v>
      </c>
      <c r="G539" s="42" t="s">
        <v>1679</v>
      </c>
      <c r="H539" s="42" t="s">
        <v>1680</v>
      </c>
      <c r="I539" s="61">
        <v>15</v>
      </c>
    </row>
    <row r="540" spans="1:9" ht="15" x14ac:dyDescent="0.25">
      <c r="A540" s="42" t="s">
        <v>19</v>
      </c>
      <c r="B540" s="42" t="s">
        <v>750</v>
      </c>
      <c r="C540" s="42" t="s">
        <v>1114</v>
      </c>
      <c r="D540" s="42" t="s">
        <v>1115</v>
      </c>
      <c r="E540" s="42" t="s">
        <v>1114</v>
      </c>
      <c r="F540" s="42" t="s">
        <v>1123</v>
      </c>
      <c r="G540" s="42" t="s">
        <v>1114</v>
      </c>
      <c r="H540" s="42" t="s">
        <v>1407</v>
      </c>
      <c r="I540" s="61">
        <v>30</v>
      </c>
    </row>
    <row r="541" spans="1:9" ht="15" x14ac:dyDescent="0.25">
      <c r="A541" s="42" t="s">
        <v>19</v>
      </c>
      <c r="B541" s="42" t="s">
        <v>750</v>
      </c>
      <c r="C541" s="42" t="s">
        <v>1114</v>
      </c>
      <c r="D541" s="42" t="s">
        <v>1115</v>
      </c>
      <c r="E541" s="42" t="s">
        <v>1114</v>
      </c>
      <c r="F541" s="42" t="s">
        <v>1123</v>
      </c>
      <c r="G541" s="42" t="s">
        <v>4042</v>
      </c>
      <c r="H541" s="42" t="s">
        <v>4043</v>
      </c>
      <c r="I541" s="61">
        <v>15</v>
      </c>
    </row>
    <row r="542" spans="1:9" ht="15" x14ac:dyDescent="0.25">
      <c r="A542" s="42" t="s">
        <v>19</v>
      </c>
      <c r="B542" s="42" t="s">
        <v>750</v>
      </c>
      <c r="C542" s="42" t="s">
        <v>19</v>
      </c>
      <c r="D542" s="42" t="s">
        <v>1126</v>
      </c>
      <c r="E542" s="42" t="s">
        <v>1127</v>
      </c>
      <c r="F542" s="42" t="s">
        <v>1128</v>
      </c>
      <c r="G542" s="42" t="s">
        <v>1131</v>
      </c>
      <c r="H542" s="42" t="s">
        <v>1132</v>
      </c>
      <c r="I542" s="61">
        <v>20</v>
      </c>
    </row>
    <row r="543" spans="1:9" ht="15" x14ac:dyDescent="0.25">
      <c r="A543" s="42" t="s">
        <v>19</v>
      </c>
      <c r="B543" s="42" t="s">
        <v>750</v>
      </c>
      <c r="C543" s="42" t="s">
        <v>19</v>
      </c>
      <c r="D543" s="42" t="s">
        <v>1126</v>
      </c>
      <c r="E543" s="42" t="s">
        <v>19</v>
      </c>
      <c r="F543" s="42" t="s">
        <v>1133</v>
      </c>
      <c r="G543" s="42" t="s">
        <v>19</v>
      </c>
      <c r="H543" s="42" t="s">
        <v>1134</v>
      </c>
      <c r="I543" s="61">
        <v>390</v>
      </c>
    </row>
    <row r="544" spans="1:9" ht="15" x14ac:dyDescent="0.25">
      <c r="A544" s="42" t="s">
        <v>19</v>
      </c>
      <c r="B544" s="42" t="s">
        <v>750</v>
      </c>
      <c r="C544" s="42" t="s">
        <v>19</v>
      </c>
      <c r="D544" s="42" t="s">
        <v>1126</v>
      </c>
      <c r="E544" s="42" t="s">
        <v>19</v>
      </c>
      <c r="F544" s="42" t="s">
        <v>1133</v>
      </c>
      <c r="G544" s="42" t="s">
        <v>1739</v>
      </c>
      <c r="H544" s="42" t="s">
        <v>1740</v>
      </c>
      <c r="I544" s="61">
        <v>10</v>
      </c>
    </row>
    <row r="545" spans="1:9" ht="15" x14ac:dyDescent="0.25">
      <c r="A545" s="42" t="s">
        <v>19</v>
      </c>
      <c r="B545" s="42" t="s">
        <v>750</v>
      </c>
      <c r="C545" s="42" t="s">
        <v>19</v>
      </c>
      <c r="D545" s="42" t="s">
        <v>1126</v>
      </c>
      <c r="E545" s="42" t="s">
        <v>19</v>
      </c>
      <c r="F545" s="42" t="s">
        <v>1133</v>
      </c>
      <c r="G545" s="42" t="s">
        <v>4144</v>
      </c>
      <c r="H545" s="42" t="s">
        <v>4145</v>
      </c>
      <c r="I545" s="61">
        <v>30</v>
      </c>
    </row>
    <row r="546" spans="1:9" ht="15" x14ac:dyDescent="0.25">
      <c r="A546" s="42" t="s">
        <v>19</v>
      </c>
      <c r="B546" s="42" t="s">
        <v>750</v>
      </c>
      <c r="C546" s="42" t="s">
        <v>19</v>
      </c>
      <c r="D546" s="42" t="s">
        <v>1126</v>
      </c>
      <c r="E546" s="42" t="s">
        <v>19</v>
      </c>
      <c r="F546" s="42" t="s">
        <v>1133</v>
      </c>
      <c r="G546" s="42" t="s">
        <v>4130</v>
      </c>
      <c r="H546" s="42" t="s">
        <v>4131</v>
      </c>
      <c r="I546" s="61">
        <v>15</v>
      </c>
    </row>
    <row r="547" spans="1:9" ht="15" x14ac:dyDescent="0.25">
      <c r="A547" s="42" t="s">
        <v>19</v>
      </c>
      <c r="B547" s="42" t="s">
        <v>750</v>
      </c>
      <c r="C547" s="42" t="s">
        <v>19</v>
      </c>
      <c r="D547" s="42" t="s">
        <v>1126</v>
      </c>
      <c r="E547" s="42" t="s">
        <v>1408</v>
      </c>
      <c r="F547" s="42" t="s">
        <v>1409</v>
      </c>
      <c r="G547" s="42" t="s">
        <v>1408</v>
      </c>
      <c r="H547" s="42" t="s">
        <v>1410</v>
      </c>
      <c r="I547" s="61">
        <v>15</v>
      </c>
    </row>
    <row r="548" spans="1:9" ht="15" x14ac:dyDescent="0.25">
      <c r="A548" s="42" t="s">
        <v>19</v>
      </c>
      <c r="B548" s="42" t="s">
        <v>750</v>
      </c>
      <c r="C548" s="42" t="s">
        <v>19</v>
      </c>
      <c r="D548" s="42" t="s">
        <v>1126</v>
      </c>
      <c r="E548" s="42" t="s">
        <v>1411</v>
      </c>
      <c r="F548" s="42" t="s">
        <v>1412</v>
      </c>
      <c r="G548" s="42" t="s">
        <v>1411</v>
      </c>
      <c r="H548" s="42" t="s">
        <v>1413</v>
      </c>
      <c r="I548" s="61">
        <v>10</v>
      </c>
    </row>
    <row r="549" spans="1:9" ht="15" x14ac:dyDescent="0.25">
      <c r="A549" s="42" t="s">
        <v>19</v>
      </c>
      <c r="B549" s="42" t="s">
        <v>750</v>
      </c>
      <c r="C549" s="42" t="s">
        <v>19</v>
      </c>
      <c r="D549" s="42" t="s">
        <v>1126</v>
      </c>
      <c r="E549" s="42" t="s">
        <v>1411</v>
      </c>
      <c r="F549" s="42" t="s">
        <v>1412</v>
      </c>
      <c r="G549" s="42" t="s">
        <v>4088</v>
      </c>
      <c r="H549" s="42" t="s">
        <v>4089</v>
      </c>
      <c r="I549" s="61">
        <v>10</v>
      </c>
    </row>
    <row r="550" spans="1:9" ht="15" x14ac:dyDescent="0.25">
      <c r="A550" s="42" t="s">
        <v>19</v>
      </c>
      <c r="B550" s="42" t="s">
        <v>750</v>
      </c>
      <c r="C550" s="42" t="s">
        <v>19</v>
      </c>
      <c r="D550" s="42" t="s">
        <v>1126</v>
      </c>
      <c r="E550" s="42" t="s">
        <v>1411</v>
      </c>
      <c r="F550" s="42" t="s">
        <v>1412</v>
      </c>
      <c r="G550" s="42" t="s">
        <v>4198</v>
      </c>
      <c r="H550" s="42" t="s">
        <v>4199</v>
      </c>
      <c r="I550" s="61">
        <v>15</v>
      </c>
    </row>
    <row r="551" spans="1:9" ht="15" x14ac:dyDescent="0.25">
      <c r="A551" s="42" t="s">
        <v>19</v>
      </c>
      <c r="B551" s="42" t="s">
        <v>750</v>
      </c>
      <c r="C551" s="42" t="s">
        <v>19</v>
      </c>
      <c r="D551" s="42" t="s">
        <v>1126</v>
      </c>
      <c r="E551" s="42" t="s">
        <v>2001</v>
      </c>
      <c r="F551" s="42" t="s">
        <v>2002</v>
      </c>
      <c r="G551" s="42" t="s">
        <v>2001</v>
      </c>
      <c r="H551" s="42" t="s">
        <v>2278</v>
      </c>
      <c r="I551" s="61">
        <v>15</v>
      </c>
    </row>
    <row r="552" spans="1:9" ht="15" x14ac:dyDescent="0.25">
      <c r="A552" s="42" t="s">
        <v>19</v>
      </c>
      <c r="B552" s="42" t="s">
        <v>750</v>
      </c>
      <c r="C552" s="42" t="s">
        <v>19</v>
      </c>
      <c r="D552" s="42" t="s">
        <v>1126</v>
      </c>
      <c r="E552" s="42" t="s">
        <v>726</v>
      </c>
      <c r="F552" s="42" t="s">
        <v>2065</v>
      </c>
      <c r="G552" s="42" t="s">
        <v>4142</v>
      </c>
      <c r="H552" s="42" t="s">
        <v>4143</v>
      </c>
      <c r="I552" s="61">
        <v>10</v>
      </c>
    </row>
    <row r="553" spans="1:9" ht="15" x14ac:dyDescent="0.25">
      <c r="A553" s="42" t="s">
        <v>28</v>
      </c>
      <c r="B553" s="42" t="s">
        <v>173</v>
      </c>
      <c r="C553" s="42" t="s">
        <v>28</v>
      </c>
      <c r="D553" s="42" t="s">
        <v>180</v>
      </c>
      <c r="E553" s="42" t="s">
        <v>832</v>
      </c>
      <c r="F553" s="42" t="s">
        <v>833</v>
      </c>
      <c r="G553" s="42" t="s">
        <v>1550</v>
      </c>
      <c r="H553" s="42" t="s">
        <v>1551</v>
      </c>
      <c r="I553" s="61">
        <v>14</v>
      </c>
    </row>
    <row r="554" spans="1:9" ht="15" x14ac:dyDescent="0.25">
      <c r="A554" s="42" t="s">
        <v>28</v>
      </c>
      <c r="B554" s="42" t="s">
        <v>173</v>
      </c>
      <c r="C554" s="42" t="s">
        <v>28</v>
      </c>
      <c r="D554" s="42" t="s">
        <v>180</v>
      </c>
      <c r="E554" s="42" t="s">
        <v>832</v>
      </c>
      <c r="F554" s="42" t="s">
        <v>833</v>
      </c>
      <c r="G554" s="42" t="s">
        <v>832</v>
      </c>
      <c r="H554" s="42" t="s">
        <v>1578</v>
      </c>
      <c r="I554" s="61">
        <v>13</v>
      </c>
    </row>
    <row r="555" spans="1:9" ht="15" x14ac:dyDescent="0.25">
      <c r="A555" s="42" t="s">
        <v>28</v>
      </c>
      <c r="B555" s="42" t="s">
        <v>173</v>
      </c>
      <c r="C555" s="42" t="s">
        <v>28</v>
      </c>
      <c r="D555" s="42" t="s">
        <v>180</v>
      </c>
      <c r="E555" s="42" t="s">
        <v>832</v>
      </c>
      <c r="F555" s="42" t="s">
        <v>833</v>
      </c>
      <c r="G555" s="42" t="s">
        <v>1579</v>
      </c>
      <c r="H555" s="42" t="s">
        <v>1580</v>
      </c>
      <c r="I555" s="61">
        <v>30</v>
      </c>
    </row>
    <row r="556" spans="1:9" ht="15" x14ac:dyDescent="0.25">
      <c r="A556" s="42" t="s">
        <v>28</v>
      </c>
      <c r="B556" s="42" t="s">
        <v>173</v>
      </c>
      <c r="C556" s="42" t="s">
        <v>28</v>
      </c>
      <c r="D556" s="42" t="s">
        <v>180</v>
      </c>
      <c r="E556" s="42" t="s">
        <v>832</v>
      </c>
      <c r="F556" s="42" t="s">
        <v>833</v>
      </c>
      <c r="G556" s="42" t="s">
        <v>2315</v>
      </c>
      <c r="H556" s="42" t="s">
        <v>2314</v>
      </c>
      <c r="I556" s="61">
        <v>30</v>
      </c>
    </row>
    <row r="557" spans="1:9" ht="15" x14ac:dyDescent="0.25">
      <c r="A557" s="42" t="s">
        <v>28</v>
      </c>
      <c r="B557" s="42" t="s">
        <v>173</v>
      </c>
      <c r="C557" s="42" t="s">
        <v>28</v>
      </c>
      <c r="D557" s="42" t="s">
        <v>180</v>
      </c>
      <c r="E557" s="42" t="s">
        <v>832</v>
      </c>
      <c r="F557" s="42" t="s">
        <v>833</v>
      </c>
      <c r="G557" s="42" t="s">
        <v>4164</v>
      </c>
      <c r="H557" s="42" t="s">
        <v>4165</v>
      </c>
      <c r="I557" s="61">
        <v>18</v>
      </c>
    </row>
    <row r="558" spans="1:9" ht="15" x14ac:dyDescent="0.25">
      <c r="A558" s="42" t="s">
        <v>28</v>
      </c>
      <c r="B558" s="42" t="s">
        <v>173</v>
      </c>
      <c r="C558" s="42" t="s">
        <v>28</v>
      </c>
      <c r="D558" s="42" t="s">
        <v>180</v>
      </c>
      <c r="E558" s="42" t="s">
        <v>1029</v>
      </c>
      <c r="F558" s="42" t="s">
        <v>1030</v>
      </c>
      <c r="G558" s="42" t="s">
        <v>1031</v>
      </c>
      <c r="H558" s="42" t="s">
        <v>1032</v>
      </c>
      <c r="I558" s="61">
        <v>45</v>
      </c>
    </row>
    <row r="559" spans="1:9" ht="15" x14ac:dyDescent="0.25">
      <c r="A559" s="42" t="s">
        <v>28</v>
      </c>
      <c r="B559" s="42" t="s">
        <v>173</v>
      </c>
      <c r="C559" s="42" t="s">
        <v>28</v>
      </c>
      <c r="D559" s="42" t="s">
        <v>180</v>
      </c>
      <c r="E559" s="42" t="s">
        <v>637</v>
      </c>
      <c r="F559" s="42" t="s">
        <v>638</v>
      </c>
      <c r="G559" s="42" t="s">
        <v>1630</v>
      </c>
      <c r="H559" s="42" t="s">
        <v>1631</v>
      </c>
      <c r="I559" s="61">
        <v>20</v>
      </c>
    </row>
    <row r="560" spans="1:9" ht="15" x14ac:dyDescent="0.25">
      <c r="A560" s="42" t="s">
        <v>28</v>
      </c>
      <c r="B560" s="42" t="s">
        <v>173</v>
      </c>
      <c r="C560" s="42" t="s">
        <v>28</v>
      </c>
      <c r="D560" s="42" t="s">
        <v>180</v>
      </c>
      <c r="E560" s="42" t="s">
        <v>637</v>
      </c>
      <c r="F560" s="42" t="s">
        <v>638</v>
      </c>
      <c r="G560" s="42" t="s">
        <v>1650</v>
      </c>
      <c r="H560" s="42" t="s">
        <v>1651</v>
      </c>
      <c r="I560" s="61">
        <v>15</v>
      </c>
    </row>
    <row r="561" spans="1:9" ht="15" x14ac:dyDescent="0.25">
      <c r="A561" s="42" t="s">
        <v>28</v>
      </c>
      <c r="B561" s="42" t="s">
        <v>173</v>
      </c>
      <c r="C561" s="42" t="s">
        <v>28</v>
      </c>
      <c r="D561" s="42" t="s">
        <v>180</v>
      </c>
      <c r="E561" s="42" t="s">
        <v>1638</v>
      </c>
      <c r="F561" s="42" t="s">
        <v>1639</v>
      </c>
      <c r="G561" s="42" t="s">
        <v>4058</v>
      </c>
      <c r="H561" s="42" t="s">
        <v>4059</v>
      </c>
      <c r="I561" s="61">
        <v>10</v>
      </c>
    </row>
    <row r="562" spans="1:9" ht="15" x14ac:dyDescent="0.25">
      <c r="A562" s="42" t="s">
        <v>28</v>
      </c>
      <c r="B562" s="42" t="s">
        <v>173</v>
      </c>
      <c r="C562" s="42" t="s">
        <v>828</v>
      </c>
      <c r="D562" s="42" t="s">
        <v>829</v>
      </c>
      <c r="E562" s="42" t="s">
        <v>830</v>
      </c>
      <c r="F562" s="42" t="s">
        <v>831</v>
      </c>
      <c r="G562" s="42" t="s">
        <v>1025</v>
      </c>
      <c r="H562" s="42" t="s">
        <v>1026</v>
      </c>
      <c r="I562" s="61">
        <v>1550</v>
      </c>
    </row>
    <row r="563" spans="1:9" ht="15" x14ac:dyDescent="0.25">
      <c r="A563" s="42" t="s">
        <v>28</v>
      </c>
      <c r="B563" s="42" t="s">
        <v>173</v>
      </c>
      <c r="C563" s="42" t="s">
        <v>828</v>
      </c>
      <c r="D563" s="42" t="s">
        <v>829</v>
      </c>
      <c r="E563" s="42" t="s">
        <v>830</v>
      </c>
      <c r="F563" s="42" t="s">
        <v>831</v>
      </c>
      <c r="G563" s="42" t="s">
        <v>1027</v>
      </c>
      <c r="H563" s="42" t="s">
        <v>1028</v>
      </c>
      <c r="I563" s="61">
        <v>750</v>
      </c>
    </row>
    <row r="564" spans="1:9" ht="15" x14ac:dyDescent="0.25">
      <c r="A564" s="42" t="s">
        <v>28</v>
      </c>
      <c r="B564" s="42" t="s">
        <v>173</v>
      </c>
      <c r="C564" s="42" t="s">
        <v>828</v>
      </c>
      <c r="D564" s="42" t="s">
        <v>829</v>
      </c>
      <c r="E564" s="42" t="s">
        <v>830</v>
      </c>
      <c r="F564" s="42" t="s">
        <v>831</v>
      </c>
      <c r="G564" s="42" t="s">
        <v>1033</v>
      </c>
      <c r="H564" s="42" t="s">
        <v>1034</v>
      </c>
      <c r="I564" s="61">
        <v>1800</v>
      </c>
    </row>
    <row r="565" spans="1:9" ht="15" x14ac:dyDescent="0.25">
      <c r="A565" s="42" t="s">
        <v>28</v>
      </c>
      <c r="B565" s="42" t="s">
        <v>173</v>
      </c>
      <c r="C565" s="42" t="s">
        <v>828</v>
      </c>
      <c r="D565" s="42" t="s">
        <v>829</v>
      </c>
      <c r="E565" s="42" t="s">
        <v>830</v>
      </c>
      <c r="F565" s="42" t="s">
        <v>831</v>
      </c>
      <c r="G565" s="42" t="s">
        <v>1613</v>
      </c>
      <c r="H565" s="42" t="s">
        <v>1614</v>
      </c>
      <c r="I565" s="61">
        <v>800</v>
      </c>
    </row>
    <row r="566" spans="1:9" ht="15" x14ac:dyDescent="0.25">
      <c r="A566" s="42" t="s">
        <v>28</v>
      </c>
      <c r="B566" s="42" t="s">
        <v>173</v>
      </c>
      <c r="C566" s="42" t="s">
        <v>828</v>
      </c>
      <c r="D566" s="42" t="s">
        <v>829</v>
      </c>
      <c r="E566" s="42" t="s">
        <v>830</v>
      </c>
      <c r="F566" s="42" t="s">
        <v>831</v>
      </c>
      <c r="G566" s="42" t="s">
        <v>2775</v>
      </c>
      <c r="H566" s="42" t="s">
        <v>2776</v>
      </c>
      <c r="I566" s="61">
        <v>170</v>
      </c>
    </row>
    <row r="567" spans="1:9" ht="15" x14ac:dyDescent="0.25">
      <c r="A567" s="42" t="s">
        <v>28</v>
      </c>
      <c r="B567" s="42" t="s">
        <v>173</v>
      </c>
      <c r="C567" s="42" t="s">
        <v>1581</v>
      </c>
      <c r="D567" s="42" t="s">
        <v>868</v>
      </c>
      <c r="E567" s="42" t="s">
        <v>1609</v>
      </c>
      <c r="F567" s="42" t="s">
        <v>1610</v>
      </c>
      <c r="G567" s="42" t="s">
        <v>2319</v>
      </c>
      <c r="H567" s="42" t="s">
        <v>2318</v>
      </c>
      <c r="I567" s="61">
        <v>20</v>
      </c>
    </row>
    <row r="568" spans="1:9" ht="15" x14ac:dyDescent="0.25">
      <c r="A568" s="42" t="s">
        <v>28</v>
      </c>
      <c r="B568" s="42" t="s">
        <v>173</v>
      </c>
      <c r="C568" s="42" t="s">
        <v>1581</v>
      </c>
      <c r="D568" s="42" t="s">
        <v>868</v>
      </c>
      <c r="E568" s="42" t="s">
        <v>1609</v>
      </c>
      <c r="F568" s="42" t="s">
        <v>1610</v>
      </c>
      <c r="G568" s="42" t="s">
        <v>2323</v>
      </c>
      <c r="H568" s="42" t="s">
        <v>2322</v>
      </c>
      <c r="I568" s="61">
        <v>40</v>
      </c>
    </row>
    <row r="569" spans="1:9" ht="15" x14ac:dyDescent="0.25">
      <c r="A569" s="42" t="s">
        <v>28</v>
      </c>
      <c r="B569" s="42" t="s">
        <v>173</v>
      </c>
      <c r="C569" s="42" t="s">
        <v>1581</v>
      </c>
      <c r="D569" s="42" t="s">
        <v>868</v>
      </c>
      <c r="E569" s="42" t="s">
        <v>1609</v>
      </c>
      <c r="F569" s="42" t="s">
        <v>1610</v>
      </c>
      <c r="G569" s="42" t="s">
        <v>2325</v>
      </c>
      <c r="H569" s="42" t="s">
        <v>2324</v>
      </c>
      <c r="I569" s="61">
        <v>30</v>
      </c>
    </row>
    <row r="570" spans="1:9" ht="15" x14ac:dyDescent="0.25">
      <c r="A570" s="42" t="s">
        <v>16</v>
      </c>
      <c r="B570" s="42" t="s">
        <v>162</v>
      </c>
      <c r="C570" s="42" t="s">
        <v>426</v>
      </c>
      <c r="D570" s="42" t="s">
        <v>423</v>
      </c>
      <c r="E570" s="42" t="s">
        <v>393</v>
      </c>
      <c r="F570" s="42" t="s">
        <v>424</v>
      </c>
      <c r="G570" s="42" t="s">
        <v>393</v>
      </c>
      <c r="H570" s="42" t="s">
        <v>425</v>
      </c>
      <c r="I570" s="61">
        <v>20</v>
      </c>
    </row>
    <row r="571" spans="1:9" ht="15" x14ac:dyDescent="0.25">
      <c r="A571" s="42" t="s">
        <v>16</v>
      </c>
      <c r="B571" s="42" t="s">
        <v>162</v>
      </c>
      <c r="C571" s="42" t="s">
        <v>426</v>
      </c>
      <c r="D571" s="42" t="s">
        <v>423</v>
      </c>
      <c r="E571" s="42" t="s">
        <v>393</v>
      </c>
      <c r="F571" s="42" t="s">
        <v>424</v>
      </c>
      <c r="G571" s="42" t="s">
        <v>1342</v>
      </c>
      <c r="H571" s="42" t="s">
        <v>1343</v>
      </c>
      <c r="I571" s="61">
        <v>70</v>
      </c>
    </row>
    <row r="572" spans="1:9" ht="15" x14ac:dyDescent="0.25">
      <c r="A572" s="42" t="s">
        <v>16</v>
      </c>
      <c r="B572" s="42" t="s">
        <v>162</v>
      </c>
      <c r="C572" s="42" t="s">
        <v>426</v>
      </c>
      <c r="D572" s="42" t="s">
        <v>423</v>
      </c>
      <c r="E572" s="42" t="s">
        <v>393</v>
      </c>
      <c r="F572" s="42" t="s">
        <v>424</v>
      </c>
      <c r="G572" s="42" t="s">
        <v>1791</v>
      </c>
      <c r="H572" s="42" t="s">
        <v>1792</v>
      </c>
      <c r="I572" s="61">
        <v>20</v>
      </c>
    </row>
    <row r="573" spans="1:9" ht="15" x14ac:dyDescent="0.25">
      <c r="A573" s="42" t="s">
        <v>16</v>
      </c>
      <c r="B573" s="42" t="s">
        <v>162</v>
      </c>
      <c r="C573" s="42" t="s">
        <v>426</v>
      </c>
      <c r="D573" s="42" t="s">
        <v>423</v>
      </c>
      <c r="E573" s="42" t="s">
        <v>393</v>
      </c>
      <c r="F573" s="42" t="s">
        <v>424</v>
      </c>
      <c r="G573" s="42" t="s">
        <v>3622</v>
      </c>
      <c r="H573" s="42" t="s">
        <v>3623</v>
      </c>
      <c r="I573" s="61">
        <v>30</v>
      </c>
    </row>
    <row r="574" spans="1:9" ht="15" x14ac:dyDescent="0.25">
      <c r="A574" s="42" t="s">
        <v>16</v>
      </c>
      <c r="B574" s="42" t="s">
        <v>162</v>
      </c>
      <c r="C574" s="42" t="s">
        <v>426</v>
      </c>
      <c r="D574" s="42" t="s">
        <v>423</v>
      </c>
      <c r="E574" s="42" t="s">
        <v>393</v>
      </c>
      <c r="F574" s="42" t="s">
        <v>424</v>
      </c>
      <c r="G574" s="42" t="s">
        <v>3624</v>
      </c>
      <c r="H574" s="42" t="s">
        <v>3625</v>
      </c>
      <c r="I574" s="61">
        <v>40</v>
      </c>
    </row>
    <row r="575" spans="1:9" ht="15" x14ac:dyDescent="0.25">
      <c r="A575" s="42" t="s">
        <v>16</v>
      </c>
      <c r="B575" s="42" t="s">
        <v>162</v>
      </c>
      <c r="C575" s="42" t="s">
        <v>426</v>
      </c>
      <c r="D575" s="42" t="s">
        <v>423</v>
      </c>
      <c r="E575" s="42" t="s">
        <v>393</v>
      </c>
      <c r="F575" s="42" t="s">
        <v>424</v>
      </c>
      <c r="G575" s="42" t="s">
        <v>3626</v>
      </c>
      <c r="H575" s="42" t="s">
        <v>3627</v>
      </c>
      <c r="I575" s="61">
        <v>30</v>
      </c>
    </row>
    <row r="576" spans="1:9" ht="15" x14ac:dyDescent="0.25">
      <c r="A576" s="42" t="s">
        <v>16</v>
      </c>
      <c r="B576" s="42" t="s">
        <v>162</v>
      </c>
      <c r="C576" s="42" t="s">
        <v>426</v>
      </c>
      <c r="D576" s="42" t="s">
        <v>423</v>
      </c>
      <c r="E576" s="42" t="s">
        <v>393</v>
      </c>
      <c r="F576" s="42" t="s">
        <v>424</v>
      </c>
      <c r="G576" s="42" t="s">
        <v>3628</v>
      </c>
      <c r="H576" s="42" t="s">
        <v>3629</v>
      </c>
      <c r="I576" s="61">
        <v>20</v>
      </c>
    </row>
    <row r="577" spans="1:9" ht="15" x14ac:dyDescent="0.25">
      <c r="A577" s="42" t="s">
        <v>16</v>
      </c>
      <c r="B577" s="42" t="s">
        <v>162</v>
      </c>
      <c r="C577" s="42" t="s">
        <v>426</v>
      </c>
      <c r="D577" s="42" t="s">
        <v>423</v>
      </c>
      <c r="E577" s="42" t="s">
        <v>393</v>
      </c>
      <c r="F577" s="42" t="s">
        <v>424</v>
      </c>
      <c r="G577" s="42" t="s">
        <v>4090</v>
      </c>
      <c r="H577" s="42" t="s">
        <v>4091</v>
      </c>
      <c r="I577" s="61">
        <v>20</v>
      </c>
    </row>
    <row r="578" spans="1:9" ht="15" x14ac:dyDescent="0.25">
      <c r="A578" s="42" t="s">
        <v>16</v>
      </c>
      <c r="B578" s="42" t="s">
        <v>162</v>
      </c>
      <c r="C578" s="42" t="s">
        <v>426</v>
      </c>
      <c r="D578" s="42" t="s">
        <v>423</v>
      </c>
      <c r="E578" s="42" t="s">
        <v>1344</v>
      </c>
      <c r="F578" s="42" t="s">
        <v>1345</v>
      </c>
      <c r="G578" s="42" t="s">
        <v>1344</v>
      </c>
      <c r="H578" s="42" t="s">
        <v>1575</v>
      </c>
      <c r="I578" s="61">
        <v>250</v>
      </c>
    </row>
    <row r="579" spans="1:9" ht="15" x14ac:dyDescent="0.25">
      <c r="A579" s="42" t="s">
        <v>16</v>
      </c>
      <c r="B579" s="42" t="s">
        <v>162</v>
      </c>
      <c r="C579" s="42" t="s">
        <v>426</v>
      </c>
      <c r="D579" s="42" t="s">
        <v>423</v>
      </c>
      <c r="E579" s="42" t="s">
        <v>1344</v>
      </c>
      <c r="F579" s="42" t="s">
        <v>1345</v>
      </c>
      <c r="G579" s="42" t="s">
        <v>2723</v>
      </c>
      <c r="H579" s="42" t="s">
        <v>2724</v>
      </c>
      <c r="I579" s="61">
        <v>125</v>
      </c>
    </row>
    <row r="580" spans="1:9" ht="15" x14ac:dyDescent="0.25">
      <c r="A580" s="42" t="s">
        <v>16</v>
      </c>
      <c r="B580" s="42" t="s">
        <v>162</v>
      </c>
      <c r="C580" s="42" t="s">
        <v>426</v>
      </c>
      <c r="D580" s="42" t="s">
        <v>423</v>
      </c>
      <c r="E580" s="42" t="s">
        <v>1911</v>
      </c>
      <c r="F580" s="42" t="s">
        <v>1912</v>
      </c>
      <c r="G580" s="42" t="s">
        <v>3675</v>
      </c>
      <c r="H580" s="42" t="s">
        <v>3676</v>
      </c>
      <c r="I580" s="61">
        <v>10</v>
      </c>
    </row>
    <row r="581" spans="1:9" ht="15" x14ac:dyDescent="0.25">
      <c r="A581" s="42" t="s">
        <v>16</v>
      </c>
      <c r="B581" s="42" t="s">
        <v>162</v>
      </c>
      <c r="C581" s="42" t="s">
        <v>422</v>
      </c>
      <c r="D581" s="42" t="s">
        <v>420</v>
      </c>
      <c r="E581" s="42" t="s">
        <v>422</v>
      </c>
      <c r="F581" s="42" t="s">
        <v>421</v>
      </c>
      <c r="G581" s="42" t="s">
        <v>4070</v>
      </c>
      <c r="H581" s="42" t="s">
        <v>4071</v>
      </c>
      <c r="I581" s="61">
        <v>6</v>
      </c>
    </row>
    <row r="582" spans="1:9" ht="15" x14ac:dyDescent="0.25">
      <c r="A582" s="42" t="s">
        <v>16</v>
      </c>
      <c r="B582" s="42" t="s">
        <v>162</v>
      </c>
      <c r="C582" s="42" t="s">
        <v>422</v>
      </c>
      <c r="D582" s="42" t="s">
        <v>420</v>
      </c>
      <c r="E582" s="42" t="s">
        <v>1368</v>
      </c>
      <c r="F582" s="42" t="s">
        <v>1369</v>
      </c>
      <c r="G582" s="42" t="s">
        <v>955</v>
      </c>
      <c r="H582" s="42" t="s">
        <v>3634</v>
      </c>
      <c r="I582" s="61">
        <v>15</v>
      </c>
    </row>
    <row r="583" spans="1:9" ht="15" x14ac:dyDescent="0.25">
      <c r="A583" s="42" t="s">
        <v>16</v>
      </c>
      <c r="B583" s="42" t="s">
        <v>162</v>
      </c>
      <c r="C583" s="42" t="s">
        <v>422</v>
      </c>
      <c r="D583" s="42" t="s">
        <v>420</v>
      </c>
      <c r="E583" s="42" t="s">
        <v>1368</v>
      </c>
      <c r="F583" s="42" t="s">
        <v>1369</v>
      </c>
      <c r="G583" s="42" t="s">
        <v>1368</v>
      </c>
      <c r="H583" s="42" t="s">
        <v>1370</v>
      </c>
      <c r="I583" s="61">
        <v>18</v>
      </c>
    </row>
    <row r="584" spans="1:9" ht="15" x14ac:dyDescent="0.25">
      <c r="A584" s="42" t="s">
        <v>16</v>
      </c>
      <c r="B584" s="42" t="s">
        <v>162</v>
      </c>
      <c r="C584" s="42" t="s">
        <v>422</v>
      </c>
      <c r="D584" s="42" t="s">
        <v>420</v>
      </c>
      <c r="E584" s="42" t="s">
        <v>1368</v>
      </c>
      <c r="F584" s="42" t="s">
        <v>1369</v>
      </c>
      <c r="G584" s="42" t="s">
        <v>2313</v>
      </c>
      <c r="H584" s="42" t="s">
        <v>2312</v>
      </c>
      <c r="I584" s="61">
        <v>5</v>
      </c>
    </row>
    <row r="585" spans="1:9" ht="15" x14ac:dyDescent="0.25">
      <c r="A585" s="42" t="s">
        <v>16</v>
      </c>
      <c r="B585" s="42" t="s">
        <v>162</v>
      </c>
      <c r="C585" s="42" t="s">
        <v>422</v>
      </c>
      <c r="D585" s="42" t="s">
        <v>420</v>
      </c>
      <c r="E585" s="42" t="s">
        <v>1368</v>
      </c>
      <c r="F585" s="42" t="s">
        <v>1369</v>
      </c>
      <c r="G585" s="42" t="s">
        <v>2337</v>
      </c>
      <c r="H585" s="42" t="s">
        <v>2336</v>
      </c>
      <c r="I585" s="61">
        <v>10</v>
      </c>
    </row>
    <row r="586" spans="1:9" ht="15" x14ac:dyDescent="0.25">
      <c r="A586" s="42" t="s">
        <v>16</v>
      </c>
      <c r="B586" s="42" t="s">
        <v>162</v>
      </c>
      <c r="C586" s="42" t="s">
        <v>422</v>
      </c>
      <c r="D586" s="42" t="s">
        <v>420</v>
      </c>
      <c r="E586" s="42" t="s">
        <v>1368</v>
      </c>
      <c r="F586" s="42" t="s">
        <v>1369</v>
      </c>
      <c r="G586" s="42" t="s">
        <v>4100</v>
      </c>
      <c r="H586" s="42" t="s">
        <v>4101</v>
      </c>
      <c r="I586" s="61">
        <v>10</v>
      </c>
    </row>
    <row r="587" spans="1:9" ht="15" x14ac:dyDescent="0.25">
      <c r="A587" s="42" t="s">
        <v>16</v>
      </c>
      <c r="B587" s="42" t="s">
        <v>162</v>
      </c>
      <c r="C587" s="42" t="s">
        <v>422</v>
      </c>
      <c r="D587" s="42" t="s">
        <v>420</v>
      </c>
      <c r="E587" s="42" t="s">
        <v>1368</v>
      </c>
      <c r="F587" s="42" t="s">
        <v>1369</v>
      </c>
      <c r="G587" s="42" t="s">
        <v>4098</v>
      </c>
      <c r="H587" s="42" t="s">
        <v>4099</v>
      </c>
      <c r="I587" s="61">
        <v>10</v>
      </c>
    </row>
    <row r="588" spans="1:9" ht="15" x14ac:dyDescent="0.25">
      <c r="A588" s="42" t="s">
        <v>16</v>
      </c>
      <c r="B588" s="42" t="s">
        <v>162</v>
      </c>
      <c r="C588" s="42" t="s">
        <v>422</v>
      </c>
      <c r="D588" s="42" t="s">
        <v>420</v>
      </c>
      <c r="E588" s="42" t="s">
        <v>1368</v>
      </c>
      <c r="F588" s="42" t="s">
        <v>1369</v>
      </c>
      <c r="G588" s="42" t="s">
        <v>2777</v>
      </c>
      <c r="H588" s="42" t="s">
        <v>2778</v>
      </c>
      <c r="I588" s="61">
        <v>10</v>
      </c>
    </row>
    <row r="589" spans="1:9" ht="15" x14ac:dyDescent="0.25">
      <c r="A589" s="42" t="s">
        <v>16</v>
      </c>
      <c r="B589" s="42" t="s">
        <v>162</v>
      </c>
      <c r="C589" s="42" t="s">
        <v>422</v>
      </c>
      <c r="D589" s="42" t="s">
        <v>420</v>
      </c>
      <c r="E589" s="42" t="s">
        <v>1368</v>
      </c>
      <c r="F589" s="42" t="s">
        <v>1369</v>
      </c>
      <c r="G589" s="42" t="s">
        <v>4110</v>
      </c>
      <c r="H589" s="42" t="s">
        <v>4111</v>
      </c>
      <c r="I589" s="61">
        <v>10</v>
      </c>
    </row>
    <row r="590" spans="1:9" ht="15" x14ac:dyDescent="0.25">
      <c r="A590" s="42" t="s">
        <v>16</v>
      </c>
      <c r="B590" s="42" t="s">
        <v>162</v>
      </c>
      <c r="C590" s="42" t="s">
        <v>422</v>
      </c>
      <c r="D590" s="42" t="s">
        <v>420</v>
      </c>
      <c r="E590" s="42" t="s">
        <v>1368</v>
      </c>
      <c r="F590" s="42" t="s">
        <v>1369</v>
      </c>
      <c r="G590" s="42" t="s">
        <v>3635</v>
      </c>
      <c r="H590" s="42" t="s">
        <v>3636</v>
      </c>
      <c r="I590" s="61">
        <v>15</v>
      </c>
    </row>
    <row r="591" spans="1:9" ht="15" x14ac:dyDescent="0.25">
      <c r="A591" s="42" t="s">
        <v>16</v>
      </c>
      <c r="B591" s="42" t="s">
        <v>162</v>
      </c>
      <c r="C591" s="42" t="s">
        <v>422</v>
      </c>
      <c r="D591" s="42" t="s">
        <v>420</v>
      </c>
      <c r="E591" s="42" t="s">
        <v>1368</v>
      </c>
      <c r="F591" s="42" t="s">
        <v>1369</v>
      </c>
      <c r="G591" s="42" t="s">
        <v>3770</v>
      </c>
      <c r="H591" s="42" t="s">
        <v>2945</v>
      </c>
      <c r="I591" s="61">
        <v>30</v>
      </c>
    </row>
    <row r="592" spans="1:9" ht="15" x14ac:dyDescent="0.25">
      <c r="A592" s="42" t="s">
        <v>16</v>
      </c>
      <c r="B592" s="42" t="s">
        <v>162</v>
      </c>
      <c r="C592" s="42" t="s">
        <v>422</v>
      </c>
      <c r="D592" s="42" t="s">
        <v>420</v>
      </c>
      <c r="E592" s="42" t="s">
        <v>1368</v>
      </c>
      <c r="F592" s="42" t="s">
        <v>1369</v>
      </c>
      <c r="G592" s="42" t="s">
        <v>4072</v>
      </c>
      <c r="H592" s="42" t="s">
        <v>4073</v>
      </c>
      <c r="I592" s="61">
        <v>17</v>
      </c>
    </row>
    <row r="593" spans="1:9" ht="15" x14ac:dyDescent="0.25">
      <c r="A593" s="42" t="s">
        <v>16</v>
      </c>
      <c r="B593" s="42" t="s">
        <v>162</v>
      </c>
      <c r="C593" s="42" t="s">
        <v>422</v>
      </c>
      <c r="D593" s="42" t="s">
        <v>420</v>
      </c>
      <c r="E593" s="42" t="s">
        <v>1368</v>
      </c>
      <c r="F593" s="42" t="s">
        <v>1369</v>
      </c>
      <c r="G593" s="42" t="s">
        <v>4092</v>
      </c>
      <c r="H593" s="42" t="s">
        <v>4093</v>
      </c>
      <c r="I593" s="61">
        <v>10</v>
      </c>
    </row>
    <row r="594" spans="1:9" ht="15" x14ac:dyDescent="0.25">
      <c r="A594" s="42" t="s">
        <v>16</v>
      </c>
      <c r="B594" s="42" t="s">
        <v>162</v>
      </c>
      <c r="C594" s="42" t="s">
        <v>422</v>
      </c>
      <c r="D594" s="42" t="s">
        <v>420</v>
      </c>
      <c r="E594" s="42" t="s">
        <v>1368</v>
      </c>
      <c r="F594" s="42" t="s">
        <v>1369</v>
      </c>
      <c r="G594" s="42" t="s">
        <v>4094</v>
      </c>
      <c r="H594" s="42" t="s">
        <v>4095</v>
      </c>
      <c r="I594" s="61">
        <v>5</v>
      </c>
    </row>
    <row r="595" spans="1:9" ht="15" x14ac:dyDescent="0.25">
      <c r="A595" s="42" t="s">
        <v>16</v>
      </c>
      <c r="B595" s="42" t="s">
        <v>162</v>
      </c>
      <c r="C595" s="42" t="s">
        <v>422</v>
      </c>
      <c r="D595" s="42" t="s">
        <v>420</v>
      </c>
      <c r="E595" s="42" t="s">
        <v>1368</v>
      </c>
      <c r="F595" s="42" t="s">
        <v>1369</v>
      </c>
      <c r="G595" s="42" t="s">
        <v>4096</v>
      </c>
      <c r="H595" s="42" t="s">
        <v>4097</v>
      </c>
      <c r="I595" s="61">
        <v>5</v>
      </c>
    </row>
    <row r="596" spans="1:9" ht="15" x14ac:dyDescent="0.25">
      <c r="A596" s="42" t="s">
        <v>16</v>
      </c>
      <c r="B596" s="42" t="s">
        <v>162</v>
      </c>
      <c r="C596" s="42" t="s">
        <v>422</v>
      </c>
      <c r="D596" s="42" t="s">
        <v>420</v>
      </c>
      <c r="E596" s="42" t="s">
        <v>1368</v>
      </c>
      <c r="F596" s="42" t="s">
        <v>1369</v>
      </c>
      <c r="G596" s="42" t="s">
        <v>4102</v>
      </c>
      <c r="H596" s="42" t="s">
        <v>4103</v>
      </c>
      <c r="I596" s="61">
        <v>15</v>
      </c>
    </row>
    <row r="597" spans="1:9" ht="15" x14ac:dyDescent="0.25">
      <c r="A597" s="42" t="s">
        <v>16</v>
      </c>
      <c r="B597" s="42" t="s">
        <v>162</v>
      </c>
      <c r="C597" s="42" t="s">
        <v>422</v>
      </c>
      <c r="D597" s="42" t="s">
        <v>420</v>
      </c>
      <c r="E597" s="42" t="s">
        <v>1368</v>
      </c>
      <c r="F597" s="42" t="s">
        <v>1369</v>
      </c>
      <c r="G597" s="42" t="s">
        <v>4104</v>
      </c>
      <c r="H597" s="42" t="s">
        <v>4105</v>
      </c>
      <c r="I597" s="61">
        <v>15</v>
      </c>
    </row>
    <row r="598" spans="1:9" ht="15" x14ac:dyDescent="0.25">
      <c r="A598" s="42" t="s">
        <v>16</v>
      </c>
      <c r="B598" s="42" t="s">
        <v>162</v>
      </c>
      <c r="C598" s="42" t="s">
        <v>422</v>
      </c>
      <c r="D598" s="42" t="s">
        <v>420</v>
      </c>
      <c r="E598" s="42" t="s">
        <v>1368</v>
      </c>
      <c r="F598" s="42" t="s">
        <v>1369</v>
      </c>
      <c r="G598" s="42" t="s">
        <v>4106</v>
      </c>
      <c r="H598" s="42" t="s">
        <v>4107</v>
      </c>
      <c r="I598" s="61">
        <v>5</v>
      </c>
    </row>
    <row r="599" spans="1:9" ht="15" x14ac:dyDescent="0.25">
      <c r="A599" s="42" t="s">
        <v>16</v>
      </c>
      <c r="B599" s="42" t="s">
        <v>162</v>
      </c>
      <c r="C599" s="42" t="s">
        <v>422</v>
      </c>
      <c r="D599" s="42" t="s">
        <v>420</v>
      </c>
      <c r="E599" s="42" t="s">
        <v>1368</v>
      </c>
      <c r="F599" s="42" t="s">
        <v>1369</v>
      </c>
      <c r="G599" s="42" t="s">
        <v>4108</v>
      </c>
      <c r="H599" s="42" t="s">
        <v>4109</v>
      </c>
      <c r="I599" s="61">
        <v>10</v>
      </c>
    </row>
    <row r="600" spans="1:9" ht="15" x14ac:dyDescent="0.25">
      <c r="A600" s="42" t="s">
        <v>16</v>
      </c>
      <c r="B600" s="42" t="s">
        <v>162</v>
      </c>
      <c r="C600" s="42" t="s">
        <v>422</v>
      </c>
      <c r="D600" s="42" t="s">
        <v>420</v>
      </c>
      <c r="E600" s="42" t="s">
        <v>1368</v>
      </c>
      <c r="F600" s="42" t="s">
        <v>1369</v>
      </c>
      <c r="G600" s="42" t="s">
        <v>4112</v>
      </c>
      <c r="H600" s="42" t="s">
        <v>4113</v>
      </c>
      <c r="I600" s="61">
        <v>5</v>
      </c>
    </row>
    <row r="601" spans="1:9" ht="15" x14ac:dyDescent="0.25">
      <c r="A601" s="42" t="s">
        <v>16</v>
      </c>
      <c r="B601" s="42" t="s">
        <v>162</v>
      </c>
      <c r="C601" s="42" t="s">
        <v>422</v>
      </c>
      <c r="D601" s="42" t="s">
        <v>420</v>
      </c>
      <c r="E601" s="42" t="s">
        <v>1368</v>
      </c>
      <c r="F601" s="42" t="s">
        <v>1369</v>
      </c>
      <c r="G601" s="42" t="s">
        <v>4114</v>
      </c>
      <c r="H601" s="42" t="s">
        <v>4115</v>
      </c>
      <c r="I601" s="61">
        <v>15</v>
      </c>
    </row>
    <row r="602" spans="1:9" ht="15" x14ac:dyDescent="0.25">
      <c r="A602" s="42" t="s">
        <v>16</v>
      </c>
      <c r="B602" s="42" t="s">
        <v>162</v>
      </c>
      <c r="C602" s="42" t="s">
        <v>422</v>
      </c>
      <c r="D602" s="42" t="s">
        <v>420</v>
      </c>
      <c r="E602" s="42" t="s">
        <v>1346</v>
      </c>
      <c r="F602" s="42" t="s">
        <v>1347</v>
      </c>
      <c r="G602" s="42" t="s">
        <v>1346</v>
      </c>
      <c r="H602" s="42" t="s">
        <v>2340</v>
      </c>
      <c r="I602" s="61">
        <v>750</v>
      </c>
    </row>
    <row r="603" spans="1:9" ht="15" x14ac:dyDescent="0.25">
      <c r="A603" s="42" t="s">
        <v>16</v>
      </c>
      <c r="B603" s="42" t="s">
        <v>162</v>
      </c>
      <c r="C603" s="42" t="s">
        <v>422</v>
      </c>
      <c r="D603" s="42" t="s">
        <v>420</v>
      </c>
      <c r="E603" s="42" t="s">
        <v>1346</v>
      </c>
      <c r="F603" s="42" t="s">
        <v>1347</v>
      </c>
      <c r="G603" s="42" t="s">
        <v>4068</v>
      </c>
      <c r="H603" s="42" t="s">
        <v>4069</v>
      </c>
      <c r="I603" s="61">
        <v>10</v>
      </c>
    </row>
    <row r="604" spans="1:9" ht="15" x14ac:dyDescent="0.25">
      <c r="A604" s="42" t="s">
        <v>16</v>
      </c>
      <c r="B604" s="42" t="s">
        <v>162</v>
      </c>
      <c r="C604" s="42" t="s">
        <v>422</v>
      </c>
      <c r="D604" s="42" t="s">
        <v>420</v>
      </c>
      <c r="E604" s="42" t="s">
        <v>1346</v>
      </c>
      <c r="F604" s="42" t="s">
        <v>1347</v>
      </c>
      <c r="G604" s="42" t="s">
        <v>4120</v>
      </c>
      <c r="H604" s="42" t="s">
        <v>4121</v>
      </c>
      <c r="I604" s="61">
        <v>60</v>
      </c>
    </row>
    <row r="605" spans="1:9" ht="15" x14ac:dyDescent="0.25">
      <c r="A605" s="42" t="s">
        <v>16</v>
      </c>
      <c r="B605" s="42" t="s">
        <v>162</v>
      </c>
      <c r="C605" s="42" t="s">
        <v>16</v>
      </c>
      <c r="D605" s="42" t="s">
        <v>163</v>
      </c>
      <c r="E605" s="42" t="s">
        <v>16</v>
      </c>
      <c r="F605" s="42" t="s">
        <v>403</v>
      </c>
      <c r="G605" s="42" t="s">
        <v>1308</v>
      </c>
      <c r="H605" s="42" t="s">
        <v>1335</v>
      </c>
      <c r="I605" s="61">
        <v>40</v>
      </c>
    </row>
    <row r="606" spans="1:9" ht="15" x14ac:dyDescent="0.25">
      <c r="A606" s="42" t="s">
        <v>16</v>
      </c>
      <c r="B606" s="42" t="s">
        <v>162</v>
      </c>
      <c r="C606" s="42" t="s">
        <v>16</v>
      </c>
      <c r="D606" s="42" t="s">
        <v>163</v>
      </c>
      <c r="E606" s="42" t="s">
        <v>16</v>
      </c>
      <c r="F606" s="42" t="s">
        <v>403</v>
      </c>
      <c r="G606" s="42" t="s">
        <v>16</v>
      </c>
      <c r="H606" s="42" t="s">
        <v>419</v>
      </c>
      <c r="I606" s="61">
        <v>255</v>
      </c>
    </row>
    <row r="607" spans="1:9" ht="15" x14ac:dyDescent="0.25">
      <c r="A607" s="42" t="s">
        <v>16</v>
      </c>
      <c r="B607" s="42" t="s">
        <v>162</v>
      </c>
      <c r="C607" s="42" t="s">
        <v>16</v>
      </c>
      <c r="D607" s="42" t="s">
        <v>163</v>
      </c>
      <c r="E607" s="42" t="s">
        <v>16</v>
      </c>
      <c r="F607" s="42" t="s">
        <v>403</v>
      </c>
      <c r="G607" s="42" t="s">
        <v>1323</v>
      </c>
      <c r="H607" s="42" t="s">
        <v>1324</v>
      </c>
      <c r="I607" s="61">
        <v>30</v>
      </c>
    </row>
    <row r="608" spans="1:9" ht="15" x14ac:dyDescent="0.25">
      <c r="A608" s="42" t="s">
        <v>16</v>
      </c>
      <c r="B608" s="42" t="s">
        <v>162</v>
      </c>
      <c r="C608" s="42" t="s">
        <v>16</v>
      </c>
      <c r="D608" s="42" t="s">
        <v>163</v>
      </c>
      <c r="E608" s="42" t="s">
        <v>16</v>
      </c>
      <c r="F608" s="42" t="s">
        <v>403</v>
      </c>
      <c r="G608" s="42" t="s">
        <v>1329</v>
      </c>
      <c r="H608" s="42" t="s">
        <v>1330</v>
      </c>
      <c r="I608" s="61">
        <v>10</v>
      </c>
    </row>
    <row r="609" spans="1:9" ht="15" x14ac:dyDescent="0.25">
      <c r="A609" s="42" t="s">
        <v>16</v>
      </c>
      <c r="B609" s="42" t="s">
        <v>162</v>
      </c>
      <c r="C609" s="42" t="s">
        <v>16</v>
      </c>
      <c r="D609" s="42" t="s">
        <v>163</v>
      </c>
      <c r="E609" s="42" t="s">
        <v>16</v>
      </c>
      <c r="F609" s="42" t="s">
        <v>403</v>
      </c>
      <c r="G609" s="42" t="s">
        <v>1331</v>
      </c>
      <c r="H609" s="42" t="s">
        <v>1332</v>
      </c>
      <c r="I609" s="61">
        <v>20</v>
      </c>
    </row>
    <row r="610" spans="1:9" ht="15" x14ac:dyDescent="0.25">
      <c r="A610" s="42" t="s">
        <v>16</v>
      </c>
      <c r="B610" s="42" t="s">
        <v>162</v>
      </c>
      <c r="C610" s="42" t="s">
        <v>16</v>
      </c>
      <c r="D610" s="42" t="s">
        <v>163</v>
      </c>
      <c r="E610" s="42" t="s">
        <v>16</v>
      </c>
      <c r="F610" s="42" t="s">
        <v>403</v>
      </c>
      <c r="G610" s="42" t="s">
        <v>1333</v>
      </c>
      <c r="H610" s="42" t="s">
        <v>1334</v>
      </c>
      <c r="I610" s="61">
        <v>20</v>
      </c>
    </row>
    <row r="611" spans="1:9" ht="15" x14ac:dyDescent="0.25">
      <c r="A611" s="42" t="s">
        <v>16</v>
      </c>
      <c r="B611" s="42" t="s">
        <v>162</v>
      </c>
      <c r="C611" s="42" t="s">
        <v>16</v>
      </c>
      <c r="D611" s="42" t="s">
        <v>163</v>
      </c>
      <c r="E611" s="42" t="s">
        <v>16</v>
      </c>
      <c r="F611" s="42" t="s">
        <v>403</v>
      </c>
      <c r="G611" s="42" t="s">
        <v>1336</v>
      </c>
      <c r="H611" s="42" t="s">
        <v>1337</v>
      </c>
      <c r="I611" s="61">
        <v>10</v>
      </c>
    </row>
    <row r="612" spans="1:9" ht="15" x14ac:dyDescent="0.25">
      <c r="A612" s="42" t="s">
        <v>16</v>
      </c>
      <c r="B612" s="42" t="s">
        <v>162</v>
      </c>
      <c r="C612" s="42" t="s">
        <v>16</v>
      </c>
      <c r="D612" s="42" t="s">
        <v>163</v>
      </c>
      <c r="E612" s="42" t="s">
        <v>16</v>
      </c>
      <c r="F612" s="42" t="s">
        <v>403</v>
      </c>
      <c r="G612" s="42" t="s">
        <v>1340</v>
      </c>
      <c r="H612" s="42" t="s">
        <v>1341</v>
      </c>
      <c r="I612" s="61">
        <v>20</v>
      </c>
    </row>
    <row r="613" spans="1:9" ht="15" x14ac:dyDescent="0.25">
      <c r="A613" s="42" t="s">
        <v>16</v>
      </c>
      <c r="B613" s="42" t="s">
        <v>162</v>
      </c>
      <c r="C613" s="42" t="s">
        <v>16</v>
      </c>
      <c r="D613" s="42" t="s">
        <v>163</v>
      </c>
      <c r="E613" s="42" t="s">
        <v>16</v>
      </c>
      <c r="F613" s="42" t="s">
        <v>403</v>
      </c>
      <c r="G613" s="42" t="s">
        <v>1348</v>
      </c>
      <c r="H613" s="42" t="s">
        <v>1349</v>
      </c>
      <c r="I613" s="61">
        <v>20</v>
      </c>
    </row>
    <row r="614" spans="1:9" ht="15" x14ac:dyDescent="0.25">
      <c r="A614" s="42" t="s">
        <v>16</v>
      </c>
      <c r="B614" s="42" t="s">
        <v>162</v>
      </c>
      <c r="C614" s="42" t="s">
        <v>16</v>
      </c>
      <c r="D614" s="42" t="s">
        <v>163</v>
      </c>
      <c r="E614" s="42" t="s">
        <v>16</v>
      </c>
      <c r="F614" s="42" t="s">
        <v>403</v>
      </c>
      <c r="G614" s="42" t="s">
        <v>1350</v>
      </c>
      <c r="H614" s="42" t="s">
        <v>1351</v>
      </c>
      <c r="I614" s="61">
        <v>15</v>
      </c>
    </row>
    <row r="615" spans="1:9" ht="15" x14ac:dyDescent="0.25">
      <c r="A615" s="42" t="s">
        <v>16</v>
      </c>
      <c r="B615" s="42" t="s">
        <v>162</v>
      </c>
      <c r="C615" s="42" t="s">
        <v>16</v>
      </c>
      <c r="D615" s="42" t="s">
        <v>163</v>
      </c>
      <c r="E615" s="42" t="s">
        <v>16</v>
      </c>
      <c r="F615" s="42" t="s">
        <v>403</v>
      </c>
      <c r="G615" s="42" t="s">
        <v>1352</v>
      </c>
      <c r="H615" s="42" t="s">
        <v>1353</v>
      </c>
      <c r="I615" s="61">
        <v>20</v>
      </c>
    </row>
    <row r="616" spans="1:9" ht="15" x14ac:dyDescent="0.25">
      <c r="A616" s="42" t="s">
        <v>16</v>
      </c>
      <c r="B616" s="42" t="s">
        <v>162</v>
      </c>
      <c r="C616" s="42" t="s">
        <v>16</v>
      </c>
      <c r="D616" s="42" t="s">
        <v>163</v>
      </c>
      <c r="E616" s="42" t="s">
        <v>16</v>
      </c>
      <c r="F616" s="42" t="s">
        <v>403</v>
      </c>
      <c r="G616" s="42" t="s">
        <v>1354</v>
      </c>
      <c r="H616" s="42" t="s">
        <v>1355</v>
      </c>
      <c r="I616" s="61">
        <v>10</v>
      </c>
    </row>
    <row r="617" spans="1:9" ht="15" x14ac:dyDescent="0.25">
      <c r="A617" s="42" t="s">
        <v>16</v>
      </c>
      <c r="B617" s="42" t="s">
        <v>162</v>
      </c>
      <c r="C617" s="42" t="s">
        <v>16</v>
      </c>
      <c r="D617" s="42" t="s">
        <v>163</v>
      </c>
      <c r="E617" s="42" t="s">
        <v>16</v>
      </c>
      <c r="F617" s="42" t="s">
        <v>403</v>
      </c>
      <c r="G617" s="42" t="s">
        <v>1356</v>
      </c>
      <c r="H617" s="42" t="s">
        <v>1357</v>
      </c>
      <c r="I617" s="61">
        <v>20</v>
      </c>
    </row>
    <row r="618" spans="1:9" ht="15" x14ac:dyDescent="0.25">
      <c r="A618" s="42" t="s">
        <v>16</v>
      </c>
      <c r="B618" s="42" t="s">
        <v>162</v>
      </c>
      <c r="C618" s="42" t="s">
        <v>16</v>
      </c>
      <c r="D618" s="42" t="s">
        <v>163</v>
      </c>
      <c r="E618" s="42" t="s">
        <v>16</v>
      </c>
      <c r="F618" s="42" t="s">
        <v>403</v>
      </c>
      <c r="G618" s="42" t="s">
        <v>1358</v>
      </c>
      <c r="H618" s="42" t="s">
        <v>1359</v>
      </c>
      <c r="I618" s="61">
        <v>30</v>
      </c>
    </row>
    <row r="619" spans="1:9" ht="15" x14ac:dyDescent="0.25">
      <c r="A619" s="42" t="s">
        <v>16</v>
      </c>
      <c r="B619" s="42" t="s">
        <v>162</v>
      </c>
      <c r="C619" s="42" t="s">
        <v>16</v>
      </c>
      <c r="D619" s="42" t="s">
        <v>163</v>
      </c>
      <c r="E619" s="42" t="s">
        <v>16</v>
      </c>
      <c r="F619" s="42" t="s">
        <v>403</v>
      </c>
      <c r="G619" s="42" t="s">
        <v>1364</v>
      </c>
      <c r="H619" s="42" t="s">
        <v>1365</v>
      </c>
      <c r="I619" s="61">
        <v>20</v>
      </c>
    </row>
    <row r="620" spans="1:9" ht="15" x14ac:dyDescent="0.25">
      <c r="A620" s="42" t="s">
        <v>16</v>
      </c>
      <c r="B620" s="42" t="s">
        <v>162</v>
      </c>
      <c r="C620" s="42" t="s">
        <v>16</v>
      </c>
      <c r="D620" s="42" t="s">
        <v>163</v>
      </c>
      <c r="E620" s="42" t="s">
        <v>16</v>
      </c>
      <c r="F620" s="42" t="s">
        <v>403</v>
      </c>
      <c r="G620" s="42" t="s">
        <v>1366</v>
      </c>
      <c r="H620" s="42" t="s">
        <v>1367</v>
      </c>
      <c r="I620" s="61">
        <v>15</v>
      </c>
    </row>
    <row r="621" spans="1:9" ht="15" x14ac:dyDescent="0.25">
      <c r="A621" s="42" t="s">
        <v>16</v>
      </c>
      <c r="B621" s="42" t="s">
        <v>162</v>
      </c>
      <c r="C621" s="42" t="s">
        <v>16</v>
      </c>
      <c r="D621" s="42" t="s">
        <v>163</v>
      </c>
      <c r="E621" s="42" t="s">
        <v>16</v>
      </c>
      <c r="F621" s="42" t="s">
        <v>403</v>
      </c>
      <c r="G621" s="42" t="s">
        <v>1371</v>
      </c>
      <c r="H621" s="42" t="s">
        <v>1372</v>
      </c>
      <c r="I621" s="61">
        <v>30</v>
      </c>
    </row>
    <row r="622" spans="1:9" ht="15" x14ac:dyDescent="0.25">
      <c r="A622" s="42" t="s">
        <v>16</v>
      </c>
      <c r="B622" s="42" t="s">
        <v>162</v>
      </c>
      <c r="C622" s="42" t="s">
        <v>16</v>
      </c>
      <c r="D622" s="42" t="s">
        <v>163</v>
      </c>
      <c r="E622" s="42" t="s">
        <v>16</v>
      </c>
      <c r="F622" s="42" t="s">
        <v>403</v>
      </c>
      <c r="G622" s="42" t="s">
        <v>1373</v>
      </c>
      <c r="H622" s="42" t="s">
        <v>1374</v>
      </c>
      <c r="I622" s="61">
        <v>20</v>
      </c>
    </row>
    <row r="623" spans="1:9" ht="15" x14ac:dyDescent="0.25">
      <c r="A623" s="42" t="s">
        <v>16</v>
      </c>
      <c r="B623" s="42" t="s">
        <v>162</v>
      </c>
      <c r="C623" s="42" t="s">
        <v>16</v>
      </c>
      <c r="D623" s="42" t="s">
        <v>163</v>
      </c>
      <c r="E623" s="42" t="s">
        <v>16</v>
      </c>
      <c r="F623" s="42" t="s">
        <v>403</v>
      </c>
      <c r="G623" s="42" t="s">
        <v>2261</v>
      </c>
      <c r="H623" s="42" t="s">
        <v>2260</v>
      </c>
      <c r="I623" s="61">
        <v>15</v>
      </c>
    </row>
    <row r="624" spans="1:9" ht="15" x14ac:dyDescent="0.25">
      <c r="A624" s="42" t="s">
        <v>16</v>
      </c>
      <c r="B624" s="42" t="s">
        <v>162</v>
      </c>
      <c r="C624" s="42" t="s">
        <v>16</v>
      </c>
      <c r="D624" s="42" t="s">
        <v>163</v>
      </c>
      <c r="E624" s="42" t="s">
        <v>16</v>
      </c>
      <c r="F624" s="42" t="s">
        <v>403</v>
      </c>
      <c r="G624" s="42" t="s">
        <v>2263</v>
      </c>
      <c r="H624" s="42" t="s">
        <v>2262</v>
      </c>
      <c r="I624" s="61">
        <v>15</v>
      </c>
    </row>
    <row r="625" spans="1:9" ht="15" x14ac:dyDescent="0.25">
      <c r="A625" s="42" t="s">
        <v>16</v>
      </c>
      <c r="B625" s="42" t="s">
        <v>162</v>
      </c>
      <c r="C625" s="42" t="s">
        <v>16</v>
      </c>
      <c r="D625" s="42" t="s">
        <v>163</v>
      </c>
      <c r="E625" s="42" t="s">
        <v>16</v>
      </c>
      <c r="F625" s="42" t="s">
        <v>403</v>
      </c>
      <c r="G625" s="42" t="s">
        <v>2733</v>
      </c>
      <c r="H625" s="42" t="s">
        <v>2734</v>
      </c>
      <c r="I625" s="61">
        <v>20</v>
      </c>
    </row>
    <row r="626" spans="1:9" ht="15" x14ac:dyDescent="0.25">
      <c r="A626" s="42" t="s">
        <v>16</v>
      </c>
      <c r="B626" s="42" t="s">
        <v>162</v>
      </c>
      <c r="C626" s="42" t="s">
        <v>16</v>
      </c>
      <c r="D626" s="42" t="s">
        <v>163</v>
      </c>
      <c r="E626" s="42" t="s">
        <v>16</v>
      </c>
      <c r="F626" s="42" t="s">
        <v>403</v>
      </c>
      <c r="G626" s="42" t="s">
        <v>2735</v>
      </c>
      <c r="H626" s="42" t="s">
        <v>2736</v>
      </c>
      <c r="I626" s="61">
        <v>20</v>
      </c>
    </row>
    <row r="627" spans="1:9" ht="15" x14ac:dyDescent="0.25">
      <c r="A627" s="42" t="s">
        <v>16</v>
      </c>
      <c r="B627" s="42" t="s">
        <v>162</v>
      </c>
      <c r="C627" s="42" t="s">
        <v>16</v>
      </c>
      <c r="D627" s="42" t="s">
        <v>163</v>
      </c>
      <c r="E627" s="42" t="s">
        <v>16</v>
      </c>
      <c r="F627" s="42" t="s">
        <v>403</v>
      </c>
      <c r="G627" s="42" t="s">
        <v>2737</v>
      </c>
      <c r="H627" s="42" t="s">
        <v>2738</v>
      </c>
      <c r="I627" s="61">
        <v>15</v>
      </c>
    </row>
    <row r="628" spans="1:9" ht="15" x14ac:dyDescent="0.25">
      <c r="A628" s="42" t="s">
        <v>16</v>
      </c>
      <c r="B628" s="42" t="s">
        <v>162</v>
      </c>
      <c r="C628" s="42" t="s">
        <v>16</v>
      </c>
      <c r="D628" s="42" t="s">
        <v>163</v>
      </c>
      <c r="E628" s="42" t="s">
        <v>16</v>
      </c>
      <c r="F628" s="42" t="s">
        <v>403</v>
      </c>
      <c r="G628" s="42" t="s">
        <v>2741</v>
      </c>
      <c r="H628" s="42" t="s">
        <v>2742</v>
      </c>
      <c r="I628" s="61">
        <v>15</v>
      </c>
    </row>
    <row r="629" spans="1:9" ht="15" x14ac:dyDescent="0.25">
      <c r="A629" s="42" t="s">
        <v>16</v>
      </c>
      <c r="B629" s="42" t="s">
        <v>162</v>
      </c>
      <c r="C629" s="42" t="s">
        <v>16</v>
      </c>
      <c r="D629" s="42" t="s">
        <v>163</v>
      </c>
      <c r="E629" s="42" t="s">
        <v>16</v>
      </c>
      <c r="F629" s="42" t="s">
        <v>403</v>
      </c>
      <c r="G629" s="42" t="s">
        <v>2743</v>
      </c>
      <c r="H629" s="42" t="s">
        <v>2744</v>
      </c>
      <c r="I629" s="61">
        <v>10</v>
      </c>
    </row>
    <row r="630" spans="1:9" ht="15" x14ac:dyDescent="0.25">
      <c r="A630" s="42" t="s">
        <v>16</v>
      </c>
      <c r="B630" s="42" t="s">
        <v>162</v>
      </c>
      <c r="C630" s="42" t="s">
        <v>16</v>
      </c>
      <c r="D630" s="42" t="s">
        <v>163</v>
      </c>
      <c r="E630" s="42" t="s">
        <v>16</v>
      </c>
      <c r="F630" s="42" t="s">
        <v>403</v>
      </c>
      <c r="G630" s="42" t="s">
        <v>2747</v>
      </c>
      <c r="H630" s="42" t="s">
        <v>2748</v>
      </c>
      <c r="I630" s="61">
        <v>17</v>
      </c>
    </row>
    <row r="631" spans="1:9" ht="15" x14ac:dyDescent="0.25">
      <c r="A631" s="42" t="s">
        <v>16</v>
      </c>
      <c r="B631" s="42" t="s">
        <v>162</v>
      </c>
      <c r="C631" s="42" t="s">
        <v>16</v>
      </c>
      <c r="D631" s="42" t="s">
        <v>163</v>
      </c>
      <c r="E631" s="42" t="s">
        <v>16</v>
      </c>
      <c r="F631" s="42" t="s">
        <v>403</v>
      </c>
      <c r="G631" s="42" t="s">
        <v>2749</v>
      </c>
      <c r="H631" s="42" t="s">
        <v>2750</v>
      </c>
      <c r="I631" s="61">
        <v>20</v>
      </c>
    </row>
    <row r="632" spans="1:9" ht="15" x14ac:dyDescent="0.25">
      <c r="A632" s="42" t="s">
        <v>16</v>
      </c>
      <c r="B632" s="42" t="s">
        <v>162</v>
      </c>
      <c r="C632" s="42" t="s">
        <v>16</v>
      </c>
      <c r="D632" s="42" t="s">
        <v>163</v>
      </c>
      <c r="E632" s="42" t="s">
        <v>16</v>
      </c>
      <c r="F632" s="42" t="s">
        <v>403</v>
      </c>
      <c r="G632" s="42" t="s">
        <v>2751</v>
      </c>
      <c r="H632" s="42" t="s">
        <v>2752</v>
      </c>
      <c r="I632" s="61">
        <v>20</v>
      </c>
    </row>
    <row r="633" spans="1:9" ht="15" x14ac:dyDescent="0.25">
      <c r="A633" s="42" t="s">
        <v>16</v>
      </c>
      <c r="B633" s="42" t="s">
        <v>162</v>
      </c>
      <c r="C633" s="42" t="s">
        <v>16</v>
      </c>
      <c r="D633" s="42" t="s">
        <v>163</v>
      </c>
      <c r="E633" s="42" t="s">
        <v>16</v>
      </c>
      <c r="F633" s="42" t="s">
        <v>403</v>
      </c>
      <c r="G633" s="42" t="s">
        <v>2753</v>
      </c>
      <c r="H633" s="42" t="s">
        <v>2754</v>
      </c>
      <c r="I633" s="61">
        <v>20</v>
      </c>
    </row>
    <row r="634" spans="1:9" ht="15" x14ac:dyDescent="0.25">
      <c r="A634" s="42" t="s">
        <v>16</v>
      </c>
      <c r="B634" s="42" t="s">
        <v>162</v>
      </c>
      <c r="C634" s="42" t="s">
        <v>16</v>
      </c>
      <c r="D634" s="42" t="s">
        <v>163</v>
      </c>
      <c r="E634" s="42" t="s">
        <v>16</v>
      </c>
      <c r="F634" s="42" t="s">
        <v>403</v>
      </c>
      <c r="G634" s="42" t="s">
        <v>2755</v>
      </c>
      <c r="H634" s="42" t="s">
        <v>2756</v>
      </c>
      <c r="I634" s="61">
        <v>15</v>
      </c>
    </row>
    <row r="635" spans="1:9" ht="15" x14ac:dyDescent="0.25">
      <c r="A635" s="42" t="s">
        <v>16</v>
      </c>
      <c r="B635" s="42" t="s">
        <v>162</v>
      </c>
      <c r="C635" s="42" t="s">
        <v>16</v>
      </c>
      <c r="D635" s="42" t="s">
        <v>163</v>
      </c>
      <c r="E635" s="42" t="s">
        <v>16</v>
      </c>
      <c r="F635" s="42" t="s">
        <v>403</v>
      </c>
      <c r="G635" s="42" t="s">
        <v>2757</v>
      </c>
      <c r="H635" s="42" t="s">
        <v>2758</v>
      </c>
      <c r="I635" s="61">
        <v>40</v>
      </c>
    </row>
    <row r="636" spans="1:9" ht="15" x14ac:dyDescent="0.25">
      <c r="A636" s="42" t="s">
        <v>16</v>
      </c>
      <c r="B636" s="42" t="s">
        <v>162</v>
      </c>
      <c r="C636" s="42" t="s">
        <v>16</v>
      </c>
      <c r="D636" s="42" t="s">
        <v>163</v>
      </c>
      <c r="E636" s="42" t="s">
        <v>16</v>
      </c>
      <c r="F636" s="42" t="s">
        <v>403</v>
      </c>
      <c r="G636" s="42" t="s">
        <v>2759</v>
      </c>
      <c r="H636" s="42" t="s">
        <v>2760</v>
      </c>
      <c r="I636" s="61">
        <v>15</v>
      </c>
    </row>
    <row r="637" spans="1:9" ht="15" x14ac:dyDescent="0.25">
      <c r="A637" s="42" t="s">
        <v>16</v>
      </c>
      <c r="B637" s="42" t="s">
        <v>162</v>
      </c>
      <c r="C637" s="42" t="s">
        <v>16</v>
      </c>
      <c r="D637" s="42" t="s">
        <v>163</v>
      </c>
      <c r="E637" s="42" t="s">
        <v>16</v>
      </c>
      <c r="F637" s="42" t="s">
        <v>403</v>
      </c>
      <c r="G637" s="42" t="s">
        <v>2761</v>
      </c>
      <c r="H637" s="42" t="s">
        <v>2762</v>
      </c>
      <c r="I637" s="61">
        <v>20</v>
      </c>
    </row>
    <row r="638" spans="1:9" ht="15" x14ac:dyDescent="0.25">
      <c r="A638" s="42" t="s">
        <v>16</v>
      </c>
      <c r="B638" s="42" t="s">
        <v>162</v>
      </c>
      <c r="C638" s="42" t="s">
        <v>16</v>
      </c>
      <c r="D638" s="42" t="s">
        <v>163</v>
      </c>
      <c r="E638" s="42" t="s">
        <v>16</v>
      </c>
      <c r="F638" s="42" t="s">
        <v>403</v>
      </c>
      <c r="G638" s="42" t="s">
        <v>2763</v>
      </c>
      <c r="H638" s="42" t="s">
        <v>2764</v>
      </c>
      <c r="I638" s="61">
        <v>15</v>
      </c>
    </row>
    <row r="639" spans="1:9" ht="15" x14ac:dyDescent="0.25">
      <c r="A639" s="42" t="s">
        <v>16</v>
      </c>
      <c r="B639" s="42" t="s">
        <v>162</v>
      </c>
      <c r="C639" s="42" t="s">
        <v>16</v>
      </c>
      <c r="D639" s="42" t="s">
        <v>163</v>
      </c>
      <c r="E639" s="42" t="s">
        <v>1524</v>
      </c>
      <c r="F639" s="42" t="s">
        <v>1525</v>
      </c>
      <c r="G639" s="42" t="s">
        <v>1530</v>
      </c>
      <c r="H639" s="42" t="s">
        <v>1531</v>
      </c>
      <c r="I639" s="61">
        <v>40</v>
      </c>
    </row>
    <row r="640" spans="1:9" ht="15" x14ac:dyDescent="0.25">
      <c r="A640" s="42" t="s">
        <v>16</v>
      </c>
      <c r="B640" s="42" t="s">
        <v>162</v>
      </c>
      <c r="C640" s="42" t="s">
        <v>16</v>
      </c>
      <c r="D640" s="42" t="s">
        <v>163</v>
      </c>
      <c r="E640" s="42" t="s">
        <v>1524</v>
      </c>
      <c r="F640" s="42" t="s">
        <v>1525</v>
      </c>
      <c r="G640" s="42" t="s">
        <v>1540</v>
      </c>
      <c r="H640" s="42" t="s">
        <v>1541</v>
      </c>
      <c r="I640" s="61">
        <v>40</v>
      </c>
    </row>
    <row r="641" spans="1:9" ht="15" x14ac:dyDescent="0.25">
      <c r="A641" s="42" t="s">
        <v>16</v>
      </c>
      <c r="B641" s="42" t="s">
        <v>162</v>
      </c>
      <c r="C641" s="42" t="s">
        <v>16</v>
      </c>
      <c r="D641" s="42" t="s">
        <v>163</v>
      </c>
      <c r="E641" s="42" t="s">
        <v>1524</v>
      </c>
      <c r="F641" s="42" t="s">
        <v>1525</v>
      </c>
      <c r="G641" s="42" t="s">
        <v>1558</v>
      </c>
      <c r="H641" s="42" t="s">
        <v>1559</v>
      </c>
      <c r="I641" s="61">
        <v>80</v>
      </c>
    </row>
    <row r="642" spans="1:9" ht="15" x14ac:dyDescent="0.25">
      <c r="A642" s="42" t="s">
        <v>26</v>
      </c>
      <c r="B642" s="42" t="s">
        <v>611</v>
      </c>
      <c r="C642" s="42" t="s">
        <v>688</v>
      </c>
      <c r="D642" s="42" t="s">
        <v>612</v>
      </c>
      <c r="E642" s="42" t="s">
        <v>1057</v>
      </c>
      <c r="F642" s="42" t="s">
        <v>613</v>
      </c>
      <c r="G642" s="42" t="s">
        <v>1058</v>
      </c>
      <c r="H642" s="42" t="s">
        <v>1059</v>
      </c>
      <c r="I642" s="61">
        <v>13</v>
      </c>
    </row>
    <row r="643" spans="1:9" ht="15" x14ac:dyDescent="0.25">
      <c r="A643" s="42" t="s">
        <v>26</v>
      </c>
      <c r="B643" s="42" t="s">
        <v>611</v>
      </c>
      <c r="C643" s="42" t="s">
        <v>688</v>
      </c>
      <c r="D643" s="42" t="s">
        <v>612</v>
      </c>
      <c r="E643" s="42" t="s">
        <v>1057</v>
      </c>
      <c r="F643" s="42" t="s">
        <v>613</v>
      </c>
      <c r="G643" s="42" t="s">
        <v>2327</v>
      </c>
      <c r="H643" s="42" t="s">
        <v>2326</v>
      </c>
      <c r="I643" s="61">
        <v>18</v>
      </c>
    </row>
    <row r="644" spans="1:9" ht="15" x14ac:dyDescent="0.25">
      <c r="A644" s="42" t="s">
        <v>26</v>
      </c>
      <c r="B644" s="42" t="s">
        <v>611</v>
      </c>
      <c r="C644" s="42" t="s">
        <v>688</v>
      </c>
      <c r="D644" s="42" t="s">
        <v>612</v>
      </c>
      <c r="E644" s="42" t="s">
        <v>1057</v>
      </c>
      <c r="F644" s="42" t="s">
        <v>613</v>
      </c>
      <c r="G644" s="42" t="s">
        <v>2850</v>
      </c>
      <c r="H644" s="42" t="s">
        <v>2851</v>
      </c>
      <c r="I644" s="61">
        <v>15</v>
      </c>
    </row>
    <row r="645" spans="1:9" ht="15" x14ac:dyDescent="0.25">
      <c r="A645" s="42" t="s">
        <v>26</v>
      </c>
      <c r="B645" s="42" t="s">
        <v>611</v>
      </c>
      <c r="C645" s="42" t="s">
        <v>688</v>
      </c>
      <c r="D645" s="42" t="s">
        <v>612</v>
      </c>
      <c r="E645" s="42" t="s">
        <v>1057</v>
      </c>
      <c r="F645" s="42" t="s">
        <v>613</v>
      </c>
      <c r="G645" s="42" t="s">
        <v>4034</v>
      </c>
      <c r="H645" s="42" t="s">
        <v>4035</v>
      </c>
      <c r="I645" s="61">
        <v>25</v>
      </c>
    </row>
    <row r="646" spans="1:9" ht="15" x14ac:dyDescent="0.25">
      <c r="A646" s="42" t="s">
        <v>26</v>
      </c>
      <c r="B646" s="42" t="s">
        <v>611</v>
      </c>
      <c r="C646" s="42" t="s">
        <v>26</v>
      </c>
      <c r="D646" s="42" t="s">
        <v>891</v>
      </c>
      <c r="E646" s="42" t="s">
        <v>26</v>
      </c>
      <c r="F646" s="42" t="s">
        <v>892</v>
      </c>
      <c r="G646" s="42" t="s">
        <v>26</v>
      </c>
      <c r="H646" s="42" t="s">
        <v>1752</v>
      </c>
      <c r="I646" s="61">
        <v>1126</v>
      </c>
    </row>
    <row r="647" spans="1:9" ht="15" x14ac:dyDescent="0.25">
      <c r="A647" s="42" t="s">
        <v>17</v>
      </c>
      <c r="B647" s="42" t="s">
        <v>348</v>
      </c>
      <c r="C647" s="42" t="s">
        <v>17</v>
      </c>
      <c r="D647" s="42" t="s">
        <v>349</v>
      </c>
      <c r="E647" s="42" t="s">
        <v>17</v>
      </c>
      <c r="F647" s="42" t="s">
        <v>350</v>
      </c>
      <c r="G647" s="42" t="s">
        <v>17</v>
      </c>
      <c r="H647" s="42" t="s">
        <v>351</v>
      </c>
      <c r="I647" s="61">
        <v>575</v>
      </c>
    </row>
  </sheetData>
  <autoFilter ref="A1:I647" xr:uid="{00000000-0009-0000-0000-000002000000}"/>
  <conditionalFormatting sqref="H1:H1048576">
    <cfRule type="duplicateValues" dxfId="146" priority="1"/>
    <cfRule type="duplicateValues" dxfId="145" priority="2"/>
  </conditionalFormatting>
  <conditionalFormatting sqref="H491:H1983">
    <cfRule type="duplicateValues" dxfId="144" priority="112"/>
  </conditionalFormatting>
  <conditionalFormatting sqref="H2:H490">
    <cfRule type="duplicateValues" dxfId="143" priority="319"/>
    <cfRule type="duplicateValues" dxfId="142" priority="320"/>
    <cfRule type="duplicateValues" dxfId="141" priority="321"/>
    <cfRule type="duplicateValues" dxfId="140" priority="322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32FB-CD89-4241-B676-C5C7B274D869}">
  <sheetPr>
    <tabColor theme="6" tint="0.39997558519241921"/>
  </sheetPr>
  <dimension ref="A1:I593"/>
  <sheetViews>
    <sheetView zoomScale="73" zoomScaleNormal="73" workbookViewId="0">
      <selection activeCell="D17" sqref="D17"/>
    </sheetView>
  </sheetViews>
  <sheetFormatPr defaultColWidth="30.42578125" defaultRowHeight="15" x14ac:dyDescent="0.25"/>
  <cols>
    <col min="1" max="1" width="17.7109375" bestFit="1" customWidth="1"/>
    <col min="2" max="2" width="25.5703125" bestFit="1" customWidth="1"/>
    <col min="3" max="3" width="16.5703125" bestFit="1" customWidth="1"/>
    <col min="4" max="4" width="23.85546875" bestFit="1" customWidth="1"/>
    <col min="5" max="5" width="21.28515625" bestFit="1" customWidth="1"/>
    <col min="6" max="6" width="21.42578125" bestFit="1" customWidth="1"/>
    <col min="7" max="7" width="29.7109375" bestFit="1" customWidth="1"/>
    <col min="8" max="8" width="28.140625" bestFit="1" customWidth="1"/>
    <col min="9" max="9" width="30.85546875" bestFit="1" customWidth="1"/>
  </cols>
  <sheetData>
    <row r="1" spans="1:9" x14ac:dyDescent="0.25">
      <c r="A1" s="71" t="s">
        <v>1</v>
      </c>
      <c r="B1" s="71" t="s">
        <v>2</v>
      </c>
      <c r="C1" s="71" t="s">
        <v>3</v>
      </c>
      <c r="D1" s="71" t="s">
        <v>4</v>
      </c>
      <c r="E1" s="71" t="s">
        <v>5</v>
      </c>
      <c r="F1" s="71" t="s">
        <v>6</v>
      </c>
      <c r="G1" s="71" t="s">
        <v>7</v>
      </c>
      <c r="H1" s="71" t="s">
        <v>8</v>
      </c>
      <c r="I1" s="137" t="s">
        <v>3889</v>
      </c>
    </row>
    <row r="2" spans="1:9" x14ac:dyDescent="0.25">
      <c r="A2" t="s">
        <v>10</v>
      </c>
      <c r="B2" t="s">
        <v>11</v>
      </c>
      <c r="C2" t="s">
        <v>38</v>
      </c>
      <c r="D2" t="s">
        <v>35</v>
      </c>
      <c r="E2" t="s">
        <v>38</v>
      </c>
      <c r="F2" t="s">
        <v>36</v>
      </c>
      <c r="G2" t="s">
        <v>3714</v>
      </c>
      <c r="H2" t="s">
        <v>3715</v>
      </c>
      <c r="I2" s="61">
        <v>45</v>
      </c>
    </row>
    <row r="3" spans="1:9" x14ac:dyDescent="0.25">
      <c r="A3" t="s">
        <v>10</v>
      </c>
      <c r="B3" t="s">
        <v>11</v>
      </c>
      <c r="C3" t="s">
        <v>38</v>
      </c>
      <c r="D3" t="s">
        <v>35</v>
      </c>
      <c r="E3" t="s">
        <v>38</v>
      </c>
      <c r="F3" t="s">
        <v>36</v>
      </c>
      <c r="G3" t="s">
        <v>3720</v>
      </c>
      <c r="H3" t="s">
        <v>3721</v>
      </c>
      <c r="I3" s="61">
        <v>45</v>
      </c>
    </row>
    <row r="4" spans="1:9" x14ac:dyDescent="0.25">
      <c r="A4" t="s">
        <v>10</v>
      </c>
      <c r="B4" t="s">
        <v>11</v>
      </c>
      <c r="C4" t="s">
        <v>38</v>
      </c>
      <c r="D4" t="s">
        <v>35</v>
      </c>
      <c r="E4" t="s">
        <v>38</v>
      </c>
      <c r="F4" t="s">
        <v>36</v>
      </c>
      <c r="G4" t="s">
        <v>4212</v>
      </c>
      <c r="H4" t="s">
        <v>4213</v>
      </c>
      <c r="I4" s="61">
        <v>9</v>
      </c>
    </row>
    <row r="5" spans="1:9" x14ac:dyDescent="0.25">
      <c r="A5" t="s">
        <v>10</v>
      </c>
      <c r="B5" t="s">
        <v>11</v>
      </c>
      <c r="C5" t="s">
        <v>38</v>
      </c>
      <c r="D5" t="s">
        <v>35</v>
      </c>
      <c r="E5" t="s">
        <v>1005</v>
      </c>
      <c r="F5" t="s">
        <v>1006</v>
      </c>
      <c r="G5" t="s">
        <v>1005</v>
      </c>
      <c r="H5" t="s">
        <v>1054</v>
      </c>
      <c r="I5" s="61">
        <v>9</v>
      </c>
    </row>
    <row r="6" spans="1:9" x14ac:dyDescent="0.25">
      <c r="A6" t="s">
        <v>10</v>
      </c>
      <c r="B6" t="s">
        <v>11</v>
      </c>
      <c r="C6" t="s">
        <v>38</v>
      </c>
      <c r="D6" t="s">
        <v>35</v>
      </c>
      <c r="E6" t="s">
        <v>1005</v>
      </c>
      <c r="F6" t="s">
        <v>1006</v>
      </c>
      <c r="G6" t="s">
        <v>1803</v>
      </c>
      <c r="H6" t="s">
        <v>1804</v>
      </c>
      <c r="I6" s="61">
        <v>5</v>
      </c>
    </row>
    <row r="7" spans="1:9" x14ac:dyDescent="0.25">
      <c r="A7" t="s">
        <v>10</v>
      </c>
      <c r="B7" t="s">
        <v>11</v>
      </c>
      <c r="C7" t="s">
        <v>38</v>
      </c>
      <c r="D7" t="s">
        <v>35</v>
      </c>
      <c r="E7" t="s">
        <v>1005</v>
      </c>
      <c r="F7" t="s">
        <v>1006</v>
      </c>
      <c r="G7" t="s">
        <v>2893</v>
      </c>
      <c r="H7" t="s">
        <v>2894</v>
      </c>
      <c r="I7" s="61">
        <v>9</v>
      </c>
    </row>
    <row r="8" spans="1:9" x14ac:dyDescent="0.25">
      <c r="A8" t="s">
        <v>10</v>
      </c>
      <c r="B8" t="s">
        <v>11</v>
      </c>
      <c r="C8" t="s">
        <v>38</v>
      </c>
      <c r="D8" t="s">
        <v>35</v>
      </c>
      <c r="E8" t="s">
        <v>1011</v>
      </c>
      <c r="F8" t="s">
        <v>1012</v>
      </c>
      <c r="G8" t="s">
        <v>1935</v>
      </c>
      <c r="H8" t="s">
        <v>1936</v>
      </c>
      <c r="I8" s="61">
        <v>11</v>
      </c>
    </row>
    <row r="9" spans="1:9" x14ac:dyDescent="0.25">
      <c r="A9" t="s">
        <v>10</v>
      </c>
      <c r="B9" t="s">
        <v>11</v>
      </c>
      <c r="C9" t="s">
        <v>38</v>
      </c>
      <c r="D9" t="s">
        <v>35</v>
      </c>
      <c r="E9" t="s">
        <v>1011</v>
      </c>
      <c r="F9" t="s">
        <v>1012</v>
      </c>
      <c r="G9" t="s">
        <v>1011</v>
      </c>
      <c r="H9" t="s">
        <v>1985</v>
      </c>
      <c r="I9" s="61">
        <v>14</v>
      </c>
    </row>
    <row r="10" spans="1:9" x14ac:dyDescent="0.25">
      <c r="A10" t="s">
        <v>10</v>
      </c>
      <c r="B10" t="s">
        <v>11</v>
      </c>
      <c r="C10" t="s">
        <v>38</v>
      </c>
      <c r="D10" t="s">
        <v>35</v>
      </c>
      <c r="E10" t="s">
        <v>1011</v>
      </c>
      <c r="F10" t="s">
        <v>1012</v>
      </c>
      <c r="G10" t="s">
        <v>4214</v>
      </c>
      <c r="H10" t="s">
        <v>4215</v>
      </c>
      <c r="I10" s="61">
        <v>10</v>
      </c>
    </row>
    <row r="11" spans="1:9" x14ac:dyDescent="0.25">
      <c r="A11" t="s">
        <v>10</v>
      </c>
      <c r="B11" t="s">
        <v>11</v>
      </c>
      <c r="C11" t="s">
        <v>38</v>
      </c>
      <c r="D11" t="s">
        <v>35</v>
      </c>
      <c r="E11" t="s">
        <v>1019</v>
      </c>
      <c r="F11" t="s">
        <v>1020</v>
      </c>
      <c r="G11" t="s">
        <v>1019</v>
      </c>
      <c r="H11" t="s">
        <v>1751</v>
      </c>
      <c r="I11" s="61">
        <v>48</v>
      </c>
    </row>
    <row r="12" spans="1:9" x14ac:dyDescent="0.25">
      <c r="A12" t="s">
        <v>10</v>
      </c>
      <c r="B12" t="s">
        <v>11</v>
      </c>
      <c r="C12" t="s">
        <v>38</v>
      </c>
      <c r="D12" t="s">
        <v>35</v>
      </c>
      <c r="E12" t="s">
        <v>1019</v>
      </c>
      <c r="F12" t="s">
        <v>1020</v>
      </c>
      <c r="G12" t="s">
        <v>1923</v>
      </c>
      <c r="H12" t="s">
        <v>1924</v>
      </c>
      <c r="I12" s="61">
        <v>14</v>
      </c>
    </row>
    <row r="13" spans="1:9" x14ac:dyDescent="0.25">
      <c r="A13" t="s">
        <v>10</v>
      </c>
      <c r="B13" t="s">
        <v>11</v>
      </c>
      <c r="C13" t="s">
        <v>38</v>
      </c>
      <c r="D13" t="s">
        <v>35</v>
      </c>
      <c r="E13" t="s">
        <v>2346</v>
      </c>
      <c r="F13" t="s">
        <v>2345</v>
      </c>
      <c r="G13" t="s">
        <v>2346</v>
      </c>
      <c r="H13" t="s">
        <v>2913</v>
      </c>
      <c r="I13" s="61">
        <v>59</v>
      </c>
    </row>
    <row r="14" spans="1:9" x14ac:dyDescent="0.25">
      <c r="A14" t="s">
        <v>10</v>
      </c>
      <c r="B14" t="s">
        <v>11</v>
      </c>
      <c r="C14" t="s">
        <v>97</v>
      </c>
      <c r="D14" t="s">
        <v>98</v>
      </c>
      <c r="E14" t="s">
        <v>97</v>
      </c>
      <c r="F14" t="s">
        <v>442</v>
      </c>
      <c r="G14" t="s">
        <v>97</v>
      </c>
      <c r="H14" t="s">
        <v>443</v>
      </c>
      <c r="I14" s="61">
        <v>20</v>
      </c>
    </row>
    <row r="15" spans="1:9" x14ac:dyDescent="0.25">
      <c r="A15" t="s">
        <v>10</v>
      </c>
      <c r="B15" t="s">
        <v>11</v>
      </c>
      <c r="C15" t="s">
        <v>97</v>
      </c>
      <c r="D15" t="s">
        <v>98</v>
      </c>
      <c r="E15" t="s">
        <v>97</v>
      </c>
      <c r="F15" t="s">
        <v>442</v>
      </c>
      <c r="G15" t="s">
        <v>230</v>
      </c>
      <c r="H15" t="s">
        <v>3773</v>
      </c>
      <c r="I15" s="61">
        <v>45</v>
      </c>
    </row>
    <row r="16" spans="1:9" x14ac:dyDescent="0.25">
      <c r="A16" t="s">
        <v>10</v>
      </c>
      <c r="B16" t="s">
        <v>11</v>
      </c>
      <c r="C16" t="s">
        <v>97</v>
      </c>
      <c r="D16" t="s">
        <v>98</v>
      </c>
      <c r="E16" t="s">
        <v>97</v>
      </c>
      <c r="F16" t="s">
        <v>442</v>
      </c>
      <c r="G16" t="s">
        <v>3766</v>
      </c>
      <c r="H16" t="s">
        <v>3767</v>
      </c>
      <c r="I16" s="61">
        <v>50</v>
      </c>
    </row>
    <row r="17" spans="1:9" x14ac:dyDescent="0.25">
      <c r="A17" t="s">
        <v>10</v>
      </c>
      <c r="B17" t="s">
        <v>11</v>
      </c>
      <c r="C17" t="s">
        <v>97</v>
      </c>
      <c r="D17" t="s">
        <v>98</v>
      </c>
      <c r="E17" t="s">
        <v>97</v>
      </c>
      <c r="F17" t="s">
        <v>442</v>
      </c>
      <c r="G17" t="s">
        <v>3774</v>
      </c>
      <c r="H17" t="s">
        <v>3775</v>
      </c>
      <c r="I17" s="61">
        <v>68</v>
      </c>
    </row>
    <row r="18" spans="1:9" x14ac:dyDescent="0.25">
      <c r="A18" t="s">
        <v>10</v>
      </c>
      <c r="B18" t="s">
        <v>11</v>
      </c>
      <c r="C18" t="s">
        <v>97</v>
      </c>
      <c r="D18" t="s">
        <v>98</v>
      </c>
      <c r="E18" t="s">
        <v>97</v>
      </c>
      <c r="F18" t="s">
        <v>442</v>
      </c>
      <c r="G18" t="s">
        <v>4230</v>
      </c>
      <c r="H18" t="s">
        <v>4231</v>
      </c>
      <c r="I18" s="61">
        <v>104</v>
      </c>
    </row>
    <row r="19" spans="1:9" x14ac:dyDescent="0.25">
      <c r="A19" t="s">
        <v>10</v>
      </c>
      <c r="B19" t="s">
        <v>11</v>
      </c>
      <c r="C19" t="s">
        <v>97</v>
      </c>
      <c r="D19" t="s">
        <v>98</v>
      </c>
      <c r="E19" t="s">
        <v>97</v>
      </c>
      <c r="F19" t="s">
        <v>442</v>
      </c>
      <c r="G19" t="s">
        <v>4232</v>
      </c>
      <c r="H19" t="s">
        <v>4233</v>
      </c>
      <c r="I19" s="61">
        <v>36</v>
      </c>
    </row>
    <row r="20" spans="1:9" x14ac:dyDescent="0.25">
      <c r="A20" t="s">
        <v>10</v>
      </c>
      <c r="B20" t="s">
        <v>11</v>
      </c>
      <c r="C20" t="s">
        <v>97</v>
      </c>
      <c r="D20" t="s">
        <v>98</v>
      </c>
      <c r="E20" t="s">
        <v>1190</v>
      </c>
      <c r="F20" t="s">
        <v>1191</v>
      </c>
      <c r="G20" t="s">
        <v>4218</v>
      </c>
      <c r="H20" t="s">
        <v>4219</v>
      </c>
      <c r="I20" s="61">
        <v>77</v>
      </c>
    </row>
    <row r="21" spans="1:9" x14ac:dyDescent="0.25">
      <c r="A21" t="s">
        <v>10</v>
      </c>
      <c r="B21" t="s">
        <v>11</v>
      </c>
      <c r="C21" t="s">
        <v>97</v>
      </c>
      <c r="D21" t="s">
        <v>98</v>
      </c>
      <c r="E21" t="s">
        <v>1190</v>
      </c>
      <c r="F21" t="s">
        <v>1191</v>
      </c>
      <c r="G21" t="s">
        <v>4260</v>
      </c>
      <c r="H21" t="s">
        <v>4261</v>
      </c>
      <c r="I21" s="61">
        <v>36</v>
      </c>
    </row>
    <row r="22" spans="1:9" x14ac:dyDescent="0.25">
      <c r="A22" t="s">
        <v>10</v>
      </c>
      <c r="B22" t="s">
        <v>11</v>
      </c>
      <c r="C22" t="s">
        <v>97</v>
      </c>
      <c r="D22" t="s">
        <v>98</v>
      </c>
      <c r="E22" t="s">
        <v>2187</v>
      </c>
      <c r="F22" t="s">
        <v>2188</v>
      </c>
      <c r="G22" t="s">
        <v>360</v>
      </c>
      <c r="H22" t="s">
        <v>4227</v>
      </c>
      <c r="I22" s="61">
        <v>45</v>
      </c>
    </row>
    <row r="23" spans="1:9" x14ac:dyDescent="0.25">
      <c r="A23" t="s">
        <v>10</v>
      </c>
      <c r="B23" t="s">
        <v>11</v>
      </c>
      <c r="C23" t="s">
        <v>97</v>
      </c>
      <c r="D23" t="s">
        <v>98</v>
      </c>
      <c r="E23" t="s">
        <v>2187</v>
      </c>
      <c r="F23" t="s">
        <v>2188</v>
      </c>
      <c r="G23" t="s">
        <v>4239</v>
      </c>
      <c r="H23" t="s">
        <v>4240</v>
      </c>
      <c r="I23" s="61">
        <v>90</v>
      </c>
    </row>
    <row r="24" spans="1:9" x14ac:dyDescent="0.25">
      <c r="A24" t="s">
        <v>10</v>
      </c>
      <c r="B24" t="s">
        <v>11</v>
      </c>
      <c r="C24" t="s">
        <v>97</v>
      </c>
      <c r="D24" t="s">
        <v>98</v>
      </c>
      <c r="E24" t="s">
        <v>2187</v>
      </c>
      <c r="F24" t="s">
        <v>2188</v>
      </c>
      <c r="G24" t="s">
        <v>4264</v>
      </c>
      <c r="H24" t="s">
        <v>4265</v>
      </c>
      <c r="I24" s="61">
        <v>81</v>
      </c>
    </row>
    <row r="25" spans="1:9" x14ac:dyDescent="0.25">
      <c r="A25" t="s">
        <v>10</v>
      </c>
      <c r="B25" t="s">
        <v>11</v>
      </c>
      <c r="C25" t="s">
        <v>97</v>
      </c>
      <c r="D25" t="s">
        <v>98</v>
      </c>
      <c r="E25" t="s">
        <v>3760</v>
      </c>
      <c r="F25" t="s">
        <v>3761</v>
      </c>
      <c r="G25" t="s">
        <v>3762</v>
      </c>
      <c r="H25" t="s">
        <v>3763</v>
      </c>
      <c r="I25" s="61">
        <v>23</v>
      </c>
    </row>
    <row r="26" spans="1:9" x14ac:dyDescent="0.25">
      <c r="A26" t="s">
        <v>10</v>
      </c>
      <c r="B26" t="s">
        <v>11</v>
      </c>
      <c r="C26" t="s">
        <v>97</v>
      </c>
      <c r="D26" t="s">
        <v>98</v>
      </c>
      <c r="E26" t="s">
        <v>3760</v>
      </c>
      <c r="F26" t="s">
        <v>3761</v>
      </c>
      <c r="G26" t="s">
        <v>3790</v>
      </c>
      <c r="H26" t="s">
        <v>3791</v>
      </c>
      <c r="I26" s="61">
        <v>54</v>
      </c>
    </row>
    <row r="27" spans="1:9" x14ac:dyDescent="0.25">
      <c r="A27" t="s">
        <v>10</v>
      </c>
      <c r="B27" t="s">
        <v>11</v>
      </c>
      <c r="C27" t="s">
        <v>97</v>
      </c>
      <c r="D27" t="s">
        <v>98</v>
      </c>
      <c r="E27" t="s">
        <v>3760</v>
      </c>
      <c r="F27" t="s">
        <v>3761</v>
      </c>
      <c r="G27" t="s">
        <v>4223</v>
      </c>
      <c r="H27" t="s">
        <v>4224</v>
      </c>
      <c r="I27" s="61">
        <v>36</v>
      </c>
    </row>
    <row r="28" spans="1:9" x14ac:dyDescent="0.25">
      <c r="A28" t="s">
        <v>10</v>
      </c>
      <c r="B28" t="s">
        <v>11</v>
      </c>
      <c r="C28" t="s">
        <v>97</v>
      </c>
      <c r="D28" t="s">
        <v>98</v>
      </c>
      <c r="E28" t="s">
        <v>3760</v>
      </c>
      <c r="F28" t="s">
        <v>3761</v>
      </c>
      <c r="G28" t="s">
        <v>4225</v>
      </c>
      <c r="H28" t="s">
        <v>4226</v>
      </c>
      <c r="I28" s="61">
        <v>54</v>
      </c>
    </row>
    <row r="29" spans="1:9" x14ac:dyDescent="0.25">
      <c r="A29" t="s">
        <v>10</v>
      </c>
      <c r="B29" t="s">
        <v>11</v>
      </c>
      <c r="C29" t="s">
        <v>97</v>
      </c>
      <c r="D29" t="s">
        <v>98</v>
      </c>
      <c r="E29" t="s">
        <v>3760</v>
      </c>
      <c r="F29" t="s">
        <v>3761</v>
      </c>
      <c r="G29" t="s">
        <v>4243</v>
      </c>
      <c r="H29" t="s">
        <v>4244</v>
      </c>
      <c r="I29" s="61">
        <v>32</v>
      </c>
    </row>
    <row r="30" spans="1:9" x14ac:dyDescent="0.25">
      <c r="A30" t="s">
        <v>10</v>
      </c>
      <c r="B30" t="s">
        <v>11</v>
      </c>
      <c r="C30" t="s">
        <v>97</v>
      </c>
      <c r="D30" t="s">
        <v>98</v>
      </c>
      <c r="E30" t="s">
        <v>3760</v>
      </c>
      <c r="F30" t="s">
        <v>3761</v>
      </c>
      <c r="G30" t="s">
        <v>4262</v>
      </c>
      <c r="H30" t="s">
        <v>4263</v>
      </c>
      <c r="I30" s="61">
        <v>45</v>
      </c>
    </row>
    <row r="31" spans="1:9" x14ac:dyDescent="0.25">
      <c r="A31" t="s">
        <v>10</v>
      </c>
      <c r="B31" t="s">
        <v>11</v>
      </c>
      <c r="C31" t="s">
        <v>97</v>
      </c>
      <c r="D31" t="s">
        <v>98</v>
      </c>
      <c r="E31" t="s">
        <v>3764</v>
      </c>
      <c r="F31" t="s">
        <v>3765</v>
      </c>
      <c r="G31" t="s">
        <v>3409</v>
      </c>
      <c r="H31" t="s">
        <v>4220</v>
      </c>
      <c r="I31" s="61">
        <v>36</v>
      </c>
    </row>
    <row r="32" spans="1:9" x14ac:dyDescent="0.25">
      <c r="A32" t="s">
        <v>10</v>
      </c>
      <c r="B32" t="s">
        <v>11</v>
      </c>
      <c r="C32" t="s">
        <v>97</v>
      </c>
      <c r="D32" t="s">
        <v>98</v>
      </c>
      <c r="E32" t="s">
        <v>3764</v>
      </c>
      <c r="F32" t="s">
        <v>3765</v>
      </c>
      <c r="G32" t="s">
        <v>3776</v>
      </c>
      <c r="H32" t="s">
        <v>3777</v>
      </c>
      <c r="I32" s="61">
        <v>23</v>
      </c>
    </row>
    <row r="33" spans="1:9" x14ac:dyDescent="0.25">
      <c r="A33" t="s">
        <v>10</v>
      </c>
      <c r="B33" t="s">
        <v>11</v>
      </c>
      <c r="C33" t="s">
        <v>97</v>
      </c>
      <c r="D33" t="s">
        <v>98</v>
      </c>
      <c r="E33" t="s">
        <v>3764</v>
      </c>
      <c r="F33" t="s">
        <v>3765</v>
      </c>
      <c r="G33" t="s">
        <v>3778</v>
      </c>
      <c r="H33" t="s">
        <v>3779</v>
      </c>
      <c r="I33" s="61">
        <v>36</v>
      </c>
    </row>
    <row r="34" spans="1:9" x14ac:dyDescent="0.25">
      <c r="A34" t="s">
        <v>10</v>
      </c>
      <c r="B34" t="s">
        <v>11</v>
      </c>
      <c r="C34" t="s">
        <v>97</v>
      </c>
      <c r="D34" t="s">
        <v>98</v>
      </c>
      <c r="E34" t="s">
        <v>3764</v>
      </c>
      <c r="F34" t="s">
        <v>3765</v>
      </c>
      <c r="G34" t="s">
        <v>4235</v>
      </c>
      <c r="H34" t="s">
        <v>4236</v>
      </c>
      <c r="I34" s="61">
        <v>113</v>
      </c>
    </row>
    <row r="35" spans="1:9" x14ac:dyDescent="0.25">
      <c r="A35" t="s">
        <v>10</v>
      </c>
      <c r="B35" t="s">
        <v>11</v>
      </c>
      <c r="C35" t="s">
        <v>97</v>
      </c>
      <c r="D35" t="s">
        <v>98</v>
      </c>
      <c r="E35" t="s">
        <v>3764</v>
      </c>
      <c r="F35" t="s">
        <v>3765</v>
      </c>
      <c r="G35" t="s">
        <v>4237</v>
      </c>
      <c r="H35" t="s">
        <v>4238</v>
      </c>
      <c r="I35" s="61">
        <v>41</v>
      </c>
    </row>
    <row r="36" spans="1:9" x14ac:dyDescent="0.25">
      <c r="A36" t="s">
        <v>10</v>
      </c>
      <c r="B36" t="s">
        <v>11</v>
      </c>
      <c r="C36" t="s">
        <v>97</v>
      </c>
      <c r="D36" t="s">
        <v>98</v>
      </c>
      <c r="E36" t="s">
        <v>3764</v>
      </c>
      <c r="F36" t="s">
        <v>3765</v>
      </c>
      <c r="G36" t="s">
        <v>4241</v>
      </c>
      <c r="H36" t="s">
        <v>4242</v>
      </c>
      <c r="I36" s="61">
        <v>36</v>
      </c>
    </row>
    <row r="37" spans="1:9" x14ac:dyDescent="0.25">
      <c r="A37" t="s">
        <v>10</v>
      </c>
      <c r="B37" t="s">
        <v>11</v>
      </c>
      <c r="C37" t="s">
        <v>97</v>
      </c>
      <c r="D37" t="s">
        <v>98</v>
      </c>
      <c r="E37" t="s">
        <v>1035</v>
      </c>
      <c r="F37" t="s">
        <v>1036</v>
      </c>
      <c r="G37" t="s">
        <v>1035</v>
      </c>
      <c r="H37" t="s">
        <v>4234</v>
      </c>
      <c r="I37" s="61">
        <v>59</v>
      </c>
    </row>
    <row r="38" spans="1:9" x14ac:dyDescent="0.25">
      <c r="A38" t="s">
        <v>10</v>
      </c>
      <c r="B38" t="s">
        <v>11</v>
      </c>
      <c r="C38" t="s">
        <v>13</v>
      </c>
      <c r="D38" t="s">
        <v>14</v>
      </c>
      <c r="E38" t="s">
        <v>446</v>
      </c>
      <c r="F38" t="s">
        <v>447</v>
      </c>
      <c r="G38" t="s">
        <v>456</v>
      </c>
      <c r="H38" t="s">
        <v>457</v>
      </c>
      <c r="I38" s="61">
        <v>25</v>
      </c>
    </row>
    <row r="39" spans="1:9" x14ac:dyDescent="0.25">
      <c r="A39" t="s">
        <v>10</v>
      </c>
      <c r="B39" t="s">
        <v>11</v>
      </c>
      <c r="C39" t="s">
        <v>13</v>
      </c>
      <c r="D39" t="s">
        <v>14</v>
      </c>
      <c r="E39" t="s">
        <v>446</v>
      </c>
      <c r="F39" t="s">
        <v>447</v>
      </c>
      <c r="G39" t="s">
        <v>448</v>
      </c>
      <c r="H39" t="s">
        <v>449</v>
      </c>
      <c r="I39" s="61">
        <v>25</v>
      </c>
    </row>
    <row r="40" spans="1:9" x14ac:dyDescent="0.25">
      <c r="A40" t="s">
        <v>10</v>
      </c>
      <c r="B40" t="s">
        <v>11</v>
      </c>
      <c r="C40" t="s">
        <v>13</v>
      </c>
      <c r="D40" t="s">
        <v>14</v>
      </c>
      <c r="E40" t="s">
        <v>446</v>
      </c>
      <c r="F40" t="s">
        <v>447</v>
      </c>
      <c r="G40" t="s">
        <v>964</v>
      </c>
      <c r="H40" t="s">
        <v>883</v>
      </c>
      <c r="I40" s="61">
        <v>20</v>
      </c>
    </row>
    <row r="41" spans="1:9" x14ac:dyDescent="0.25">
      <c r="A41" t="s">
        <v>10</v>
      </c>
      <c r="B41" t="s">
        <v>11</v>
      </c>
      <c r="C41" t="s">
        <v>13</v>
      </c>
      <c r="D41" t="s">
        <v>14</v>
      </c>
      <c r="E41" t="s">
        <v>446</v>
      </c>
      <c r="F41" t="s">
        <v>447</v>
      </c>
      <c r="G41" t="s">
        <v>1046</v>
      </c>
      <c r="H41" t="s">
        <v>1047</v>
      </c>
      <c r="I41" s="61">
        <v>5</v>
      </c>
    </row>
    <row r="42" spans="1:9" x14ac:dyDescent="0.25">
      <c r="A42" t="s">
        <v>10</v>
      </c>
      <c r="B42" t="s">
        <v>11</v>
      </c>
      <c r="C42" t="s">
        <v>13</v>
      </c>
      <c r="D42" t="s">
        <v>14</v>
      </c>
      <c r="E42" t="s">
        <v>446</v>
      </c>
      <c r="F42" t="s">
        <v>447</v>
      </c>
      <c r="G42" t="s">
        <v>3671</v>
      </c>
      <c r="H42" t="s">
        <v>3672</v>
      </c>
      <c r="I42" s="61">
        <v>5</v>
      </c>
    </row>
    <row r="43" spans="1:9" x14ac:dyDescent="0.25">
      <c r="A43" t="s">
        <v>10</v>
      </c>
      <c r="B43" t="s">
        <v>11</v>
      </c>
      <c r="C43" t="s">
        <v>13</v>
      </c>
      <c r="D43" t="s">
        <v>14</v>
      </c>
      <c r="E43" t="s">
        <v>446</v>
      </c>
      <c r="F43" t="s">
        <v>447</v>
      </c>
      <c r="G43" t="s">
        <v>4216</v>
      </c>
      <c r="H43" t="s">
        <v>4217</v>
      </c>
      <c r="I43" s="61">
        <v>14</v>
      </c>
    </row>
    <row r="44" spans="1:9" x14ac:dyDescent="0.25">
      <c r="A44" t="s">
        <v>10</v>
      </c>
      <c r="B44" t="s">
        <v>11</v>
      </c>
      <c r="C44" t="s">
        <v>13</v>
      </c>
      <c r="D44" t="s">
        <v>14</v>
      </c>
      <c r="E44" t="s">
        <v>446</v>
      </c>
      <c r="F44" t="s">
        <v>447</v>
      </c>
      <c r="G44" t="s">
        <v>4221</v>
      </c>
      <c r="H44" t="s">
        <v>4222</v>
      </c>
      <c r="I44" s="61">
        <v>32</v>
      </c>
    </row>
    <row r="45" spans="1:9" x14ac:dyDescent="0.25">
      <c r="A45" t="s">
        <v>10</v>
      </c>
      <c r="B45" t="s">
        <v>11</v>
      </c>
      <c r="C45" t="s">
        <v>389</v>
      </c>
      <c r="D45" t="s">
        <v>390</v>
      </c>
      <c r="E45" t="s">
        <v>451</v>
      </c>
      <c r="F45" t="s">
        <v>452</v>
      </c>
      <c r="G45" t="s">
        <v>673</v>
      </c>
      <c r="H45" t="s">
        <v>596</v>
      </c>
      <c r="I45" s="61">
        <v>15</v>
      </c>
    </row>
    <row r="46" spans="1:9" x14ac:dyDescent="0.25">
      <c r="A46" t="s">
        <v>10</v>
      </c>
      <c r="B46" t="s">
        <v>11</v>
      </c>
      <c r="C46" t="s">
        <v>389</v>
      </c>
      <c r="D46" t="s">
        <v>390</v>
      </c>
      <c r="E46" t="s">
        <v>451</v>
      </c>
      <c r="F46" t="s">
        <v>452</v>
      </c>
      <c r="G46" t="s">
        <v>4482</v>
      </c>
      <c r="H46" t="s">
        <v>4483</v>
      </c>
      <c r="I46" s="61">
        <v>28</v>
      </c>
    </row>
    <row r="47" spans="1:9" x14ac:dyDescent="0.25">
      <c r="A47" t="s">
        <v>10</v>
      </c>
      <c r="B47" t="s">
        <v>11</v>
      </c>
      <c r="C47" t="s">
        <v>389</v>
      </c>
      <c r="D47" t="s">
        <v>390</v>
      </c>
      <c r="E47" t="s">
        <v>451</v>
      </c>
      <c r="F47" t="s">
        <v>452</v>
      </c>
      <c r="G47" t="s">
        <v>3690</v>
      </c>
      <c r="H47" t="s">
        <v>3691</v>
      </c>
      <c r="I47" s="61">
        <v>18</v>
      </c>
    </row>
    <row r="48" spans="1:9" x14ac:dyDescent="0.25">
      <c r="A48" t="s">
        <v>10</v>
      </c>
      <c r="B48" t="s">
        <v>11</v>
      </c>
      <c r="C48" t="s">
        <v>389</v>
      </c>
      <c r="D48" t="s">
        <v>390</v>
      </c>
      <c r="E48" t="s">
        <v>389</v>
      </c>
      <c r="F48" t="s">
        <v>391</v>
      </c>
      <c r="G48" t="s">
        <v>672</v>
      </c>
      <c r="H48" t="s">
        <v>595</v>
      </c>
      <c r="I48" s="61">
        <v>15</v>
      </c>
    </row>
    <row r="49" spans="1:9" x14ac:dyDescent="0.25">
      <c r="A49" t="s">
        <v>10</v>
      </c>
      <c r="B49" t="s">
        <v>11</v>
      </c>
      <c r="C49" t="s">
        <v>154</v>
      </c>
      <c r="D49" t="s">
        <v>155</v>
      </c>
      <c r="E49" t="s">
        <v>154</v>
      </c>
      <c r="F49" t="s">
        <v>340</v>
      </c>
      <c r="G49" t="s">
        <v>154</v>
      </c>
      <c r="H49" t="s">
        <v>341</v>
      </c>
      <c r="I49" s="61">
        <v>465</v>
      </c>
    </row>
    <row r="50" spans="1:9" x14ac:dyDescent="0.25">
      <c r="A50" t="s">
        <v>10</v>
      </c>
      <c r="B50" t="s">
        <v>11</v>
      </c>
      <c r="C50" t="s">
        <v>154</v>
      </c>
      <c r="D50" t="s">
        <v>155</v>
      </c>
      <c r="E50" t="s">
        <v>154</v>
      </c>
      <c r="F50" t="s">
        <v>340</v>
      </c>
      <c r="G50" t="s">
        <v>3786</v>
      </c>
      <c r="H50" t="s">
        <v>3787</v>
      </c>
      <c r="I50" s="61">
        <v>45</v>
      </c>
    </row>
    <row r="51" spans="1:9" x14ac:dyDescent="0.25">
      <c r="A51" t="s">
        <v>10</v>
      </c>
      <c r="B51" t="s">
        <v>11</v>
      </c>
      <c r="C51" t="s">
        <v>154</v>
      </c>
      <c r="D51" t="s">
        <v>155</v>
      </c>
      <c r="E51" t="s">
        <v>154</v>
      </c>
      <c r="F51" t="s">
        <v>340</v>
      </c>
      <c r="G51" t="s">
        <v>3798</v>
      </c>
      <c r="H51" t="s">
        <v>3799</v>
      </c>
      <c r="I51" s="61">
        <v>45</v>
      </c>
    </row>
    <row r="52" spans="1:9" x14ac:dyDescent="0.25">
      <c r="A52" t="s">
        <v>10</v>
      </c>
      <c r="B52" t="s">
        <v>11</v>
      </c>
      <c r="C52" t="s">
        <v>154</v>
      </c>
      <c r="D52" t="s">
        <v>155</v>
      </c>
      <c r="E52" t="s">
        <v>154</v>
      </c>
      <c r="F52" t="s">
        <v>340</v>
      </c>
      <c r="G52" t="s">
        <v>3800</v>
      </c>
      <c r="H52" t="s">
        <v>3801</v>
      </c>
      <c r="I52" s="61">
        <v>23</v>
      </c>
    </row>
    <row r="53" spans="1:9" x14ac:dyDescent="0.25">
      <c r="A53" t="s">
        <v>10</v>
      </c>
      <c r="B53" t="s">
        <v>11</v>
      </c>
      <c r="C53" t="s">
        <v>154</v>
      </c>
      <c r="D53" t="s">
        <v>155</v>
      </c>
      <c r="E53" t="s">
        <v>154</v>
      </c>
      <c r="F53" t="s">
        <v>340</v>
      </c>
      <c r="G53" t="s">
        <v>3802</v>
      </c>
      <c r="H53" t="s">
        <v>3803</v>
      </c>
      <c r="I53" s="61">
        <v>59</v>
      </c>
    </row>
    <row r="54" spans="1:9" x14ac:dyDescent="0.25">
      <c r="A54" t="s">
        <v>10</v>
      </c>
      <c r="B54" t="s">
        <v>11</v>
      </c>
      <c r="C54" t="s">
        <v>154</v>
      </c>
      <c r="D54" t="s">
        <v>155</v>
      </c>
      <c r="E54" t="s">
        <v>154</v>
      </c>
      <c r="F54" t="s">
        <v>340</v>
      </c>
      <c r="G54" t="s">
        <v>4257</v>
      </c>
      <c r="H54" t="s">
        <v>4258</v>
      </c>
      <c r="I54" s="61">
        <v>59</v>
      </c>
    </row>
    <row r="55" spans="1:9" x14ac:dyDescent="0.25">
      <c r="A55" t="s">
        <v>10</v>
      </c>
      <c r="B55" t="s">
        <v>11</v>
      </c>
      <c r="C55" t="s">
        <v>154</v>
      </c>
      <c r="D55" t="s">
        <v>155</v>
      </c>
      <c r="E55" t="s">
        <v>154</v>
      </c>
      <c r="F55" t="s">
        <v>340</v>
      </c>
      <c r="G55" t="s">
        <v>4280</v>
      </c>
      <c r="H55" t="s">
        <v>4281</v>
      </c>
      <c r="I55" s="61">
        <v>41</v>
      </c>
    </row>
    <row r="56" spans="1:9" x14ac:dyDescent="0.25">
      <c r="A56" t="s">
        <v>10</v>
      </c>
      <c r="B56" t="s">
        <v>11</v>
      </c>
      <c r="C56" t="s">
        <v>154</v>
      </c>
      <c r="D56" t="s">
        <v>155</v>
      </c>
      <c r="E56" t="s">
        <v>154</v>
      </c>
      <c r="F56" t="s">
        <v>340</v>
      </c>
      <c r="G56" t="s">
        <v>4282</v>
      </c>
      <c r="H56" t="s">
        <v>4283</v>
      </c>
      <c r="I56" s="61">
        <v>72</v>
      </c>
    </row>
    <row r="57" spans="1:9" x14ac:dyDescent="0.25">
      <c r="A57" t="s">
        <v>10</v>
      </c>
      <c r="B57" t="s">
        <v>11</v>
      </c>
      <c r="C57" t="s">
        <v>154</v>
      </c>
      <c r="D57" t="s">
        <v>155</v>
      </c>
      <c r="E57" t="s">
        <v>2977</v>
      </c>
      <c r="F57" t="s">
        <v>2978</v>
      </c>
      <c r="G57" t="s">
        <v>3782</v>
      </c>
      <c r="H57" t="s">
        <v>3783</v>
      </c>
      <c r="I57" s="61">
        <v>41</v>
      </c>
    </row>
    <row r="58" spans="1:9" x14ac:dyDescent="0.25">
      <c r="A58" t="s">
        <v>10</v>
      </c>
      <c r="B58" t="s">
        <v>11</v>
      </c>
      <c r="C58" t="s">
        <v>154</v>
      </c>
      <c r="D58" t="s">
        <v>155</v>
      </c>
      <c r="E58" t="s">
        <v>2977</v>
      </c>
      <c r="F58" t="s">
        <v>2978</v>
      </c>
      <c r="G58" t="s">
        <v>3784</v>
      </c>
      <c r="H58" t="s">
        <v>3785</v>
      </c>
      <c r="I58" s="61">
        <v>60</v>
      </c>
    </row>
    <row r="59" spans="1:9" x14ac:dyDescent="0.25">
      <c r="A59" t="s">
        <v>10</v>
      </c>
      <c r="B59" t="s">
        <v>11</v>
      </c>
      <c r="C59" t="s">
        <v>154</v>
      </c>
      <c r="D59" t="s">
        <v>155</v>
      </c>
      <c r="E59" t="s">
        <v>2977</v>
      </c>
      <c r="F59" t="s">
        <v>2978</v>
      </c>
      <c r="G59" t="s">
        <v>3788</v>
      </c>
      <c r="H59" t="s">
        <v>3789</v>
      </c>
      <c r="I59" s="61">
        <v>45</v>
      </c>
    </row>
    <row r="60" spans="1:9" x14ac:dyDescent="0.25">
      <c r="A60" t="s">
        <v>10</v>
      </c>
      <c r="B60" t="s">
        <v>11</v>
      </c>
      <c r="C60" t="s">
        <v>154</v>
      </c>
      <c r="D60" t="s">
        <v>155</v>
      </c>
      <c r="E60" t="s">
        <v>2977</v>
      </c>
      <c r="F60" t="s">
        <v>2978</v>
      </c>
      <c r="G60" t="s">
        <v>3792</v>
      </c>
      <c r="H60" t="s">
        <v>3793</v>
      </c>
      <c r="I60" s="61">
        <v>45</v>
      </c>
    </row>
    <row r="61" spans="1:9" x14ac:dyDescent="0.25">
      <c r="A61" t="s">
        <v>10</v>
      </c>
      <c r="B61" t="s">
        <v>11</v>
      </c>
      <c r="C61" t="s">
        <v>154</v>
      </c>
      <c r="D61" t="s">
        <v>155</v>
      </c>
      <c r="E61" t="s">
        <v>2977</v>
      </c>
      <c r="F61" t="s">
        <v>2978</v>
      </c>
      <c r="G61" t="s">
        <v>3794</v>
      </c>
      <c r="H61" t="s">
        <v>3795</v>
      </c>
      <c r="I61" s="61">
        <v>59</v>
      </c>
    </row>
    <row r="62" spans="1:9" x14ac:dyDescent="0.25">
      <c r="A62" t="s">
        <v>10</v>
      </c>
      <c r="B62" t="s">
        <v>11</v>
      </c>
      <c r="C62" t="s">
        <v>154</v>
      </c>
      <c r="D62" t="s">
        <v>155</v>
      </c>
      <c r="E62" t="s">
        <v>2977</v>
      </c>
      <c r="F62" t="s">
        <v>2978</v>
      </c>
      <c r="G62" t="s">
        <v>3814</v>
      </c>
      <c r="H62" t="s">
        <v>3815</v>
      </c>
      <c r="I62" s="61">
        <v>72</v>
      </c>
    </row>
    <row r="63" spans="1:9" x14ac:dyDescent="0.25">
      <c r="A63" t="s">
        <v>10</v>
      </c>
      <c r="B63" t="s">
        <v>11</v>
      </c>
      <c r="C63" t="s">
        <v>154</v>
      </c>
      <c r="D63" t="s">
        <v>155</v>
      </c>
      <c r="E63" t="s">
        <v>2977</v>
      </c>
      <c r="F63" t="s">
        <v>2978</v>
      </c>
      <c r="G63" t="s">
        <v>4245</v>
      </c>
      <c r="H63" t="s">
        <v>4246</v>
      </c>
      <c r="I63" s="61">
        <v>41</v>
      </c>
    </row>
    <row r="64" spans="1:9" x14ac:dyDescent="0.25">
      <c r="A64" t="s">
        <v>10</v>
      </c>
      <c r="B64" t="s">
        <v>11</v>
      </c>
      <c r="C64" t="s">
        <v>154</v>
      </c>
      <c r="D64" t="s">
        <v>155</v>
      </c>
      <c r="E64" t="s">
        <v>2977</v>
      </c>
      <c r="F64" t="s">
        <v>2978</v>
      </c>
      <c r="G64" t="s">
        <v>4247</v>
      </c>
      <c r="H64" t="s">
        <v>4248</v>
      </c>
      <c r="I64" s="61">
        <v>36</v>
      </c>
    </row>
    <row r="65" spans="1:9" x14ac:dyDescent="0.25">
      <c r="A65" t="s">
        <v>10</v>
      </c>
      <c r="B65" t="s">
        <v>11</v>
      </c>
      <c r="C65" t="s">
        <v>154</v>
      </c>
      <c r="D65" t="s">
        <v>155</v>
      </c>
      <c r="E65" t="s">
        <v>2977</v>
      </c>
      <c r="F65" t="s">
        <v>2978</v>
      </c>
      <c r="G65" t="s">
        <v>4249</v>
      </c>
      <c r="H65" t="s">
        <v>4250</v>
      </c>
      <c r="I65" s="61">
        <v>45</v>
      </c>
    </row>
    <row r="66" spans="1:9" x14ac:dyDescent="0.25">
      <c r="A66" t="s">
        <v>10</v>
      </c>
      <c r="B66" t="s">
        <v>11</v>
      </c>
      <c r="C66" t="s">
        <v>154</v>
      </c>
      <c r="D66" t="s">
        <v>155</v>
      </c>
      <c r="E66" t="s">
        <v>2977</v>
      </c>
      <c r="F66" t="s">
        <v>2978</v>
      </c>
      <c r="G66" t="s">
        <v>4251</v>
      </c>
      <c r="H66" t="s">
        <v>4252</v>
      </c>
      <c r="I66" s="61">
        <v>54</v>
      </c>
    </row>
    <row r="67" spans="1:9" x14ac:dyDescent="0.25">
      <c r="A67" t="s">
        <v>10</v>
      </c>
      <c r="B67" t="s">
        <v>11</v>
      </c>
      <c r="C67" t="s">
        <v>154</v>
      </c>
      <c r="D67" t="s">
        <v>155</v>
      </c>
      <c r="E67" t="s">
        <v>2977</v>
      </c>
      <c r="F67" t="s">
        <v>2978</v>
      </c>
      <c r="G67" t="s">
        <v>4253</v>
      </c>
      <c r="H67" t="s">
        <v>4254</v>
      </c>
      <c r="I67" s="61">
        <v>54</v>
      </c>
    </row>
    <row r="68" spans="1:9" x14ac:dyDescent="0.25">
      <c r="A68" t="s">
        <v>10</v>
      </c>
      <c r="B68" t="s">
        <v>11</v>
      </c>
      <c r="C68" t="s">
        <v>154</v>
      </c>
      <c r="D68" t="s">
        <v>155</v>
      </c>
      <c r="E68" t="s">
        <v>2977</v>
      </c>
      <c r="F68" t="s">
        <v>2978</v>
      </c>
      <c r="G68" t="s">
        <v>4255</v>
      </c>
      <c r="H68" t="s">
        <v>4256</v>
      </c>
      <c r="I68" s="61">
        <v>36</v>
      </c>
    </row>
    <row r="69" spans="1:9" x14ac:dyDescent="0.25">
      <c r="A69" t="s">
        <v>10</v>
      </c>
      <c r="B69" t="s">
        <v>11</v>
      </c>
      <c r="C69" t="s">
        <v>154</v>
      </c>
      <c r="D69" t="s">
        <v>155</v>
      </c>
      <c r="E69" t="s">
        <v>2977</v>
      </c>
      <c r="F69" t="s">
        <v>2978</v>
      </c>
      <c r="G69" t="s">
        <v>4266</v>
      </c>
      <c r="H69" t="s">
        <v>4267</v>
      </c>
      <c r="I69" s="61">
        <v>90</v>
      </c>
    </row>
    <row r="70" spans="1:9" x14ac:dyDescent="0.25">
      <c r="A70" t="s">
        <v>10</v>
      </c>
      <c r="B70" t="s">
        <v>11</v>
      </c>
      <c r="C70" t="s">
        <v>154</v>
      </c>
      <c r="D70" t="s">
        <v>155</v>
      </c>
      <c r="E70" t="s">
        <v>2977</v>
      </c>
      <c r="F70" t="s">
        <v>2978</v>
      </c>
      <c r="G70" t="s">
        <v>4268</v>
      </c>
      <c r="H70" t="s">
        <v>4269</v>
      </c>
      <c r="I70" s="61">
        <v>68</v>
      </c>
    </row>
    <row r="71" spans="1:9" x14ac:dyDescent="0.25">
      <c r="A71" t="s">
        <v>10</v>
      </c>
      <c r="B71" t="s">
        <v>11</v>
      </c>
      <c r="C71" t="s">
        <v>154</v>
      </c>
      <c r="D71" t="s">
        <v>155</v>
      </c>
      <c r="E71" t="s">
        <v>2977</v>
      </c>
      <c r="F71" t="s">
        <v>2978</v>
      </c>
      <c r="G71" t="s">
        <v>4270</v>
      </c>
      <c r="H71" t="s">
        <v>4271</v>
      </c>
      <c r="I71" s="61">
        <v>45</v>
      </c>
    </row>
    <row r="72" spans="1:9" x14ac:dyDescent="0.25">
      <c r="A72" t="s">
        <v>10</v>
      </c>
      <c r="B72" t="s">
        <v>11</v>
      </c>
      <c r="C72" t="s">
        <v>154</v>
      </c>
      <c r="D72" t="s">
        <v>155</v>
      </c>
      <c r="E72" t="s">
        <v>2977</v>
      </c>
      <c r="F72" t="s">
        <v>2978</v>
      </c>
      <c r="G72" t="s">
        <v>4272</v>
      </c>
      <c r="H72" t="s">
        <v>4273</v>
      </c>
      <c r="I72" s="61">
        <v>86</v>
      </c>
    </row>
    <row r="73" spans="1:9" x14ac:dyDescent="0.25">
      <c r="A73" t="s">
        <v>10</v>
      </c>
      <c r="B73" t="s">
        <v>11</v>
      </c>
      <c r="C73" t="s">
        <v>154</v>
      </c>
      <c r="D73" t="s">
        <v>155</v>
      </c>
      <c r="E73" t="s">
        <v>2977</v>
      </c>
      <c r="F73" t="s">
        <v>2978</v>
      </c>
      <c r="G73" t="s">
        <v>4274</v>
      </c>
      <c r="H73" t="s">
        <v>4275</v>
      </c>
      <c r="I73" s="61">
        <v>54</v>
      </c>
    </row>
    <row r="74" spans="1:9" x14ac:dyDescent="0.25">
      <c r="A74" t="s">
        <v>10</v>
      </c>
      <c r="B74" t="s">
        <v>11</v>
      </c>
      <c r="C74" t="s">
        <v>154</v>
      </c>
      <c r="D74" t="s">
        <v>155</v>
      </c>
      <c r="E74" t="s">
        <v>2977</v>
      </c>
      <c r="F74" t="s">
        <v>2978</v>
      </c>
      <c r="G74" t="s">
        <v>4312</v>
      </c>
      <c r="H74" t="s">
        <v>4313</v>
      </c>
      <c r="I74" s="61">
        <v>100</v>
      </c>
    </row>
    <row r="75" spans="1:9" x14ac:dyDescent="0.25">
      <c r="A75" t="s">
        <v>10</v>
      </c>
      <c r="B75" t="s">
        <v>11</v>
      </c>
      <c r="C75" t="s">
        <v>154</v>
      </c>
      <c r="D75" t="s">
        <v>155</v>
      </c>
      <c r="E75" t="s">
        <v>2977</v>
      </c>
      <c r="F75" t="s">
        <v>2978</v>
      </c>
      <c r="G75" t="s">
        <v>4318</v>
      </c>
      <c r="H75" t="s">
        <v>4319</v>
      </c>
      <c r="I75" s="61">
        <v>80</v>
      </c>
    </row>
    <row r="76" spans="1:9" x14ac:dyDescent="0.25">
      <c r="A76" t="s">
        <v>10</v>
      </c>
      <c r="B76" t="s">
        <v>11</v>
      </c>
      <c r="C76" t="s">
        <v>154</v>
      </c>
      <c r="D76" t="s">
        <v>155</v>
      </c>
      <c r="E76" t="s">
        <v>2977</v>
      </c>
      <c r="F76" t="s">
        <v>2978</v>
      </c>
      <c r="G76" t="s">
        <v>4320</v>
      </c>
      <c r="H76" t="s">
        <v>4321</v>
      </c>
      <c r="I76" s="61">
        <v>50</v>
      </c>
    </row>
    <row r="77" spans="1:9" x14ac:dyDescent="0.25">
      <c r="A77" t="s">
        <v>10</v>
      </c>
      <c r="B77" t="s">
        <v>11</v>
      </c>
      <c r="C77" t="s">
        <v>154</v>
      </c>
      <c r="D77" t="s">
        <v>155</v>
      </c>
      <c r="E77" t="s">
        <v>1187</v>
      </c>
      <c r="F77" t="s">
        <v>1188</v>
      </c>
      <c r="G77" t="s">
        <v>3796</v>
      </c>
      <c r="H77" t="s">
        <v>3797</v>
      </c>
      <c r="I77" s="61">
        <v>50</v>
      </c>
    </row>
    <row r="78" spans="1:9" x14ac:dyDescent="0.25">
      <c r="A78" t="s">
        <v>10</v>
      </c>
      <c r="B78" t="s">
        <v>11</v>
      </c>
      <c r="C78" t="s">
        <v>154</v>
      </c>
      <c r="D78" t="s">
        <v>155</v>
      </c>
      <c r="E78" t="s">
        <v>1187</v>
      </c>
      <c r="F78" t="s">
        <v>1188</v>
      </c>
      <c r="G78" t="s">
        <v>4276</v>
      </c>
      <c r="H78" t="s">
        <v>4277</v>
      </c>
      <c r="I78" s="61">
        <v>63</v>
      </c>
    </row>
    <row r="79" spans="1:9" x14ac:dyDescent="0.25">
      <c r="A79" t="s">
        <v>10</v>
      </c>
      <c r="B79" t="s">
        <v>11</v>
      </c>
      <c r="C79" t="s">
        <v>154</v>
      </c>
      <c r="D79" t="s">
        <v>155</v>
      </c>
      <c r="E79" t="s">
        <v>1187</v>
      </c>
      <c r="F79" t="s">
        <v>1188</v>
      </c>
      <c r="G79" t="s">
        <v>4278</v>
      </c>
      <c r="H79" t="s">
        <v>4279</v>
      </c>
      <c r="I79" s="61">
        <v>45</v>
      </c>
    </row>
    <row r="80" spans="1:9" x14ac:dyDescent="0.25">
      <c r="A80" t="s">
        <v>10</v>
      </c>
      <c r="B80" t="s">
        <v>11</v>
      </c>
      <c r="C80" t="s">
        <v>154</v>
      </c>
      <c r="D80" t="s">
        <v>155</v>
      </c>
      <c r="E80" t="s">
        <v>1187</v>
      </c>
      <c r="F80" t="s">
        <v>1188</v>
      </c>
      <c r="G80" t="s">
        <v>4314</v>
      </c>
      <c r="H80" t="s">
        <v>4315</v>
      </c>
      <c r="I80" s="61">
        <v>80</v>
      </c>
    </row>
    <row r="81" spans="1:9" x14ac:dyDescent="0.25">
      <c r="A81" t="s">
        <v>10</v>
      </c>
      <c r="B81" t="s">
        <v>11</v>
      </c>
      <c r="C81" t="s">
        <v>154</v>
      </c>
      <c r="D81" t="s">
        <v>155</v>
      </c>
      <c r="E81" t="s">
        <v>1187</v>
      </c>
      <c r="F81" t="s">
        <v>1188</v>
      </c>
      <c r="G81" t="s">
        <v>4322</v>
      </c>
      <c r="H81" t="s">
        <v>4323</v>
      </c>
      <c r="I81" s="61">
        <v>100</v>
      </c>
    </row>
    <row r="82" spans="1:9" x14ac:dyDescent="0.25">
      <c r="A82" t="s">
        <v>10</v>
      </c>
      <c r="B82" t="s">
        <v>11</v>
      </c>
      <c r="C82" t="s">
        <v>946</v>
      </c>
      <c r="D82" t="s">
        <v>945</v>
      </c>
      <c r="E82" t="s">
        <v>948</v>
      </c>
      <c r="F82" t="s">
        <v>947</v>
      </c>
      <c r="G82" t="s">
        <v>984</v>
      </c>
      <c r="H82" t="s">
        <v>985</v>
      </c>
      <c r="I82" s="61">
        <v>5</v>
      </c>
    </row>
    <row r="83" spans="1:9" x14ac:dyDescent="0.25">
      <c r="A83" t="s">
        <v>10</v>
      </c>
      <c r="B83" t="s">
        <v>11</v>
      </c>
      <c r="C83" t="s">
        <v>946</v>
      </c>
      <c r="D83" t="s">
        <v>945</v>
      </c>
      <c r="E83" t="s">
        <v>948</v>
      </c>
      <c r="F83" t="s">
        <v>947</v>
      </c>
      <c r="G83" t="s">
        <v>4459</v>
      </c>
      <c r="H83" t="s">
        <v>4460</v>
      </c>
      <c r="I83" s="61">
        <v>5</v>
      </c>
    </row>
    <row r="84" spans="1:9" x14ac:dyDescent="0.25">
      <c r="A84" t="s">
        <v>10</v>
      </c>
      <c r="B84" t="s">
        <v>11</v>
      </c>
      <c r="C84" t="s">
        <v>946</v>
      </c>
      <c r="D84" t="s">
        <v>945</v>
      </c>
      <c r="E84" t="s">
        <v>990</v>
      </c>
      <c r="F84" t="s">
        <v>991</v>
      </c>
      <c r="G84" t="s">
        <v>992</v>
      </c>
      <c r="H84" t="s">
        <v>993</v>
      </c>
      <c r="I84" s="61">
        <v>5</v>
      </c>
    </row>
    <row r="85" spans="1:9" x14ac:dyDescent="0.25">
      <c r="A85" t="s">
        <v>10</v>
      </c>
      <c r="B85" t="s">
        <v>11</v>
      </c>
      <c r="C85" t="s">
        <v>946</v>
      </c>
      <c r="D85" t="s">
        <v>945</v>
      </c>
      <c r="E85" t="s">
        <v>990</v>
      </c>
      <c r="F85" t="s">
        <v>991</v>
      </c>
      <c r="G85" t="s">
        <v>990</v>
      </c>
      <c r="H85" t="s">
        <v>1070</v>
      </c>
      <c r="I85" s="61">
        <v>350</v>
      </c>
    </row>
    <row r="86" spans="1:9" x14ac:dyDescent="0.25">
      <c r="A86" t="s">
        <v>10</v>
      </c>
      <c r="B86" t="s">
        <v>11</v>
      </c>
      <c r="C86" t="s">
        <v>946</v>
      </c>
      <c r="D86" t="s">
        <v>945</v>
      </c>
      <c r="E86" t="s">
        <v>990</v>
      </c>
      <c r="F86" t="s">
        <v>991</v>
      </c>
      <c r="G86" t="s">
        <v>2975</v>
      </c>
      <c r="H86" t="s">
        <v>2976</v>
      </c>
      <c r="I86" s="61">
        <v>15</v>
      </c>
    </row>
    <row r="87" spans="1:9" x14ac:dyDescent="0.25">
      <c r="A87" t="s">
        <v>10</v>
      </c>
      <c r="B87" t="s">
        <v>11</v>
      </c>
      <c r="C87" t="s">
        <v>946</v>
      </c>
      <c r="D87" t="s">
        <v>945</v>
      </c>
      <c r="E87" t="s">
        <v>990</v>
      </c>
      <c r="F87" t="s">
        <v>991</v>
      </c>
      <c r="G87" t="s">
        <v>3053</v>
      </c>
      <c r="H87" t="s">
        <v>4479</v>
      </c>
      <c r="I87" s="61">
        <v>5</v>
      </c>
    </row>
    <row r="88" spans="1:9" x14ac:dyDescent="0.25">
      <c r="A88" t="s">
        <v>10</v>
      </c>
      <c r="B88" t="s">
        <v>11</v>
      </c>
      <c r="C88" t="s">
        <v>946</v>
      </c>
      <c r="D88" t="s">
        <v>945</v>
      </c>
      <c r="E88" t="s">
        <v>990</v>
      </c>
      <c r="F88" t="s">
        <v>991</v>
      </c>
      <c r="G88" t="s">
        <v>3780</v>
      </c>
      <c r="H88" t="s">
        <v>3781</v>
      </c>
      <c r="I88" s="61">
        <v>6</v>
      </c>
    </row>
    <row r="89" spans="1:9" x14ac:dyDescent="0.25">
      <c r="A89" t="s">
        <v>10</v>
      </c>
      <c r="B89" t="s">
        <v>11</v>
      </c>
      <c r="C89" t="s">
        <v>946</v>
      </c>
      <c r="D89" t="s">
        <v>945</v>
      </c>
      <c r="E89" t="s">
        <v>990</v>
      </c>
      <c r="F89" t="s">
        <v>991</v>
      </c>
      <c r="G89" t="s">
        <v>4284</v>
      </c>
      <c r="H89" t="s">
        <v>4285</v>
      </c>
      <c r="I89" s="61">
        <v>7</v>
      </c>
    </row>
    <row r="90" spans="1:9" x14ac:dyDescent="0.25">
      <c r="A90" t="s">
        <v>10</v>
      </c>
      <c r="B90" t="s">
        <v>11</v>
      </c>
      <c r="C90" t="s">
        <v>946</v>
      </c>
      <c r="D90" t="s">
        <v>945</v>
      </c>
      <c r="E90" t="s">
        <v>990</v>
      </c>
      <c r="F90" t="s">
        <v>991</v>
      </c>
      <c r="G90" t="s">
        <v>4308</v>
      </c>
      <c r="H90" t="s">
        <v>4309</v>
      </c>
      <c r="I90" s="61">
        <v>11</v>
      </c>
    </row>
    <row r="91" spans="1:9" x14ac:dyDescent="0.25">
      <c r="A91" t="s">
        <v>10</v>
      </c>
      <c r="B91" t="s">
        <v>11</v>
      </c>
      <c r="C91" t="s">
        <v>946</v>
      </c>
      <c r="D91" t="s">
        <v>945</v>
      </c>
      <c r="E91" t="s">
        <v>990</v>
      </c>
      <c r="F91" t="s">
        <v>991</v>
      </c>
      <c r="G91" t="s">
        <v>4465</v>
      </c>
      <c r="H91" t="s">
        <v>4466</v>
      </c>
      <c r="I91" s="61">
        <v>5</v>
      </c>
    </row>
    <row r="92" spans="1:9" x14ac:dyDescent="0.25">
      <c r="A92" t="s">
        <v>10</v>
      </c>
      <c r="B92" t="s">
        <v>11</v>
      </c>
      <c r="C92" t="s">
        <v>946</v>
      </c>
      <c r="D92" t="s">
        <v>945</v>
      </c>
      <c r="E92" t="s">
        <v>990</v>
      </c>
      <c r="F92" t="s">
        <v>991</v>
      </c>
      <c r="G92" t="s">
        <v>4467</v>
      </c>
      <c r="H92" t="s">
        <v>4468</v>
      </c>
      <c r="I92" s="61">
        <v>7</v>
      </c>
    </row>
    <row r="93" spans="1:9" x14ac:dyDescent="0.25">
      <c r="A93" t="s">
        <v>10</v>
      </c>
      <c r="B93" t="s">
        <v>11</v>
      </c>
      <c r="C93" t="s">
        <v>946</v>
      </c>
      <c r="D93" t="s">
        <v>945</v>
      </c>
      <c r="E93" t="s">
        <v>990</v>
      </c>
      <c r="F93" t="s">
        <v>991</v>
      </c>
      <c r="G93" t="s">
        <v>4469</v>
      </c>
      <c r="H93" t="s">
        <v>4470</v>
      </c>
      <c r="I93" s="61">
        <v>9</v>
      </c>
    </row>
    <row r="94" spans="1:9" x14ac:dyDescent="0.25">
      <c r="A94" t="s">
        <v>10</v>
      </c>
      <c r="B94" t="s">
        <v>11</v>
      </c>
      <c r="C94" t="s">
        <v>946</v>
      </c>
      <c r="D94" t="s">
        <v>945</v>
      </c>
      <c r="E94" t="s">
        <v>990</v>
      </c>
      <c r="F94" t="s">
        <v>991</v>
      </c>
      <c r="G94" t="s">
        <v>4471</v>
      </c>
      <c r="H94" t="s">
        <v>4472</v>
      </c>
      <c r="I94" s="61">
        <v>8</v>
      </c>
    </row>
    <row r="95" spans="1:9" x14ac:dyDescent="0.25">
      <c r="A95" t="s">
        <v>10</v>
      </c>
      <c r="B95" t="s">
        <v>11</v>
      </c>
      <c r="C95" t="s">
        <v>946</v>
      </c>
      <c r="D95" t="s">
        <v>945</v>
      </c>
      <c r="E95" t="s">
        <v>990</v>
      </c>
      <c r="F95" t="s">
        <v>991</v>
      </c>
      <c r="G95" t="s">
        <v>4473</v>
      </c>
      <c r="H95" t="s">
        <v>4474</v>
      </c>
      <c r="I95" s="61">
        <v>11</v>
      </c>
    </row>
    <row r="96" spans="1:9" x14ac:dyDescent="0.25">
      <c r="A96" t="s">
        <v>10</v>
      </c>
      <c r="B96" t="s">
        <v>11</v>
      </c>
      <c r="C96" t="s">
        <v>946</v>
      </c>
      <c r="D96" t="s">
        <v>945</v>
      </c>
      <c r="E96" t="s">
        <v>990</v>
      </c>
      <c r="F96" t="s">
        <v>991</v>
      </c>
      <c r="G96" t="s">
        <v>4475</v>
      </c>
      <c r="H96" t="s">
        <v>4476</v>
      </c>
      <c r="I96" s="61">
        <v>11</v>
      </c>
    </row>
    <row r="97" spans="1:9" x14ac:dyDescent="0.25">
      <c r="A97" t="s">
        <v>10</v>
      </c>
      <c r="B97" t="s">
        <v>11</v>
      </c>
      <c r="C97" t="s">
        <v>946</v>
      </c>
      <c r="D97" t="s">
        <v>945</v>
      </c>
      <c r="E97" t="s">
        <v>990</v>
      </c>
      <c r="F97" t="s">
        <v>991</v>
      </c>
      <c r="G97" t="s">
        <v>4477</v>
      </c>
      <c r="H97" t="s">
        <v>4478</v>
      </c>
      <c r="I97" s="61">
        <v>6</v>
      </c>
    </row>
    <row r="98" spans="1:9" x14ac:dyDescent="0.25">
      <c r="A98" t="s">
        <v>10</v>
      </c>
      <c r="B98" t="s">
        <v>11</v>
      </c>
      <c r="C98" t="s">
        <v>946</v>
      </c>
      <c r="D98" t="s">
        <v>945</v>
      </c>
      <c r="E98" t="s">
        <v>990</v>
      </c>
      <c r="F98" t="s">
        <v>991</v>
      </c>
      <c r="G98" t="s">
        <v>4480</v>
      </c>
      <c r="H98" t="s">
        <v>4481</v>
      </c>
      <c r="I98" s="61">
        <v>9</v>
      </c>
    </row>
    <row r="99" spans="1:9" x14ac:dyDescent="0.25">
      <c r="A99" t="s">
        <v>10</v>
      </c>
      <c r="B99" t="s">
        <v>11</v>
      </c>
      <c r="C99" t="s">
        <v>946</v>
      </c>
      <c r="D99" t="s">
        <v>945</v>
      </c>
      <c r="E99" t="s">
        <v>1013</v>
      </c>
      <c r="F99" t="s">
        <v>1014</v>
      </c>
      <c r="G99" t="s">
        <v>3459</v>
      </c>
      <c r="H99" t="s">
        <v>3460</v>
      </c>
      <c r="I99" s="61">
        <v>6</v>
      </c>
    </row>
    <row r="100" spans="1:9" x14ac:dyDescent="0.25">
      <c r="A100" t="s">
        <v>10</v>
      </c>
      <c r="B100" t="s">
        <v>11</v>
      </c>
      <c r="C100" t="s">
        <v>946</v>
      </c>
      <c r="D100" t="s">
        <v>945</v>
      </c>
      <c r="E100" t="s">
        <v>1013</v>
      </c>
      <c r="F100" t="s">
        <v>1014</v>
      </c>
      <c r="G100" t="s">
        <v>3467</v>
      </c>
      <c r="H100" t="s">
        <v>3468</v>
      </c>
      <c r="I100" s="61">
        <v>6</v>
      </c>
    </row>
    <row r="101" spans="1:9" x14ac:dyDescent="0.25">
      <c r="A101" t="s">
        <v>10</v>
      </c>
      <c r="B101" t="s">
        <v>11</v>
      </c>
      <c r="C101" t="s">
        <v>946</v>
      </c>
      <c r="D101" t="s">
        <v>945</v>
      </c>
      <c r="E101" t="s">
        <v>1013</v>
      </c>
      <c r="F101" t="s">
        <v>1014</v>
      </c>
      <c r="G101" t="s">
        <v>3469</v>
      </c>
      <c r="H101" t="s">
        <v>3470</v>
      </c>
      <c r="I101" s="61">
        <v>5</v>
      </c>
    </row>
    <row r="102" spans="1:9" x14ac:dyDescent="0.25">
      <c r="A102" t="s">
        <v>10</v>
      </c>
      <c r="B102" t="s">
        <v>11</v>
      </c>
      <c r="C102" t="s">
        <v>946</v>
      </c>
      <c r="D102" t="s">
        <v>945</v>
      </c>
      <c r="E102" t="s">
        <v>1013</v>
      </c>
      <c r="F102" t="s">
        <v>1014</v>
      </c>
      <c r="G102" t="s">
        <v>1013</v>
      </c>
      <c r="H102" t="s">
        <v>4259</v>
      </c>
      <c r="I102" s="61">
        <v>360</v>
      </c>
    </row>
    <row r="103" spans="1:9" x14ac:dyDescent="0.25">
      <c r="A103" t="s">
        <v>10</v>
      </c>
      <c r="B103" t="s">
        <v>11</v>
      </c>
      <c r="C103" t="s">
        <v>946</v>
      </c>
      <c r="D103" t="s">
        <v>945</v>
      </c>
      <c r="E103" t="s">
        <v>1013</v>
      </c>
      <c r="F103" t="s">
        <v>1014</v>
      </c>
      <c r="G103" t="s">
        <v>4461</v>
      </c>
      <c r="H103" t="s">
        <v>4462</v>
      </c>
      <c r="I103" s="61">
        <v>6</v>
      </c>
    </row>
    <row r="104" spans="1:9" x14ac:dyDescent="0.25">
      <c r="A104" t="s">
        <v>10</v>
      </c>
      <c r="B104" t="s">
        <v>11</v>
      </c>
      <c r="C104" t="s">
        <v>946</v>
      </c>
      <c r="D104" t="s">
        <v>945</v>
      </c>
      <c r="E104" t="s">
        <v>1013</v>
      </c>
      <c r="F104" t="s">
        <v>1014</v>
      </c>
      <c r="G104" t="s">
        <v>4463</v>
      </c>
      <c r="H104" t="s">
        <v>4464</v>
      </c>
      <c r="I104" s="61">
        <v>7</v>
      </c>
    </row>
    <row r="105" spans="1:9" x14ac:dyDescent="0.25">
      <c r="A105" t="s">
        <v>10</v>
      </c>
      <c r="B105" t="s">
        <v>11</v>
      </c>
      <c r="C105" t="s">
        <v>103</v>
      </c>
      <c r="D105" t="s">
        <v>104</v>
      </c>
      <c r="E105" t="s">
        <v>112</v>
      </c>
      <c r="F105" t="s">
        <v>113</v>
      </c>
      <c r="G105" t="s">
        <v>1825</v>
      </c>
      <c r="H105" t="s">
        <v>863</v>
      </c>
      <c r="I105" s="61">
        <v>40</v>
      </c>
    </row>
    <row r="106" spans="1:9" x14ac:dyDescent="0.25">
      <c r="A106" t="s">
        <v>10</v>
      </c>
      <c r="B106" t="s">
        <v>11</v>
      </c>
      <c r="C106" t="s">
        <v>103</v>
      </c>
      <c r="D106" t="s">
        <v>104</v>
      </c>
      <c r="E106" t="s">
        <v>105</v>
      </c>
      <c r="F106" t="s">
        <v>106</v>
      </c>
      <c r="G106" t="s">
        <v>2101</v>
      </c>
      <c r="H106" t="s">
        <v>933</v>
      </c>
      <c r="I106" s="61">
        <v>230</v>
      </c>
    </row>
    <row r="107" spans="1:9" x14ac:dyDescent="0.25">
      <c r="A107" t="s">
        <v>10</v>
      </c>
      <c r="B107" t="s">
        <v>11</v>
      </c>
      <c r="C107" t="s">
        <v>103</v>
      </c>
      <c r="D107" t="s">
        <v>104</v>
      </c>
      <c r="E107" t="s">
        <v>105</v>
      </c>
      <c r="F107" t="s">
        <v>106</v>
      </c>
      <c r="G107" t="s">
        <v>2102</v>
      </c>
      <c r="H107" t="s">
        <v>934</v>
      </c>
      <c r="I107" s="61">
        <v>50</v>
      </c>
    </row>
    <row r="108" spans="1:9" x14ac:dyDescent="0.25">
      <c r="A108" t="s">
        <v>10</v>
      </c>
      <c r="B108" t="s">
        <v>11</v>
      </c>
      <c r="C108" t="s">
        <v>103</v>
      </c>
      <c r="D108" t="s">
        <v>104</v>
      </c>
      <c r="E108" t="s">
        <v>105</v>
      </c>
      <c r="F108" t="s">
        <v>106</v>
      </c>
      <c r="G108" t="s">
        <v>3771</v>
      </c>
      <c r="H108" t="s">
        <v>3772</v>
      </c>
      <c r="I108" s="61">
        <v>460</v>
      </c>
    </row>
    <row r="109" spans="1:9" x14ac:dyDescent="0.25">
      <c r="A109" t="s">
        <v>10</v>
      </c>
      <c r="B109" t="s">
        <v>11</v>
      </c>
      <c r="C109" t="s">
        <v>103</v>
      </c>
      <c r="D109" t="s">
        <v>104</v>
      </c>
      <c r="E109" t="s">
        <v>105</v>
      </c>
      <c r="F109" t="s">
        <v>106</v>
      </c>
      <c r="G109" t="s">
        <v>3854</v>
      </c>
      <c r="H109" t="s">
        <v>3855</v>
      </c>
      <c r="I109" s="61">
        <v>300</v>
      </c>
    </row>
    <row r="110" spans="1:9" x14ac:dyDescent="0.25">
      <c r="A110" t="s">
        <v>10</v>
      </c>
      <c r="B110" t="s">
        <v>11</v>
      </c>
      <c r="C110" t="s">
        <v>103</v>
      </c>
      <c r="D110" t="s">
        <v>104</v>
      </c>
      <c r="E110" t="s">
        <v>103</v>
      </c>
      <c r="F110" t="s">
        <v>117</v>
      </c>
      <c r="G110" t="s">
        <v>10</v>
      </c>
      <c r="H110" t="s">
        <v>315</v>
      </c>
      <c r="I110" s="61">
        <v>3858</v>
      </c>
    </row>
    <row r="111" spans="1:9" x14ac:dyDescent="0.25">
      <c r="A111" t="s">
        <v>10</v>
      </c>
      <c r="B111" t="s">
        <v>11</v>
      </c>
      <c r="C111" t="s">
        <v>103</v>
      </c>
      <c r="D111" t="s">
        <v>104</v>
      </c>
      <c r="E111" t="s">
        <v>103</v>
      </c>
      <c r="F111" t="s">
        <v>117</v>
      </c>
      <c r="G111" t="s">
        <v>4310</v>
      </c>
      <c r="H111" t="s">
        <v>4311</v>
      </c>
      <c r="I111" s="61">
        <v>50</v>
      </c>
    </row>
    <row r="112" spans="1:9" x14ac:dyDescent="0.25">
      <c r="A112" t="s">
        <v>10</v>
      </c>
      <c r="B112" t="s">
        <v>11</v>
      </c>
      <c r="C112" t="s">
        <v>103</v>
      </c>
      <c r="D112" t="s">
        <v>104</v>
      </c>
      <c r="E112" t="s">
        <v>103</v>
      </c>
      <c r="F112" t="s">
        <v>117</v>
      </c>
      <c r="G112" t="s">
        <v>4403</v>
      </c>
      <c r="H112" t="s">
        <v>4404</v>
      </c>
      <c r="I112" s="61">
        <v>30</v>
      </c>
    </row>
    <row r="113" spans="1:9" x14ac:dyDescent="0.25">
      <c r="A113" t="s">
        <v>10</v>
      </c>
      <c r="B113" t="s">
        <v>11</v>
      </c>
      <c r="C113" t="s">
        <v>103</v>
      </c>
      <c r="D113" t="s">
        <v>104</v>
      </c>
      <c r="E113" t="s">
        <v>103</v>
      </c>
      <c r="F113" t="s">
        <v>117</v>
      </c>
      <c r="G113" t="s">
        <v>4451</v>
      </c>
      <c r="H113" t="s">
        <v>4452</v>
      </c>
      <c r="I113" s="61">
        <v>40</v>
      </c>
    </row>
    <row r="114" spans="1:9" x14ac:dyDescent="0.25">
      <c r="A114" t="s">
        <v>10</v>
      </c>
      <c r="B114" t="s">
        <v>11</v>
      </c>
      <c r="C114" t="s">
        <v>103</v>
      </c>
      <c r="D114" t="s">
        <v>104</v>
      </c>
      <c r="E114" t="s">
        <v>525</v>
      </c>
      <c r="F114" t="s">
        <v>526</v>
      </c>
      <c r="G114" t="s">
        <v>527</v>
      </c>
      <c r="H114" t="s">
        <v>528</v>
      </c>
      <c r="I114" s="61">
        <v>900</v>
      </c>
    </row>
    <row r="115" spans="1:9" x14ac:dyDescent="0.25">
      <c r="A115" t="s">
        <v>10</v>
      </c>
      <c r="B115" t="s">
        <v>11</v>
      </c>
      <c r="C115" t="s">
        <v>103</v>
      </c>
      <c r="D115" t="s">
        <v>104</v>
      </c>
      <c r="E115" t="s">
        <v>525</v>
      </c>
      <c r="F115" t="s">
        <v>526</v>
      </c>
      <c r="G115" t="s">
        <v>525</v>
      </c>
      <c r="H115" t="s">
        <v>608</v>
      </c>
      <c r="I115" s="61">
        <v>150</v>
      </c>
    </row>
    <row r="116" spans="1:9" x14ac:dyDescent="0.25">
      <c r="A116" t="s">
        <v>10</v>
      </c>
      <c r="B116" t="s">
        <v>11</v>
      </c>
      <c r="C116" t="s">
        <v>103</v>
      </c>
      <c r="D116" t="s">
        <v>104</v>
      </c>
      <c r="E116" t="s">
        <v>1670</v>
      </c>
      <c r="F116" t="s">
        <v>1671</v>
      </c>
      <c r="G116" t="s">
        <v>1670</v>
      </c>
      <c r="H116" t="s">
        <v>1672</v>
      </c>
      <c r="I116" s="61">
        <v>20</v>
      </c>
    </row>
    <row r="117" spans="1:9" x14ac:dyDescent="0.25">
      <c r="A117" t="s">
        <v>10</v>
      </c>
      <c r="B117" t="s">
        <v>11</v>
      </c>
      <c r="C117" t="s">
        <v>103</v>
      </c>
      <c r="D117" t="s">
        <v>104</v>
      </c>
      <c r="E117" t="s">
        <v>1670</v>
      </c>
      <c r="F117" t="s">
        <v>1671</v>
      </c>
      <c r="G117" t="s">
        <v>2204</v>
      </c>
      <c r="H117" t="s">
        <v>2203</v>
      </c>
      <c r="I117" s="61">
        <v>30</v>
      </c>
    </row>
    <row r="118" spans="1:9" x14ac:dyDescent="0.25">
      <c r="A118" t="s">
        <v>10</v>
      </c>
      <c r="B118" t="s">
        <v>11</v>
      </c>
      <c r="C118" t="s">
        <v>103</v>
      </c>
      <c r="D118" t="s">
        <v>104</v>
      </c>
      <c r="E118" t="s">
        <v>1670</v>
      </c>
      <c r="F118" t="s">
        <v>1671</v>
      </c>
      <c r="G118" t="s">
        <v>2342</v>
      </c>
      <c r="H118" t="s">
        <v>2341</v>
      </c>
      <c r="I118" s="61">
        <v>15</v>
      </c>
    </row>
    <row r="119" spans="1:9" x14ac:dyDescent="0.25">
      <c r="A119" t="s">
        <v>10</v>
      </c>
      <c r="B119" t="s">
        <v>11</v>
      </c>
      <c r="C119" t="s">
        <v>103</v>
      </c>
      <c r="D119" t="s">
        <v>104</v>
      </c>
      <c r="E119" t="s">
        <v>1670</v>
      </c>
      <c r="F119" t="s">
        <v>1671</v>
      </c>
      <c r="G119" t="s">
        <v>2729</v>
      </c>
      <c r="H119" t="s">
        <v>2730</v>
      </c>
      <c r="I119" s="61">
        <v>10</v>
      </c>
    </row>
    <row r="120" spans="1:9" x14ac:dyDescent="0.25">
      <c r="A120" t="s">
        <v>10</v>
      </c>
      <c r="B120" t="s">
        <v>11</v>
      </c>
      <c r="C120" t="s">
        <v>103</v>
      </c>
      <c r="D120" t="s">
        <v>104</v>
      </c>
      <c r="E120" t="s">
        <v>1670</v>
      </c>
      <c r="F120" t="s">
        <v>1671</v>
      </c>
      <c r="G120" t="s">
        <v>2958</v>
      </c>
      <c r="H120" t="s">
        <v>2959</v>
      </c>
      <c r="I120" s="61">
        <v>30</v>
      </c>
    </row>
    <row r="121" spans="1:9" x14ac:dyDescent="0.25">
      <c r="A121" t="s">
        <v>10</v>
      </c>
      <c r="B121" t="s">
        <v>11</v>
      </c>
      <c r="C121" t="s">
        <v>2130</v>
      </c>
      <c r="D121" t="s">
        <v>853</v>
      </c>
      <c r="E121" t="s">
        <v>2130</v>
      </c>
      <c r="F121" t="s">
        <v>854</v>
      </c>
      <c r="G121" t="s">
        <v>2130</v>
      </c>
      <c r="H121" t="s">
        <v>855</v>
      </c>
      <c r="I121" s="61">
        <v>315</v>
      </c>
    </row>
    <row r="122" spans="1:9" x14ac:dyDescent="0.25">
      <c r="A122" t="s">
        <v>20</v>
      </c>
      <c r="B122" t="s">
        <v>21</v>
      </c>
      <c r="C122" t="s">
        <v>20</v>
      </c>
      <c r="D122" t="s">
        <v>158</v>
      </c>
      <c r="E122" t="s">
        <v>20</v>
      </c>
      <c r="F122" t="s">
        <v>469</v>
      </c>
      <c r="G122" t="s">
        <v>20</v>
      </c>
      <c r="H122" t="s">
        <v>511</v>
      </c>
      <c r="I122" s="61">
        <v>254</v>
      </c>
    </row>
    <row r="123" spans="1:9" x14ac:dyDescent="0.25">
      <c r="A123" t="s">
        <v>20</v>
      </c>
      <c r="B123" t="s">
        <v>21</v>
      </c>
      <c r="C123" t="s">
        <v>20</v>
      </c>
      <c r="D123" t="s">
        <v>158</v>
      </c>
      <c r="E123" t="s">
        <v>160</v>
      </c>
      <c r="F123" t="s">
        <v>161</v>
      </c>
      <c r="G123" t="s">
        <v>160</v>
      </c>
      <c r="H123" t="s">
        <v>174</v>
      </c>
      <c r="I123" s="61">
        <v>8</v>
      </c>
    </row>
    <row r="124" spans="1:9" x14ac:dyDescent="0.25">
      <c r="A124" t="s">
        <v>20</v>
      </c>
      <c r="B124" t="s">
        <v>21</v>
      </c>
      <c r="C124" t="s">
        <v>20</v>
      </c>
      <c r="D124" t="s">
        <v>158</v>
      </c>
      <c r="E124" t="s">
        <v>160</v>
      </c>
      <c r="F124" t="s">
        <v>161</v>
      </c>
      <c r="G124" t="s">
        <v>1584</v>
      </c>
      <c r="H124" t="s">
        <v>4297</v>
      </c>
      <c r="I124" s="61">
        <v>15</v>
      </c>
    </row>
    <row r="125" spans="1:9" x14ac:dyDescent="0.25">
      <c r="A125" t="s">
        <v>20</v>
      </c>
      <c r="B125" t="s">
        <v>21</v>
      </c>
      <c r="C125" t="s">
        <v>20</v>
      </c>
      <c r="D125" t="s">
        <v>158</v>
      </c>
      <c r="E125" t="s">
        <v>160</v>
      </c>
      <c r="F125" t="s">
        <v>161</v>
      </c>
      <c r="G125" t="s">
        <v>1618</v>
      </c>
      <c r="H125" t="s">
        <v>1619</v>
      </c>
      <c r="I125" s="61">
        <v>20</v>
      </c>
    </row>
    <row r="126" spans="1:9" x14ac:dyDescent="0.25">
      <c r="A126" t="s">
        <v>20</v>
      </c>
      <c r="B126" t="s">
        <v>21</v>
      </c>
      <c r="C126" t="s">
        <v>20</v>
      </c>
      <c r="D126" t="s">
        <v>158</v>
      </c>
      <c r="E126" t="s">
        <v>160</v>
      </c>
      <c r="F126" t="s">
        <v>161</v>
      </c>
      <c r="G126" t="s">
        <v>2771</v>
      </c>
      <c r="H126" t="s">
        <v>2772</v>
      </c>
      <c r="I126" s="61">
        <v>12</v>
      </c>
    </row>
    <row r="127" spans="1:9" x14ac:dyDescent="0.25">
      <c r="A127" t="s">
        <v>20</v>
      </c>
      <c r="B127" t="s">
        <v>21</v>
      </c>
      <c r="C127" t="s">
        <v>20</v>
      </c>
      <c r="D127" t="s">
        <v>158</v>
      </c>
      <c r="E127" t="s">
        <v>160</v>
      </c>
      <c r="F127" t="s">
        <v>161</v>
      </c>
      <c r="G127" t="s">
        <v>2989</v>
      </c>
      <c r="H127" t="s">
        <v>2990</v>
      </c>
      <c r="I127" s="61">
        <v>5</v>
      </c>
    </row>
    <row r="128" spans="1:9" x14ac:dyDescent="0.25">
      <c r="A128" t="s">
        <v>20</v>
      </c>
      <c r="B128" t="s">
        <v>21</v>
      </c>
      <c r="C128" t="s">
        <v>20</v>
      </c>
      <c r="D128" t="s">
        <v>158</v>
      </c>
      <c r="E128" t="s">
        <v>160</v>
      </c>
      <c r="F128" t="s">
        <v>161</v>
      </c>
      <c r="G128" t="s">
        <v>4286</v>
      </c>
      <c r="H128" t="s">
        <v>4287</v>
      </c>
      <c r="I128" s="61">
        <v>40</v>
      </c>
    </row>
    <row r="129" spans="1:9" x14ac:dyDescent="0.25">
      <c r="A129" t="s">
        <v>20</v>
      </c>
      <c r="B129" t="s">
        <v>21</v>
      </c>
      <c r="C129" t="s">
        <v>20</v>
      </c>
      <c r="D129" t="s">
        <v>158</v>
      </c>
      <c r="E129" t="s">
        <v>160</v>
      </c>
      <c r="F129" t="s">
        <v>161</v>
      </c>
      <c r="G129" t="s">
        <v>4293</v>
      </c>
      <c r="H129" t="s">
        <v>4294</v>
      </c>
      <c r="I129" s="61">
        <v>15</v>
      </c>
    </row>
    <row r="130" spans="1:9" x14ac:dyDescent="0.25">
      <c r="A130" t="s">
        <v>20</v>
      </c>
      <c r="B130" t="s">
        <v>21</v>
      </c>
      <c r="C130" t="s">
        <v>20</v>
      </c>
      <c r="D130" t="s">
        <v>158</v>
      </c>
      <c r="E130" t="s">
        <v>160</v>
      </c>
      <c r="F130" t="s">
        <v>161</v>
      </c>
      <c r="G130" t="s">
        <v>4298</v>
      </c>
      <c r="H130" t="s">
        <v>4299</v>
      </c>
      <c r="I130" s="61">
        <v>5</v>
      </c>
    </row>
    <row r="131" spans="1:9" x14ac:dyDescent="0.25">
      <c r="A131" t="s">
        <v>20</v>
      </c>
      <c r="B131" t="s">
        <v>21</v>
      </c>
      <c r="C131" t="s">
        <v>20</v>
      </c>
      <c r="D131" t="s">
        <v>158</v>
      </c>
      <c r="E131" t="s">
        <v>160</v>
      </c>
      <c r="F131" t="s">
        <v>161</v>
      </c>
      <c r="G131" t="s">
        <v>4300</v>
      </c>
      <c r="H131" t="s">
        <v>4301</v>
      </c>
      <c r="I131" s="61">
        <v>5</v>
      </c>
    </row>
    <row r="132" spans="1:9" x14ac:dyDescent="0.25">
      <c r="A132" t="s">
        <v>20</v>
      </c>
      <c r="B132" t="s">
        <v>21</v>
      </c>
      <c r="C132" t="s">
        <v>20</v>
      </c>
      <c r="D132" t="s">
        <v>158</v>
      </c>
      <c r="E132" t="s">
        <v>160</v>
      </c>
      <c r="F132" t="s">
        <v>161</v>
      </c>
      <c r="G132" t="s">
        <v>4302</v>
      </c>
      <c r="H132" t="s">
        <v>4303</v>
      </c>
      <c r="I132" s="61">
        <v>8</v>
      </c>
    </row>
    <row r="133" spans="1:9" x14ac:dyDescent="0.25">
      <c r="A133" t="s">
        <v>20</v>
      </c>
      <c r="B133" t="s">
        <v>21</v>
      </c>
      <c r="C133" t="s">
        <v>20</v>
      </c>
      <c r="D133" t="s">
        <v>158</v>
      </c>
      <c r="E133" t="s">
        <v>160</v>
      </c>
      <c r="F133" t="s">
        <v>161</v>
      </c>
      <c r="G133" t="s">
        <v>4304</v>
      </c>
      <c r="H133" t="s">
        <v>4305</v>
      </c>
      <c r="I133" s="61">
        <v>15</v>
      </c>
    </row>
    <row r="134" spans="1:9" x14ac:dyDescent="0.25">
      <c r="A134" t="s">
        <v>20</v>
      </c>
      <c r="B134" t="s">
        <v>21</v>
      </c>
      <c r="C134" t="s">
        <v>20</v>
      </c>
      <c r="D134" t="s">
        <v>158</v>
      </c>
      <c r="E134" t="s">
        <v>160</v>
      </c>
      <c r="F134" t="s">
        <v>161</v>
      </c>
      <c r="G134" t="s">
        <v>4306</v>
      </c>
      <c r="H134" t="s">
        <v>4307</v>
      </c>
      <c r="I134" s="61">
        <v>10</v>
      </c>
    </row>
    <row r="135" spans="1:9" x14ac:dyDescent="0.25">
      <c r="A135" t="s">
        <v>20</v>
      </c>
      <c r="B135" t="s">
        <v>21</v>
      </c>
      <c r="C135" t="s">
        <v>20</v>
      </c>
      <c r="D135" t="s">
        <v>158</v>
      </c>
      <c r="E135" t="s">
        <v>160</v>
      </c>
      <c r="F135" t="s">
        <v>161</v>
      </c>
      <c r="G135" t="s">
        <v>4484</v>
      </c>
      <c r="H135" t="s">
        <v>4485</v>
      </c>
      <c r="I135" s="61">
        <v>5</v>
      </c>
    </row>
    <row r="136" spans="1:9" x14ac:dyDescent="0.25">
      <c r="A136" t="s">
        <v>20</v>
      </c>
      <c r="B136" t="s">
        <v>21</v>
      </c>
      <c r="C136" t="s">
        <v>20</v>
      </c>
      <c r="D136" t="s">
        <v>158</v>
      </c>
      <c r="E136" t="s">
        <v>470</v>
      </c>
      <c r="F136" t="s">
        <v>471</v>
      </c>
      <c r="G136" t="s">
        <v>470</v>
      </c>
      <c r="H136" t="s">
        <v>472</v>
      </c>
      <c r="I136" s="61">
        <v>8</v>
      </c>
    </row>
    <row r="137" spans="1:9" x14ac:dyDescent="0.25">
      <c r="A137" t="s">
        <v>20</v>
      </c>
      <c r="B137" t="s">
        <v>21</v>
      </c>
      <c r="C137" t="s">
        <v>20</v>
      </c>
      <c r="D137" t="s">
        <v>158</v>
      </c>
      <c r="E137" t="s">
        <v>470</v>
      </c>
      <c r="F137" t="s">
        <v>471</v>
      </c>
      <c r="G137" t="s">
        <v>3027</v>
      </c>
      <c r="H137" t="s">
        <v>3028</v>
      </c>
      <c r="I137" s="61">
        <v>11</v>
      </c>
    </row>
    <row r="138" spans="1:9" x14ac:dyDescent="0.25">
      <c r="A138" t="s">
        <v>20</v>
      </c>
      <c r="B138" t="s">
        <v>21</v>
      </c>
      <c r="C138" t="s">
        <v>20</v>
      </c>
      <c r="D138" t="s">
        <v>158</v>
      </c>
      <c r="E138" t="s">
        <v>951</v>
      </c>
      <c r="F138" t="s">
        <v>950</v>
      </c>
      <c r="G138" t="s">
        <v>951</v>
      </c>
      <c r="H138" t="s">
        <v>1205</v>
      </c>
      <c r="I138" s="61">
        <v>25</v>
      </c>
    </row>
    <row r="139" spans="1:9" x14ac:dyDescent="0.25">
      <c r="A139" t="s">
        <v>20</v>
      </c>
      <c r="B139" t="s">
        <v>21</v>
      </c>
      <c r="C139" t="s">
        <v>20</v>
      </c>
      <c r="D139" t="s">
        <v>158</v>
      </c>
      <c r="E139" t="s">
        <v>951</v>
      </c>
      <c r="F139" t="s">
        <v>950</v>
      </c>
      <c r="G139" t="s">
        <v>4291</v>
      </c>
      <c r="H139" t="s">
        <v>4292</v>
      </c>
      <c r="I139" s="61">
        <v>12</v>
      </c>
    </row>
    <row r="140" spans="1:9" x14ac:dyDescent="0.25">
      <c r="A140" t="s">
        <v>20</v>
      </c>
      <c r="B140" t="s">
        <v>21</v>
      </c>
      <c r="C140" t="s">
        <v>20</v>
      </c>
      <c r="D140" t="s">
        <v>158</v>
      </c>
      <c r="E140" t="s">
        <v>951</v>
      </c>
      <c r="F140" t="s">
        <v>950</v>
      </c>
      <c r="G140" t="s">
        <v>4457</v>
      </c>
      <c r="H140" t="s">
        <v>4458</v>
      </c>
      <c r="I140" s="61">
        <v>15</v>
      </c>
    </row>
    <row r="141" spans="1:9" x14ac:dyDescent="0.25">
      <c r="A141" t="s">
        <v>20</v>
      </c>
      <c r="B141" t="s">
        <v>21</v>
      </c>
      <c r="C141" t="s">
        <v>20</v>
      </c>
      <c r="D141" t="s">
        <v>158</v>
      </c>
      <c r="E141" t="s">
        <v>826</v>
      </c>
      <c r="F141" t="s">
        <v>827</v>
      </c>
      <c r="G141" t="s">
        <v>1199</v>
      </c>
      <c r="H141" t="s">
        <v>1200</v>
      </c>
      <c r="I141" s="61">
        <v>23</v>
      </c>
    </row>
    <row r="142" spans="1:9" x14ac:dyDescent="0.25">
      <c r="A142" t="s">
        <v>20</v>
      </c>
      <c r="B142" t="s">
        <v>21</v>
      </c>
      <c r="C142" t="s">
        <v>20</v>
      </c>
      <c r="D142" t="s">
        <v>158</v>
      </c>
      <c r="E142" t="s">
        <v>826</v>
      </c>
      <c r="F142" t="s">
        <v>827</v>
      </c>
      <c r="G142" t="s">
        <v>2914</v>
      </c>
      <c r="H142" t="s">
        <v>2915</v>
      </c>
      <c r="I142" s="61">
        <v>23</v>
      </c>
    </row>
    <row r="143" spans="1:9" x14ac:dyDescent="0.25">
      <c r="A143" t="s">
        <v>20</v>
      </c>
      <c r="B143" t="s">
        <v>21</v>
      </c>
      <c r="C143" t="s">
        <v>20</v>
      </c>
      <c r="D143" t="s">
        <v>158</v>
      </c>
      <c r="E143" t="s">
        <v>826</v>
      </c>
      <c r="F143" t="s">
        <v>827</v>
      </c>
      <c r="G143" t="s">
        <v>2991</v>
      </c>
      <c r="H143" t="s">
        <v>2992</v>
      </c>
      <c r="I143" s="61">
        <v>11</v>
      </c>
    </row>
    <row r="144" spans="1:9" x14ac:dyDescent="0.25">
      <c r="A144" t="s">
        <v>20</v>
      </c>
      <c r="B144" t="s">
        <v>21</v>
      </c>
      <c r="C144" t="s">
        <v>20</v>
      </c>
      <c r="D144" t="s">
        <v>158</v>
      </c>
      <c r="E144" t="s">
        <v>826</v>
      </c>
      <c r="F144" t="s">
        <v>827</v>
      </c>
      <c r="G144" t="s">
        <v>3001</v>
      </c>
      <c r="H144" t="s">
        <v>3002</v>
      </c>
      <c r="I144" s="61">
        <v>12</v>
      </c>
    </row>
    <row r="145" spans="1:9" x14ac:dyDescent="0.25">
      <c r="A145" t="s">
        <v>20</v>
      </c>
      <c r="B145" t="s">
        <v>21</v>
      </c>
      <c r="C145" t="s">
        <v>20</v>
      </c>
      <c r="D145" t="s">
        <v>158</v>
      </c>
      <c r="E145" t="s">
        <v>826</v>
      </c>
      <c r="F145" t="s">
        <v>827</v>
      </c>
      <c r="G145" t="s">
        <v>3005</v>
      </c>
      <c r="H145" t="s">
        <v>3006</v>
      </c>
      <c r="I145" s="61">
        <v>13</v>
      </c>
    </row>
    <row r="146" spans="1:9" x14ac:dyDescent="0.25">
      <c r="A146" t="s">
        <v>20</v>
      </c>
      <c r="B146" t="s">
        <v>21</v>
      </c>
      <c r="C146" t="s">
        <v>20</v>
      </c>
      <c r="D146" t="s">
        <v>158</v>
      </c>
      <c r="E146" t="s">
        <v>826</v>
      </c>
      <c r="F146" t="s">
        <v>827</v>
      </c>
      <c r="G146" t="s">
        <v>3007</v>
      </c>
      <c r="H146" t="s">
        <v>3008</v>
      </c>
      <c r="I146" s="61">
        <v>17</v>
      </c>
    </row>
    <row r="147" spans="1:9" x14ac:dyDescent="0.25">
      <c r="A147" t="s">
        <v>20</v>
      </c>
      <c r="B147" t="s">
        <v>21</v>
      </c>
      <c r="C147" t="s">
        <v>20</v>
      </c>
      <c r="D147" t="s">
        <v>158</v>
      </c>
      <c r="E147" t="s">
        <v>826</v>
      </c>
      <c r="F147" t="s">
        <v>827</v>
      </c>
      <c r="G147" t="s">
        <v>3138</v>
      </c>
      <c r="H147" t="s">
        <v>3139</v>
      </c>
      <c r="I147" s="61">
        <v>46</v>
      </c>
    </row>
    <row r="148" spans="1:9" x14ac:dyDescent="0.25">
      <c r="A148" t="s">
        <v>20</v>
      </c>
      <c r="B148" t="s">
        <v>21</v>
      </c>
      <c r="C148" t="s">
        <v>20</v>
      </c>
      <c r="D148" t="s">
        <v>158</v>
      </c>
      <c r="E148" t="s">
        <v>826</v>
      </c>
      <c r="F148" t="s">
        <v>827</v>
      </c>
      <c r="G148" t="s">
        <v>3142</v>
      </c>
      <c r="H148" t="s">
        <v>3143</v>
      </c>
      <c r="I148" s="61">
        <v>19</v>
      </c>
    </row>
    <row r="149" spans="1:9" x14ac:dyDescent="0.25">
      <c r="A149" t="s">
        <v>20</v>
      </c>
      <c r="B149" t="s">
        <v>21</v>
      </c>
      <c r="C149" t="s">
        <v>20</v>
      </c>
      <c r="D149" t="s">
        <v>158</v>
      </c>
      <c r="E149" t="s">
        <v>826</v>
      </c>
      <c r="F149" t="s">
        <v>827</v>
      </c>
      <c r="G149" t="s">
        <v>3146</v>
      </c>
      <c r="H149" t="s">
        <v>3147</v>
      </c>
      <c r="I149" s="61">
        <v>32</v>
      </c>
    </row>
    <row r="150" spans="1:9" x14ac:dyDescent="0.25">
      <c r="A150" t="s">
        <v>20</v>
      </c>
      <c r="B150" t="s">
        <v>21</v>
      </c>
      <c r="C150" t="s">
        <v>20</v>
      </c>
      <c r="D150" t="s">
        <v>158</v>
      </c>
      <c r="E150" t="s">
        <v>826</v>
      </c>
      <c r="F150" t="s">
        <v>827</v>
      </c>
      <c r="G150" t="s">
        <v>3148</v>
      </c>
      <c r="H150" t="s">
        <v>3149</v>
      </c>
      <c r="I150" s="61">
        <v>43</v>
      </c>
    </row>
    <row r="151" spans="1:9" x14ac:dyDescent="0.25">
      <c r="A151" t="s">
        <v>20</v>
      </c>
      <c r="B151" t="s">
        <v>21</v>
      </c>
      <c r="C151" t="s">
        <v>20</v>
      </c>
      <c r="D151" t="s">
        <v>158</v>
      </c>
      <c r="E151" t="s">
        <v>826</v>
      </c>
      <c r="F151" t="s">
        <v>827</v>
      </c>
      <c r="G151" t="s">
        <v>3150</v>
      </c>
      <c r="H151" t="s">
        <v>3151</v>
      </c>
      <c r="I151" s="61">
        <v>13</v>
      </c>
    </row>
    <row r="152" spans="1:9" x14ac:dyDescent="0.25">
      <c r="A152" t="s">
        <v>20</v>
      </c>
      <c r="B152" t="s">
        <v>21</v>
      </c>
      <c r="C152" t="s">
        <v>20</v>
      </c>
      <c r="D152" t="s">
        <v>158</v>
      </c>
      <c r="E152" t="s">
        <v>826</v>
      </c>
      <c r="F152" t="s">
        <v>827</v>
      </c>
      <c r="G152" t="s">
        <v>3154</v>
      </c>
      <c r="H152" t="s">
        <v>3155</v>
      </c>
      <c r="I152" s="61">
        <v>16</v>
      </c>
    </row>
    <row r="153" spans="1:9" x14ac:dyDescent="0.25">
      <c r="A153" t="s">
        <v>20</v>
      </c>
      <c r="B153" t="s">
        <v>21</v>
      </c>
      <c r="C153" t="s">
        <v>20</v>
      </c>
      <c r="D153" t="s">
        <v>158</v>
      </c>
      <c r="E153" t="s">
        <v>826</v>
      </c>
      <c r="F153" t="s">
        <v>827</v>
      </c>
      <c r="G153" t="s">
        <v>3158</v>
      </c>
      <c r="H153" t="s">
        <v>3159</v>
      </c>
      <c r="I153" s="61">
        <v>23</v>
      </c>
    </row>
    <row r="154" spans="1:9" x14ac:dyDescent="0.25">
      <c r="A154" t="s">
        <v>20</v>
      </c>
      <c r="B154" t="s">
        <v>21</v>
      </c>
      <c r="C154" t="s">
        <v>20</v>
      </c>
      <c r="D154" t="s">
        <v>158</v>
      </c>
      <c r="E154" t="s">
        <v>826</v>
      </c>
      <c r="F154" t="s">
        <v>827</v>
      </c>
      <c r="G154" t="s">
        <v>3810</v>
      </c>
      <c r="H154" t="s">
        <v>3811</v>
      </c>
      <c r="I154" s="61">
        <v>165</v>
      </c>
    </row>
    <row r="155" spans="1:9" x14ac:dyDescent="0.25">
      <c r="A155" t="s">
        <v>20</v>
      </c>
      <c r="B155" t="s">
        <v>21</v>
      </c>
      <c r="C155" t="s">
        <v>20</v>
      </c>
      <c r="D155" t="s">
        <v>158</v>
      </c>
      <c r="E155" t="s">
        <v>826</v>
      </c>
      <c r="F155" t="s">
        <v>827</v>
      </c>
      <c r="G155" t="s">
        <v>4288</v>
      </c>
      <c r="H155" t="s">
        <v>4289</v>
      </c>
      <c r="I155" s="61">
        <v>12</v>
      </c>
    </row>
    <row r="156" spans="1:9" x14ac:dyDescent="0.25">
      <c r="A156" t="s">
        <v>20</v>
      </c>
      <c r="B156" t="s">
        <v>21</v>
      </c>
      <c r="C156" t="s">
        <v>20</v>
      </c>
      <c r="D156" t="s">
        <v>158</v>
      </c>
      <c r="E156" t="s">
        <v>826</v>
      </c>
      <c r="F156" t="s">
        <v>827</v>
      </c>
      <c r="G156" t="s">
        <v>4348</v>
      </c>
      <c r="H156" t="s">
        <v>4349</v>
      </c>
      <c r="I156" s="61">
        <v>13</v>
      </c>
    </row>
    <row r="157" spans="1:9" x14ac:dyDescent="0.25">
      <c r="A157" t="s">
        <v>20</v>
      </c>
      <c r="B157" t="s">
        <v>21</v>
      </c>
      <c r="C157" t="s">
        <v>20</v>
      </c>
      <c r="D157" t="s">
        <v>158</v>
      </c>
      <c r="E157" t="s">
        <v>826</v>
      </c>
      <c r="F157" t="s">
        <v>827</v>
      </c>
      <c r="G157" t="s">
        <v>4350</v>
      </c>
      <c r="H157" t="s">
        <v>4351</v>
      </c>
      <c r="I157" s="61">
        <v>11</v>
      </c>
    </row>
    <row r="158" spans="1:9" x14ac:dyDescent="0.25">
      <c r="A158" t="s">
        <v>20</v>
      </c>
      <c r="B158" t="s">
        <v>21</v>
      </c>
      <c r="C158" t="s">
        <v>20</v>
      </c>
      <c r="D158" t="s">
        <v>158</v>
      </c>
      <c r="E158" t="s">
        <v>826</v>
      </c>
      <c r="F158" t="s">
        <v>827</v>
      </c>
      <c r="G158" t="s">
        <v>4352</v>
      </c>
      <c r="H158" t="s">
        <v>4353</v>
      </c>
      <c r="I158" s="61">
        <v>10</v>
      </c>
    </row>
    <row r="159" spans="1:9" x14ac:dyDescent="0.25">
      <c r="A159" t="s">
        <v>20</v>
      </c>
      <c r="B159" t="s">
        <v>21</v>
      </c>
      <c r="C159" t="s">
        <v>20</v>
      </c>
      <c r="D159" t="s">
        <v>158</v>
      </c>
      <c r="E159" t="s">
        <v>826</v>
      </c>
      <c r="F159" t="s">
        <v>827</v>
      </c>
      <c r="G159" t="s">
        <v>4354</v>
      </c>
      <c r="H159" t="s">
        <v>4355</v>
      </c>
      <c r="I159" s="61">
        <v>15</v>
      </c>
    </row>
    <row r="160" spans="1:9" x14ac:dyDescent="0.25">
      <c r="A160" t="s">
        <v>20</v>
      </c>
      <c r="B160" t="s">
        <v>21</v>
      </c>
      <c r="C160" t="s">
        <v>20</v>
      </c>
      <c r="D160" t="s">
        <v>158</v>
      </c>
      <c r="E160" t="s">
        <v>826</v>
      </c>
      <c r="F160" t="s">
        <v>827</v>
      </c>
      <c r="G160" t="s">
        <v>4356</v>
      </c>
      <c r="H160" t="s">
        <v>4357</v>
      </c>
      <c r="I160" s="61">
        <v>8</v>
      </c>
    </row>
    <row r="161" spans="1:9" x14ac:dyDescent="0.25">
      <c r="A161" t="s">
        <v>20</v>
      </c>
      <c r="B161" t="s">
        <v>21</v>
      </c>
      <c r="C161" t="s">
        <v>20</v>
      </c>
      <c r="D161" t="s">
        <v>158</v>
      </c>
      <c r="E161" t="s">
        <v>826</v>
      </c>
      <c r="F161" t="s">
        <v>827</v>
      </c>
      <c r="G161" t="s">
        <v>4486</v>
      </c>
      <c r="H161" t="s">
        <v>4487</v>
      </c>
      <c r="I161" s="61">
        <v>11</v>
      </c>
    </row>
    <row r="162" spans="1:9" x14ac:dyDescent="0.25">
      <c r="A162" t="s">
        <v>20</v>
      </c>
      <c r="B162" t="s">
        <v>21</v>
      </c>
      <c r="C162" t="s">
        <v>20</v>
      </c>
      <c r="D162" t="s">
        <v>158</v>
      </c>
      <c r="E162" t="s">
        <v>826</v>
      </c>
      <c r="F162" t="s">
        <v>827</v>
      </c>
      <c r="G162" t="s">
        <v>4488</v>
      </c>
      <c r="H162" t="s">
        <v>4489</v>
      </c>
      <c r="I162" s="61">
        <v>15</v>
      </c>
    </row>
    <row r="163" spans="1:9" x14ac:dyDescent="0.25">
      <c r="A163" t="s">
        <v>20</v>
      </c>
      <c r="B163" t="s">
        <v>21</v>
      </c>
      <c r="C163" t="s">
        <v>20</v>
      </c>
      <c r="D163" t="s">
        <v>158</v>
      </c>
      <c r="E163" t="s">
        <v>1254</v>
      </c>
      <c r="F163" t="s">
        <v>1255</v>
      </c>
      <c r="G163" t="s">
        <v>3804</v>
      </c>
      <c r="H163" t="s">
        <v>3805</v>
      </c>
      <c r="I163" s="61">
        <v>5</v>
      </c>
    </row>
    <row r="164" spans="1:9" x14ac:dyDescent="0.25">
      <c r="A164" t="s">
        <v>20</v>
      </c>
      <c r="B164" t="s">
        <v>21</v>
      </c>
      <c r="C164" t="s">
        <v>20</v>
      </c>
      <c r="D164" t="s">
        <v>158</v>
      </c>
      <c r="E164" t="s">
        <v>1254</v>
      </c>
      <c r="F164" t="s">
        <v>1255</v>
      </c>
      <c r="G164" t="s">
        <v>3806</v>
      </c>
      <c r="H164" t="s">
        <v>3807</v>
      </c>
      <c r="I164" s="61">
        <v>7</v>
      </c>
    </row>
    <row r="165" spans="1:9" x14ac:dyDescent="0.25">
      <c r="A165" t="s">
        <v>20</v>
      </c>
      <c r="B165" t="s">
        <v>21</v>
      </c>
      <c r="C165" t="s">
        <v>20</v>
      </c>
      <c r="D165" t="s">
        <v>158</v>
      </c>
      <c r="E165" t="s">
        <v>1254</v>
      </c>
      <c r="F165" t="s">
        <v>1255</v>
      </c>
      <c r="G165" t="s">
        <v>3808</v>
      </c>
      <c r="H165" t="s">
        <v>3809</v>
      </c>
      <c r="I165" s="61">
        <v>5</v>
      </c>
    </row>
    <row r="166" spans="1:9" x14ac:dyDescent="0.25">
      <c r="A166" t="s">
        <v>20</v>
      </c>
      <c r="B166" t="s">
        <v>21</v>
      </c>
      <c r="C166" t="s">
        <v>955</v>
      </c>
      <c r="D166" t="s">
        <v>954</v>
      </c>
      <c r="E166" t="s">
        <v>955</v>
      </c>
      <c r="F166" t="s">
        <v>956</v>
      </c>
      <c r="G166" t="s">
        <v>955</v>
      </c>
      <c r="H166" t="s">
        <v>965</v>
      </c>
      <c r="I166" s="61">
        <v>90</v>
      </c>
    </row>
    <row r="167" spans="1:9" x14ac:dyDescent="0.25">
      <c r="A167" t="s">
        <v>20</v>
      </c>
      <c r="B167" t="s">
        <v>21</v>
      </c>
      <c r="C167" t="s">
        <v>955</v>
      </c>
      <c r="D167" t="s">
        <v>954</v>
      </c>
      <c r="E167" t="s">
        <v>955</v>
      </c>
      <c r="F167" t="s">
        <v>956</v>
      </c>
      <c r="G167" t="s">
        <v>968</v>
      </c>
      <c r="H167" t="s">
        <v>969</v>
      </c>
      <c r="I167" s="61">
        <v>8</v>
      </c>
    </row>
    <row r="168" spans="1:9" x14ac:dyDescent="0.25">
      <c r="A168" t="s">
        <v>20</v>
      </c>
      <c r="B168" t="s">
        <v>21</v>
      </c>
      <c r="C168" t="s">
        <v>955</v>
      </c>
      <c r="D168" t="s">
        <v>954</v>
      </c>
      <c r="E168" t="s">
        <v>955</v>
      </c>
      <c r="F168" t="s">
        <v>956</v>
      </c>
      <c r="G168" t="s">
        <v>970</v>
      </c>
      <c r="H168" t="s">
        <v>971</v>
      </c>
      <c r="I168" s="61">
        <v>90</v>
      </c>
    </row>
    <row r="169" spans="1:9" x14ac:dyDescent="0.25">
      <c r="A169" t="s">
        <v>20</v>
      </c>
      <c r="B169" t="s">
        <v>21</v>
      </c>
      <c r="C169" t="s">
        <v>955</v>
      </c>
      <c r="D169" t="s">
        <v>954</v>
      </c>
      <c r="E169" t="s">
        <v>955</v>
      </c>
      <c r="F169" t="s">
        <v>956</v>
      </c>
      <c r="G169" t="s">
        <v>371</v>
      </c>
      <c r="H169" t="s">
        <v>972</v>
      </c>
      <c r="I169" s="61">
        <v>9</v>
      </c>
    </row>
    <row r="170" spans="1:9" x14ac:dyDescent="0.25">
      <c r="A170" t="s">
        <v>20</v>
      </c>
      <c r="B170" t="s">
        <v>21</v>
      </c>
      <c r="C170" t="s">
        <v>955</v>
      </c>
      <c r="D170" t="s">
        <v>954</v>
      </c>
      <c r="E170" t="s">
        <v>955</v>
      </c>
      <c r="F170" t="s">
        <v>956</v>
      </c>
      <c r="G170" t="s">
        <v>977</v>
      </c>
      <c r="H170" t="s">
        <v>978</v>
      </c>
      <c r="I170" s="61">
        <v>11</v>
      </c>
    </row>
    <row r="171" spans="1:9" x14ac:dyDescent="0.25">
      <c r="A171" t="s">
        <v>20</v>
      </c>
      <c r="B171" t="s">
        <v>21</v>
      </c>
      <c r="C171" t="s">
        <v>955</v>
      </c>
      <c r="D171" t="s">
        <v>954</v>
      </c>
      <c r="E171" t="s">
        <v>955</v>
      </c>
      <c r="F171" t="s">
        <v>956</v>
      </c>
      <c r="G171" t="s">
        <v>1017</v>
      </c>
      <c r="H171" t="s">
        <v>1018</v>
      </c>
      <c r="I171" s="61">
        <v>5</v>
      </c>
    </row>
    <row r="172" spans="1:9" x14ac:dyDescent="0.25">
      <c r="A172" t="s">
        <v>20</v>
      </c>
      <c r="B172" t="s">
        <v>21</v>
      </c>
      <c r="C172" t="s">
        <v>955</v>
      </c>
      <c r="D172" t="s">
        <v>954</v>
      </c>
      <c r="E172" t="s">
        <v>955</v>
      </c>
      <c r="F172" t="s">
        <v>956</v>
      </c>
      <c r="G172" t="s">
        <v>584</v>
      </c>
      <c r="H172" t="s">
        <v>4500</v>
      </c>
      <c r="I172" s="61">
        <v>7</v>
      </c>
    </row>
    <row r="173" spans="1:9" x14ac:dyDescent="0.25">
      <c r="A173" t="s">
        <v>20</v>
      </c>
      <c r="B173" t="s">
        <v>21</v>
      </c>
      <c r="C173" t="s">
        <v>955</v>
      </c>
      <c r="D173" t="s">
        <v>954</v>
      </c>
      <c r="E173" t="s">
        <v>955</v>
      </c>
      <c r="F173" t="s">
        <v>956</v>
      </c>
      <c r="G173" t="s">
        <v>2182</v>
      </c>
      <c r="H173" t="s">
        <v>2181</v>
      </c>
      <c r="I173" s="61">
        <v>5</v>
      </c>
    </row>
    <row r="174" spans="1:9" x14ac:dyDescent="0.25">
      <c r="A174" t="s">
        <v>20</v>
      </c>
      <c r="B174" t="s">
        <v>21</v>
      </c>
      <c r="C174" t="s">
        <v>955</v>
      </c>
      <c r="D174" t="s">
        <v>954</v>
      </c>
      <c r="E174" t="s">
        <v>955</v>
      </c>
      <c r="F174" t="s">
        <v>956</v>
      </c>
      <c r="G174" t="s">
        <v>2184</v>
      </c>
      <c r="H174" t="s">
        <v>2183</v>
      </c>
      <c r="I174" s="61">
        <v>8</v>
      </c>
    </row>
    <row r="175" spans="1:9" x14ac:dyDescent="0.25">
      <c r="A175" t="s">
        <v>20</v>
      </c>
      <c r="B175" t="s">
        <v>21</v>
      </c>
      <c r="C175" t="s">
        <v>955</v>
      </c>
      <c r="D175" t="s">
        <v>954</v>
      </c>
      <c r="E175" t="s">
        <v>955</v>
      </c>
      <c r="F175" t="s">
        <v>956</v>
      </c>
      <c r="G175" t="s">
        <v>2630</v>
      </c>
      <c r="H175" t="s">
        <v>2631</v>
      </c>
      <c r="I175" s="61">
        <v>5</v>
      </c>
    </row>
    <row r="176" spans="1:9" x14ac:dyDescent="0.25">
      <c r="A176" t="s">
        <v>20</v>
      </c>
      <c r="B176" t="s">
        <v>21</v>
      </c>
      <c r="C176" t="s">
        <v>955</v>
      </c>
      <c r="D176" t="s">
        <v>954</v>
      </c>
      <c r="E176" t="s">
        <v>955</v>
      </c>
      <c r="F176" t="s">
        <v>956</v>
      </c>
      <c r="G176" t="s">
        <v>2802</v>
      </c>
      <c r="H176" t="s">
        <v>2803</v>
      </c>
      <c r="I176" s="61">
        <v>13</v>
      </c>
    </row>
    <row r="177" spans="1:9" x14ac:dyDescent="0.25">
      <c r="A177" t="s">
        <v>20</v>
      </c>
      <c r="B177" t="s">
        <v>21</v>
      </c>
      <c r="C177" t="s">
        <v>955</v>
      </c>
      <c r="D177" t="s">
        <v>954</v>
      </c>
      <c r="E177" t="s">
        <v>955</v>
      </c>
      <c r="F177" t="s">
        <v>956</v>
      </c>
      <c r="G177" t="s">
        <v>2842</v>
      </c>
      <c r="H177" t="s">
        <v>2843</v>
      </c>
      <c r="I177" s="61">
        <v>7</v>
      </c>
    </row>
    <row r="178" spans="1:9" x14ac:dyDescent="0.25">
      <c r="A178" t="s">
        <v>20</v>
      </c>
      <c r="B178" t="s">
        <v>21</v>
      </c>
      <c r="C178" t="s">
        <v>955</v>
      </c>
      <c r="D178" t="s">
        <v>954</v>
      </c>
      <c r="E178" t="s">
        <v>955</v>
      </c>
      <c r="F178" t="s">
        <v>956</v>
      </c>
      <c r="G178" t="s">
        <v>2844</v>
      </c>
      <c r="H178" t="s">
        <v>2845</v>
      </c>
      <c r="I178" s="61">
        <v>11</v>
      </c>
    </row>
    <row r="179" spans="1:9" x14ac:dyDescent="0.25">
      <c r="A179" t="s">
        <v>20</v>
      </c>
      <c r="B179" t="s">
        <v>21</v>
      </c>
      <c r="C179" t="s">
        <v>955</v>
      </c>
      <c r="D179" t="s">
        <v>954</v>
      </c>
      <c r="E179" t="s">
        <v>955</v>
      </c>
      <c r="F179" t="s">
        <v>956</v>
      </c>
      <c r="G179" t="s">
        <v>709</v>
      </c>
      <c r="H179" t="s">
        <v>3501</v>
      </c>
      <c r="I179" s="61">
        <v>14</v>
      </c>
    </row>
    <row r="180" spans="1:9" x14ac:dyDescent="0.25">
      <c r="A180" t="s">
        <v>20</v>
      </c>
      <c r="B180" t="s">
        <v>21</v>
      </c>
      <c r="C180" t="s">
        <v>955</v>
      </c>
      <c r="D180" t="s">
        <v>954</v>
      </c>
      <c r="E180" t="s">
        <v>955</v>
      </c>
      <c r="F180" t="s">
        <v>956</v>
      </c>
      <c r="G180" t="s">
        <v>2867</v>
      </c>
      <c r="H180" t="s">
        <v>2868</v>
      </c>
      <c r="I180" s="61">
        <v>5</v>
      </c>
    </row>
    <row r="181" spans="1:9" x14ac:dyDescent="0.25">
      <c r="A181" t="s">
        <v>20</v>
      </c>
      <c r="B181" t="s">
        <v>21</v>
      </c>
      <c r="C181" t="s">
        <v>955</v>
      </c>
      <c r="D181" t="s">
        <v>954</v>
      </c>
      <c r="E181" t="s">
        <v>955</v>
      </c>
      <c r="F181" t="s">
        <v>956</v>
      </c>
      <c r="G181" t="s">
        <v>2869</v>
      </c>
      <c r="H181" t="s">
        <v>2870</v>
      </c>
      <c r="I181" s="61">
        <v>8</v>
      </c>
    </row>
    <row r="182" spans="1:9" x14ac:dyDescent="0.25">
      <c r="A182" t="s">
        <v>20</v>
      </c>
      <c r="B182" t="s">
        <v>21</v>
      </c>
      <c r="C182" t="s">
        <v>955</v>
      </c>
      <c r="D182" t="s">
        <v>954</v>
      </c>
      <c r="E182" t="s">
        <v>955</v>
      </c>
      <c r="F182" t="s">
        <v>956</v>
      </c>
      <c r="G182" t="s">
        <v>2871</v>
      </c>
      <c r="H182" t="s">
        <v>2872</v>
      </c>
      <c r="I182" s="61">
        <v>9</v>
      </c>
    </row>
    <row r="183" spans="1:9" x14ac:dyDescent="0.25">
      <c r="A183" t="s">
        <v>20</v>
      </c>
      <c r="B183" t="s">
        <v>21</v>
      </c>
      <c r="C183" t="s">
        <v>955</v>
      </c>
      <c r="D183" t="s">
        <v>954</v>
      </c>
      <c r="E183" t="s">
        <v>955</v>
      </c>
      <c r="F183" t="s">
        <v>956</v>
      </c>
      <c r="G183" t="s">
        <v>3160</v>
      </c>
      <c r="H183" t="s">
        <v>3161</v>
      </c>
      <c r="I183" s="61">
        <v>7</v>
      </c>
    </row>
    <row r="184" spans="1:9" x14ac:dyDescent="0.25">
      <c r="A184" t="s">
        <v>20</v>
      </c>
      <c r="B184" t="s">
        <v>21</v>
      </c>
      <c r="C184" t="s">
        <v>955</v>
      </c>
      <c r="D184" t="s">
        <v>954</v>
      </c>
      <c r="E184" t="s">
        <v>955</v>
      </c>
      <c r="F184" t="s">
        <v>956</v>
      </c>
      <c r="G184" t="s">
        <v>3497</v>
      </c>
      <c r="H184" t="s">
        <v>3498</v>
      </c>
      <c r="I184" s="61">
        <v>9</v>
      </c>
    </row>
    <row r="185" spans="1:9" x14ac:dyDescent="0.25">
      <c r="A185" t="s">
        <v>20</v>
      </c>
      <c r="B185" t="s">
        <v>21</v>
      </c>
      <c r="C185" t="s">
        <v>955</v>
      </c>
      <c r="D185" t="s">
        <v>954</v>
      </c>
      <c r="E185" t="s">
        <v>955</v>
      </c>
      <c r="F185" t="s">
        <v>956</v>
      </c>
      <c r="G185" t="s">
        <v>3504</v>
      </c>
      <c r="H185" t="s">
        <v>3505</v>
      </c>
      <c r="I185" s="61">
        <v>6</v>
      </c>
    </row>
    <row r="186" spans="1:9" x14ac:dyDescent="0.25">
      <c r="A186" t="s">
        <v>20</v>
      </c>
      <c r="B186" t="s">
        <v>21</v>
      </c>
      <c r="C186" t="s">
        <v>955</v>
      </c>
      <c r="D186" t="s">
        <v>954</v>
      </c>
      <c r="E186" t="s">
        <v>955</v>
      </c>
      <c r="F186" t="s">
        <v>956</v>
      </c>
      <c r="G186" t="s">
        <v>4214</v>
      </c>
      <c r="H186" t="s">
        <v>4492</v>
      </c>
      <c r="I186" s="61">
        <v>5</v>
      </c>
    </row>
    <row r="187" spans="1:9" x14ac:dyDescent="0.25">
      <c r="A187" t="s">
        <v>20</v>
      </c>
      <c r="B187" t="s">
        <v>21</v>
      </c>
      <c r="C187" t="s">
        <v>955</v>
      </c>
      <c r="D187" t="s">
        <v>954</v>
      </c>
      <c r="E187" t="s">
        <v>955</v>
      </c>
      <c r="F187" t="s">
        <v>956</v>
      </c>
      <c r="G187" t="s">
        <v>4358</v>
      </c>
      <c r="H187" t="s">
        <v>4359</v>
      </c>
      <c r="I187" s="61">
        <v>5</v>
      </c>
    </row>
    <row r="188" spans="1:9" x14ac:dyDescent="0.25">
      <c r="A188" t="s">
        <v>20</v>
      </c>
      <c r="B188" t="s">
        <v>21</v>
      </c>
      <c r="C188" t="s">
        <v>955</v>
      </c>
      <c r="D188" t="s">
        <v>954</v>
      </c>
      <c r="E188" t="s">
        <v>955</v>
      </c>
      <c r="F188" t="s">
        <v>956</v>
      </c>
      <c r="G188" t="s">
        <v>4360</v>
      </c>
      <c r="H188" t="s">
        <v>4361</v>
      </c>
      <c r="I188" s="61">
        <v>6</v>
      </c>
    </row>
    <row r="189" spans="1:9" x14ac:dyDescent="0.25">
      <c r="A189" t="s">
        <v>20</v>
      </c>
      <c r="B189" t="s">
        <v>21</v>
      </c>
      <c r="C189" t="s">
        <v>955</v>
      </c>
      <c r="D189" t="s">
        <v>954</v>
      </c>
      <c r="E189" t="s">
        <v>955</v>
      </c>
      <c r="F189" t="s">
        <v>956</v>
      </c>
      <c r="G189" t="s">
        <v>4362</v>
      </c>
      <c r="H189" t="s">
        <v>4363</v>
      </c>
      <c r="I189" s="61">
        <v>7</v>
      </c>
    </row>
    <row r="190" spans="1:9" x14ac:dyDescent="0.25">
      <c r="A190" t="s">
        <v>20</v>
      </c>
      <c r="B190" t="s">
        <v>21</v>
      </c>
      <c r="C190" t="s">
        <v>955</v>
      </c>
      <c r="D190" t="s">
        <v>954</v>
      </c>
      <c r="E190" t="s">
        <v>955</v>
      </c>
      <c r="F190" t="s">
        <v>956</v>
      </c>
      <c r="G190" t="s">
        <v>4364</v>
      </c>
      <c r="H190" t="s">
        <v>4365</v>
      </c>
      <c r="I190" s="61">
        <v>7</v>
      </c>
    </row>
    <row r="191" spans="1:9" x14ac:dyDescent="0.25">
      <c r="A191" t="s">
        <v>20</v>
      </c>
      <c r="B191" t="s">
        <v>21</v>
      </c>
      <c r="C191" t="s">
        <v>955</v>
      </c>
      <c r="D191" t="s">
        <v>954</v>
      </c>
      <c r="E191" t="s">
        <v>955</v>
      </c>
      <c r="F191" t="s">
        <v>956</v>
      </c>
      <c r="G191" t="s">
        <v>4366</v>
      </c>
      <c r="H191" t="s">
        <v>4367</v>
      </c>
      <c r="I191" s="61">
        <v>9</v>
      </c>
    </row>
    <row r="192" spans="1:9" x14ac:dyDescent="0.25">
      <c r="A192" t="s">
        <v>20</v>
      </c>
      <c r="B192" t="s">
        <v>21</v>
      </c>
      <c r="C192" t="s">
        <v>955</v>
      </c>
      <c r="D192" t="s">
        <v>954</v>
      </c>
      <c r="E192" t="s">
        <v>955</v>
      </c>
      <c r="F192" t="s">
        <v>956</v>
      </c>
      <c r="G192" t="s">
        <v>4490</v>
      </c>
      <c r="H192" t="s">
        <v>4491</v>
      </c>
      <c r="I192" s="61">
        <v>11</v>
      </c>
    </row>
    <row r="193" spans="1:9" x14ac:dyDescent="0.25">
      <c r="A193" t="s">
        <v>20</v>
      </c>
      <c r="B193" t="s">
        <v>21</v>
      </c>
      <c r="C193" t="s">
        <v>955</v>
      </c>
      <c r="D193" t="s">
        <v>954</v>
      </c>
      <c r="E193" t="s">
        <v>955</v>
      </c>
      <c r="F193" t="s">
        <v>956</v>
      </c>
      <c r="G193" t="s">
        <v>4493</v>
      </c>
      <c r="H193" t="s">
        <v>4494</v>
      </c>
      <c r="I193" s="61">
        <v>12</v>
      </c>
    </row>
    <row r="194" spans="1:9" x14ac:dyDescent="0.25">
      <c r="A194" t="s">
        <v>20</v>
      </c>
      <c r="B194" t="s">
        <v>21</v>
      </c>
      <c r="C194" t="s">
        <v>955</v>
      </c>
      <c r="D194" t="s">
        <v>954</v>
      </c>
      <c r="E194" t="s">
        <v>955</v>
      </c>
      <c r="F194" t="s">
        <v>956</v>
      </c>
      <c r="G194" t="s">
        <v>4495</v>
      </c>
      <c r="H194" t="s">
        <v>4496</v>
      </c>
      <c r="I194" s="61">
        <v>5</v>
      </c>
    </row>
    <row r="195" spans="1:9" x14ac:dyDescent="0.25">
      <c r="A195" t="s">
        <v>20</v>
      </c>
      <c r="B195" t="s">
        <v>21</v>
      </c>
      <c r="C195" t="s">
        <v>955</v>
      </c>
      <c r="D195" t="s">
        <v>954</v>
      </c>
      <c r="E195" t="s">
        <v>955</v>
      </c>
      <c r="F195" t="s">
        <v>956</v>
      </c>
      <c r="G195" t="s">
        <v>4497</v>
      </c>
      <c r="H195" t="s">
        <v>4498</v>
      </c>
      <c r="I195" s="61">
        <v>5</v>
      </c>
    </row>
    <row r="196" spans="1:9" x14ac:dyDescent="0.25">
      <c r="A196" t="s">
        <v>20</v>
      </c>
      <c r="B196" t="s">
        <v>21</v>
      </c>
      <c r="C196" t="s">
        <v>955</v>
      </c>
      <c r="D196" t="s">
        <v>954</v>
      </c>
      <c r="E196" t="s">
        <v>955</v>
      </c>
      <c r="F196" t="s">
        <v>956</v>
      </c>
      <c r="G196" t="s">
        <v>4499</v>
      </c>
      <c r="H196" t="s">
        <v>967</v>
      </c>
      <c r="I196" s="61">
        <v>5</v>
      </c>
    </row>
    <row r="197" spans="1:9" x14ac:dyDescent="0.25">
      <c r="A197" t="s">
        <v>20</v>
      </c>
      <c r="B197" t="s">
        <v>21</v>
      </c>
      <c r="C197" t="s">
        <v>955</v>
      </c>
      <c r="D197" t="s">
        <v>954</v>
      </c>
      <c r="E197" t="s">
        <v>955</v>
      </c>
      <c r="F197" t="s">
        <v>956</v>
      </c>
      <c r="G197" t="s">
        <v>4501</v>
      </c>
      <c r="H197" t="s">
        <v>4502</v>
      </c>
      <c r="I197" s="61">
        <v>8</v>
      </c>
    </row>
    <row r="198" spans="1:9" x14ac:dyDescent="0.25">
      <c r="A198" t="s">
        <v>20</v>
      </c>
      <c r="B198" t="s">
        <v>21</v>
      </c>
      <c r="C198" t="s">
        <v>955</v>
      </c>
      <c r="D198" t="s">
        <v>954</v>
      </c>
      <c r="E198" t="s">
        <v>955</v>
      </c>
      <c r="F198" t="s">
        <v>956</v>
      </c>
      <c r="G198" t="s">
        <v>4503</v>
      </c>
      <c r="H198" t="s">
        <v>4504</v>
      </c>
      <c r="I198" s="61">
        <v>5</v>
      </c>
    </row>
    <row r="199" spans="1:9" x14ac:dyDescent="0.25">
      <c r="A199" t="s">
        <v>20</v>
      </c>
      <c r="B199" t="s">
        <v>21</v>
      </c>
      <c r="C199" t="s">
        <v>955</v>
      </c>
      <c r="D199" t="s">
        <v>954</v>
      </c>
      <c r="E199" t="s">
        <v>955</v>
      </c>
      <c r="F199" t="s">
        <v>956</v>
      </c>
      <c r="G199" t="s">
        <v>4505</v>
      </c>
      <c r="H199" t="s">
        <v>4506</v>
      </c>
      <c r="I199" s="61">
        <v>6</v>
      </c>
    </row>
    <row r="200" spans="1:9" x14ac:dyDescent="0.25">
      <c r="A200" t="s">
        <v>20</v>
      </c>
      <c r="B200" t="s">
        <v>21</v>
      </c>
      <c r="C200" t="s">
        <v>955</v>
      </c>
      <c r="D200" t="s">
        <v>954</v>
      </c>
      <c r="E200" t="s">
        <v>955</v>
      </c>
      <c r="F200" t="s">
        <v>956</v>
      </c>
      <c r="G200" t="s">
        <v>4507</v>
      </c>
      <c r="H200" t="s">
        <v>4508</v>
      </c>
      <c r="I200" s="61">
        <v>13</v>
      </c>
    </row>
    <row r="201" spans="1:9" x14ac:dyDescent="0.25">
      <c r="A201" t="s">
        <v>20</v>
      </c>
      <c r="B201" t="s">
        <v>21</v>
      </c>
      <c r="C201" t="s">
        <v>955</v>
      </c>
      <c r="D201" t="s">
        <v>954</v>
      </c>
      <c r="E201" t="s">
        <v>955</v>
      </c>
      <c r="F201" t="s">
        <v>956</v>
      </c>
      <c r="G201" t="s">
        <v>4509</v>
      </c>
      <c r="H201" t="s">
        <v>4510</v>
      </c>
      <c r="I201" s="61">
        <v>11</v>
      </c>
    </row>
    <row r="202" spans="1:9" x14ac:dyDescent="0.25">
      <c r="A202" t="s">
        <v>20</v>
      </c>
      <c r="B202" t="s">
        <v>21</v>
      </c>
      <c r="C202" t="s">
        <v>955</v>
      </c>
      <c r="D202" t="s">
        <v>954</v>
      </c>
      <c r="E202" t="s">
        <v>955</v>
      </c>
      <c r="F202" t="s">
        <v>956</v>
      </c>
      <c r="G202" t="s">
        <v>4511</v>
      </c>
      <c r="H202" t="s">
        <v>4512</v>
      </c>
      <c r="I202" s="61">
        <v>5</v>
      </c>
    </row>
    <row r="203" spans="1:9" x14ac:dyDescent="0.25">
      <c r="A203" t="s">
        <v>20</v>
      </c>
      <c r="B203" t="s">
        <v>21</v>
      </c>
      <c r="C203" t="s">
        <v>955</v>
      </c>
      <c r="D203" t="s">
        <v>954</v>
      </c>
      <c r="E203" t="s">
        <v>955</v>
      </c>
      <c r="F203" t="s">
        <v>956</v>
      </c>
      <c r="G203" t="s">
        <v>4513</v>
      </c>
      <c r="H203" t="s">
        <v>4514</v>
      </c>
      <c r="I203" s="61">
        <v>5</v>
      </c>
    </row>
    <row r="204" spans="1:9" x14ac:dyDescent="0.25">
      <c r="A204" t="s">
        <v>20</v>
      </c>
      <c r="B204" t="s">
        <v>21</v>
      </c>
      <c r="C204" t="s">
        <v>955</v>
      </c>
      <c r="D204" t="s">
        <v>954</v>
      </c>
      <c r="E204" t="s">
        <v>979</v>
      </c>
      <c r="F204" t="s">
        <v>980</v>
      </c>
      <c r="G204" t="s">
        <v>1035</v>
      </c>
      <c r="H204" t="s">
        <v>3514</v>
      </c>
      <c r="I204" s="61">
        <v>5</v>
      </c>
    </row>
    <row r="205" spans="1:9" x14ac:dyDescent="0.25">
      <c r="A205" t="s">
        <v>20</v>
      </c>
      <c r="B205" t="s">
        <v>21</v>
      </c>
      <c r="C205" t="s">
        <v>955</v>
      </c>
      <c r="D205" t="s">
        <v>954</v>
      </c>
      <c r="E205" t="s">
        <v>979</v>
      </c>
      <c r="F205" t="s">
        <v>980</v>
      </c>
      <c r="G205" t="s">
        <v>4515</v>
      </c>
      <c r="H205" t="s">
        <v>4516</v>
      </c>
      <c r="I205" s="61">
        <v>5</v>
      </c>
    </row>
    <row r="206" spans="1:9" x14ac:dyDescent="0.25">
      <c r="A206" t="s">
        <v>20</v>
      </c>
      <c r="B206" t="s">
        <v>21</v>
      </c>
      <c r="C206" t="s">
        <v>955</v>
      </c>
      <c r="D206" t="s">
        <v>954</v>
      </c>
      <c r="E206" t="s">
        <v>979</v>
      </c>
      <c r="F206" t="s">
        <v>980</v>
      </c>
      <c r="G206" t="s">
        <v>4517</v>
      </c>
      <c r="H206" t="s">
        <v>4518</v>
      </c>
      <c r="I206" s="61">
        <v>9</v>
      </c>
    </row>
    <row r="207" spans="1:9" x14ac:dyDescent="0.25">
      <c r="A207" t="s">
        <v>20</v>
      </c>
      <c r="B207" t="s">
        <v>21</v>
      </c>
      <c r="C207" t="s">
        <v>955</v>
      </c>
      <c r="D207" t="s">
        <v>954</v>
      </c>
      <c r="E207" t="s">
        <v>979</v>
      </c>
      <c r="F207" t="s">
        <v>980</v>
      </c>
      <c r="G207" t="s">
        <v>4519</v>
      </c>
      <c r="H207" t="s">
        <v>4520</v>
      </c>
      <c r="I207" s="61">
        <v>5</v>
      </c>
    </row>
    <row r="208" spans="1:9" x14ac:dyDescent="0.25">
      <c r="A208" t="s">
        <v>20</v>
      </c>
      <c r="B208" t="s">
        <v>21</v>
      </c>
      <c r="C208" t="s">
        <v>22</v>
      </c>
      <c r="D208" t="s">
        <v>23</v>
      </c>
      <c r="E208" t="s">
        <v>22</v>
      </c>
      <c r="F208" t="s">
        <v>959</v>
      </c>
      <c r="G208" t="s">
        <v>1227</v>
      </c>
      <c r="H208" t="s">
        <v>1228</v>
      </c>
      <c r="I208" s="61">
        <v>8</v>
      </c>
    </row>
    <row r="209" spans="1:9" x14ac:dyDescent="0.25">
      <c r="A209" t="s">
        <v>20</v>
      </c>
      <c r="B209" t="s">
        <v>21</v>
      </c>
      <c r="C209" t="s">
        <v>22</v>
      </c>
      <c r="D209" t="s">
        <v>23</v>
      </c>
      <c r="E209" t="s">
        <v>22</v>
      </c>
      <c r="F209" t="s">
        <v>959</v>
      </c>
      <c r="G209" t="s">
        <v>1274</v>
      </c>
      <c r="H209" t="s">
        <v>1275</v>
      </c>
      <c r="I209" s="61">
        <v>8</v>
      </c>
    </row>
    <row r="210" spans="1:9" x14ac:dyDescent="0.25">
      <c r="A210" t="s">
        <v>20</v>
      </c>
      <c r="B210" t="s">
        <v>21</v>
      </c>
      <c r="C210" t="s">
        <v>22</v>
      </c>
      <c r="D210" t="s">
        <v>23</v>
      </c>
      <c r="E210" t="s">
        <v>22</v>
      </c>
      <c r="F210" t="s">
        <v>959</v>
      </c>
      <c r="G210" t="s">
        <v>1278</v>
      </c>
      <c r="H210" t="s">
        <v>1279</v>
      </c>
      <c r="I210" s="61">
        <v>15</v>
      </c>
    </row>
    <row r="211" spans="1:9" x14ac:dyDescent="0.25">
      <c r="A211" t="s">
        <v>20</v>
      </c>
      <c r="B211" t="s">
        <v>21</v>
      </c>
      <c r="C211" t="s">
        <v>22</v>
      </c>
      <c r="D211" t="s">
        <v>23</v>
      </c>
      <c r="E211" t="s">
        <v>22</v>
      </c>
      <c r="F211" t="s">
        <v>959</v>
      </c>
      <c r="G211" t="s">
        <v>1310</v>
      </c>
      <c r="H211" t="s">
        <v>1311</v>
      </c>
      <c r="I211" s="61">
        <v>25</v>
      </c>
    </row>
    <row r="212" spans="1:9" x14ac:dyDescent="0.25">
      <c r="A212" t="s">
        <v>20</v>
      </c>
      <c r="B212" t="s">
        <v>21</v>
      </c>
      <c r="C212" t="s">
        <v>22</v>
      </c>
      <c r="D212" t="s">
        <v>23</v>
      </c>
      <c r="E212" t="s">
        <v>22</v>
      </c>
      <c r="F212" t="s">
        <v>959</v>
      </c>
      <c r="G212" t="s">
        <v>22</v>
      </c>
      <c r="H212" t="s">
        <v>1312</v>
      </c>
      <c r="I212" s="61">
        <v>43</v>
      </c>
    </row>
    <row r="213" spans="1:9" x14ac:dyDescent="0.25">
      <c r="A213" t="s">
        <v>20</v>
      </c>
      <c r="B213" t="s">
        <v>21</v>
      </c>
      <c r="C213" t="s">
        <v>22</v>
      </c>
      <c r="D213" t="s">
        <v>23</v>
      </c>
      <c r="E213" t="s">
        <v>22</v>
      </c>
      <c r="F213" t="s">
        <v>959</v>
      </c>
      <c r="G213" t="s">
        <v>1544</v>
      </c>
      <c r="H213" t="s">
        <v>1545</v>
      </c>
      <c r="I213" s="61">
        <v>7</v>
      </c>
    </row>
    <row r="214" spans="1:9" x14ac:dyDescent="0.25">
      <c r="A214" t="s">
        <v>20</v>
      </c>
      <c r="B214" t="s">
        <v>21</v>
      </c>
      <c r="C214" t="s">
        <v>22</v>
      </c>
      <c r="D214" t="s">
        <v>23</v>
      </c>
      <c r="E214" t="s">
        <v>22</v>
      </c>
      <c r="F214" t="s">
        <v>959</v>
      </c>
      <c r="G214" t="s">
        <v>961</v>
      </c>
      <c r="H214" t="s">
        <v>960</v>
      </c>
      <c r="I214" s="61">
        <v>64</v>
      </c>
    </row>
    <row r="215" spans="1:9" x14ac:dyDescent="0.25">
      <c r="A215" t="s">
        <v>20</v>
      </c>
      <c r="B215" t="s">
        <v>21</v>
      </c>
      <c r="C215" t="s">
        <v>22</v>
      </c>
      <c r="D215" t="s">
        <v>23</v>
      </c>
      <c r="E215" t="s">
        <v>22</v>
      </c>
      <c r="F215" t="s">
        <v>959</v>
      </c>
      <c r="G215" t="s">
        <v>4368</v>
      </c>
      <c r="H215" t="s">
        <v>4369</v>
      </c>
      <c r="I215" s="61">
        <v>5</v>
      </c>
    </row>
    <row r="216" spans="1:9" x14ac:dyDescent="0.25">
      <c r="A216" t="s">
        <v>20</v>
      </c>
      <c r="B216" t="s">
        <v>21</v>
      </c>
      <c r="C216" t="s">
        <v>1206</v>
      </c>
      <c r="D216" t="s">
        <v>864</v>
      </c>
      <c r="E216" t="s">
        <v>1207</v>
      </c>
      <c r="F216" t="s">
        <v>1208</v>
      </c>
      <c r="G216" t="s">
        <v>1207</v>
      </c>
      <c r="H216" t="s">
        <v>1213</v>
      </c>
      <c r="I216" s="61">
        <v>16</v>
      </c>
    </row>
    <row r="217" spans="1:9" x14ac:dyDescent="0.25">
      <c r="A217" t="s">
        <v>20</v>
      </c>
      <c r="B217" t="s">
        <v>21</v>
      </c>
      <c r="C217" t="s">
        <v>1206</v>
      </c>
      <c r="D217" t="s">
        <v>864</v>
      </c>
      <c r="E217" t="s">
        <v>1207</v>
      </c>
      <c r="F217" t="s">
        <v>1208</v>
      </c>
      <c r="G217" t="s">
        <v>1294</v>
      </c>
      <c r="H217" t="s">
        <v>1295</v>
      </c>
      <c r="I217" s="61">
        <v>5</v>
      </c>
    </row>
    <row r="218" spans="1:9" x14ac:dyDescent="0.25">
      <c r="A218" t="s">
        <v>20</v>
      </c>
      <c r="B218" t="s">
        <v>21</v>
      </c>
      <c r="C218" t="s">
        <v>1206</v>
      </c>
      <c r="D218" t="s">
        <v>864</v>
      </c>
      <c r="E218" t="s">
        <v>1207</v>
      </c>
      <c r="F218" t="s">
        <v>1208</v>
      </c>
      <c r="G218" t="s">
        <v>1556</v>
      </c>
      <c r="H218" t="s">
        <v>1557</v>
      </c>
      <c r="I218" s="61">
        <v>5</v>
      </c>
    </row>
    <row r="219" spans="1:9" x14ac:dyDescent="0.25">
      <c r="A219" t="s">
        <v>20</v>
      </c>
      <c r="B219" t="s">
        <v>21</v>
      </c>
      <c r="C219" t="s">
        <v>1206</v>
      </c>
      <c r="D219" t="s">
        <v>864</v>
      </c>
      <c r="E219" t="s">
        <v>1207</v>
      </c>
      <c r="F219" t="s">
        <v>1208</v>
      </c>
      <c r="G219" t="s">
        <v>4295</v>
      </c>
      <c r="H219" t="s">
        <v>4296</v>
      </c>
      <c r="I219" s="61">
        <v>5</v>
      </c>
    </row>
    <row r="220" spans="1:9" x14ac:dyDescent="0.25">
      <c r="A220" t="s">
        <v>20</v>
      </c>
      <c r="B220" t="s">
        <v>21</v>
      </c>
      <c r="C220" t="s">
        <v>1206</v>
      </c>
      <c r="D220" t="s">
        <v>864</v>
      </c>
      <c r="E220" t="s">
        <v>1206</v>
      </c>
      <c r="F220" t="s">
        <v>865</v>
      </c>
      <c r="G220" t="s">
        <v>1206</v>
      </c>
      <c r="H220" t="s">
        <v>1224</v>
      </c>
      <c r="I220" s="61">
        <v>110</v>
      </c>
    </row>
    <row r="221" spans="1:9" x14ac:dyDescent="0.25">
      <c r="A221" t="s">
        <v>20</v>
      </c>
      <c r="B221" t="s">
        <v>21</v>
      </c>
      <c r="C221" t="s">
        <v>1206</v>
      </c>
      <c r="D221" t="s">
        <v>864</v>
      </c>
      <c r="E221" t="s">
        <v>1240</v>
      </c>
      <c r="F221" t="s">
        <v>1241</v>
      </c>
      <c r="G221" t="s">
        <v>4521</v>
      </c>
      <c r="H221" t="s">
        <v>4522</v>
      </c>
      <c r="I221" s="61">
        <v>10</v>
      </c>
    </row>
    <row r="222" spans="1:9" x14ac:dyDescent="0.25">
      <c r="A222" t="s">
        <v>20</v>
      </c>
      <c r="B222" t="s">
        <v>21</v>
      </c>
      <c r="C222" t="s">
        <v>1206</v>
      </c>
      <c r="D222" t="s">
        <v>864</v>
      </c>
      <c r="E222" t="s">
        <v>1240</v>
      </c>
      <c r="F222" t="s">
        <v>1241</v>
      </c>
      <c r="G222" t="s">
        <v>4523</v>
      </c>
      <c r="H222" t="s">
        <v>4524</v>
      </c>
      <c r="I222" s="61">
        <v>20</v>
      </c>
    </row>
    <row r="223" spans="1:9" x14ac:dyDescent="0.25">
      <c r="A223" t="s">
        <v>20</v>
      </c>
      <c r="B223" t="s">
        <v>21</v>
      </c>
      <c r="C223" t="s">
        <v>1206</v>
      </c>
      <c r="D223" t="s">
        <v>864</v>
      </c>
      <c r="E223" t="s">
        <v>1240</v>
      </c>
      <c r="F223" t="s">
        <v>1241</v>
      </c>
      <c r="G223" t="s">
        <v>4525</v>
      </c>
      <c r="H223" t="s">
        <v>4526</v>
      </c>
      <c r="I223" s="61">
        <v>25</v>
      </c>
    </row>
    <row r="224" spans="1:9" x14ac:dyDescent="0.25">
      <c r="A224" t="s">
        <v>20</v>
      </c>
      <c r="B224" t="s">
        <v>21</v>
      </c>
      <c r="C224" t="s">
        <v>1206</v>
      </c>
      <c r="D224" t="s">
        <v>864</v>
      </c>
      <c r="E224" t="s">
        <v>1240</v>
      </c>
      <c r="F224" t="s">
        <v>1241</v>
      </c>
      <c r="G224" t="s">
        <v>4527</v>
      </c>
      <c r="H224" t="s">
        <v>4528</v>
      </c>
      <c r="I224" s="61">
        <v>15</v>
      </c>
    </row>
    <row r="225" spans="1:9" x14ac:dyDescent="0.25">
      <c r="A225" t="s">
        <v>20</v>
      </c>
      <c r="B225" t="s">
        <v>21</v>
      </c>
      <c r="C225" t="s">
        <v>1206</v>
      </c>
      <c r="D225" t="s">
        <v>864</v>
      </c>
      <c r="E225" t="s">
        <v>1240</v>
      </c>
      <c r="F225" t="s">
        <v>1241</v>
      </c>
      <c r="G225" t="s">
        <v>4529</v>
      </c>
      <c r="H225" t="s">
        <v>4530</v>
      </c>
      <c r="I225" s="61">
        <v>8</v>
      </c>
    </row>
    <row r="226" spans="1:9" x14ac:dyDescent="0.25">
      <c r="A226" t="s">
        <v>20</v>
      </c>
      <c r="B226" t="s">
        <v>21</v>
      </c>
      <c r="C226" t="s">
        <v>1206</v>
      </c>
      <c r="D226" t="s">
        <v>864</v>
      </c>
      <c r="E226" t="s">
        <v>1240</v>
      </c>
      <c r="F226" t="s">
        <v>1241</v>
      </c>
      <c r="G226" t="s">
        <v>4531</v>
      </c>
      <c r="H226" t="s">
        <v>4532</v>
      </c>
      <c r="I226" s="61">
        <v>8</v>
      </c>
    </row>
    <row r="227" spans="1:9" x14ac:dyDescent="0.25">
      <c r="A227" t="s">
        <v>20</v>
      </c>
      <c r="B227" t="s">
        <v>21</v>
      </c>
      <c r="C227" t="s">
        <v>1206</v>
      </c>
      <c r="D227" t="s">
        <v>864</v>
      </c>
      <c r="E227" t="s">
        <v>2816</v>
      </c>
      <c r="F227" t="s">
        <v>2817</v>
      </c>
      <c r="G227" t="s">
        <v>2818</v>
      </c>
      <c r="H227" t="s">
        <v>2819</v>
      </c>
      <c r="I227" s="61">
        <v>5</v>
      </c>
    </row>
    <row r="228" spans="1:9" x14ac:dyDescent="0.25">
      <c r="A228" t="s">
        <v>20</v>
      </c>
      <c r="B228" t="s">
        <v>21</v>
      </c>
      <c r="C228" t="s">
        <v>1206</v>
      </c>
      <c r="D228" t="s">
        <v>864</v>
      </c>
      <c r="E228" t="s">
        <v>2816</v>
      </c>
      <c r="F228" t="s">
        <v>2817</v>
      </c>
      <c r="G228" t="s">
        <v>2846</v>
      </c>
      <c r="H228" t="s">
        <v>2847</v>
      </c>
      <c r="I228" s="61">
        <v>5</v>
      </c>
    </row>
    <row r="229" spans="1:9" x14ac:dyDescent="0.25">
      <c r="A229" t="s">
        <v>20</v>
      </c>
      <c r="B229" t="s">
        <v>21</v>
      </c>
      <c r="C229" t="s">
        <v>1206</v>
      </c>
      <c r="D229" t="s">
        <v>864</v>
      </c>
      <c r="E229" t="s">
        <v>2816</v>
      </c>
      <c r="F229" t="s">
        <v>2817</v>
      </c>
      <c r="G229" t="s">
        <v>2816</v>
      </c>
      <c r="H229" t="s">
        <v>3542</v>
      </c>
      <c r="I229" s="61">
        <v>15</v>
      </c>
    </row>
    <row r="230" spans="1:9" x14ac:dyDescent="0.25">
      <c r="A230" t="s">
        <v>32</v>
      </c>
      <c r="B230" t="s">
        <v>169</v>
      </c>
      <c r="C230" t="s">
        <v>382</v>
      </c>
      <c r="D230" t="s">
        <v>383</v>
      </c>
      <c r="E230" t="s">
        <v>382</v>
      </c>
      <c r="F230" t="s">
        <v>384</v>
      </c>
      <c r="G230" t="s">
        <v>651</v>
      </c>
      <c r="H230" t="s">
        <v>652</v>
      </c>
      <c r="I230" s="61">
        <v>1100</v>
      </c>
    </row>
    <row r="231" spans="1:9" x14ac:dyDescent="0.25">
      <c r="A231" t="s">
        <v>32</v>
      </c>
      <c r="B231" t="s">
        <v>169</v>
      </c>
      <c r="C231" t="s">
        <v>382</v>
      </c>
      <c r="D231" t="s">
        <v>383</v>
      </c>
      <c r="E231" t="s">
        <v>382</v>
      </c>
      <c r="F231" t="s">
        <v>384</v>
      </c>
      <c r="G231" t="s">
        <v>732</v>
      </c>
      <c r="H231" t="s">
        <v>731</v>
      </c>
      <c r="I231" s="61">
        <v>1800</v>
      </c>
    </row>
    <row r="232" spans="1:9" x14ac:dyDescent="0.25">
      <c r="A232" t="s">
        <v>32</v>
      </c>
      <c r="B232" t="s">
        <v>169</v>
      </c>
      <c r="C232" t="s">
        <v>382</v>
      </c>
      <c r="D232" t="s">
        <v>383</v>
      </c>
      <c r="E232" t="s">
        <v>382</v>
      </c>
      <c r="F232" t="s">
        <v>384</v>
      </c>
      <c r="G232" t="s">
        <v>382</v>
      </c>
      <c r="H232" t="s">
        <v>4393</v>
      </c>
      <c r="I232" s="61">
        <v>2000</v>
      </c>
    </row>
    <row r="233" spans="1:9" x14ac:dyDescent="0.25">
      <c r="A233" t="s">
        <v>32</v>
      </c>
      <c r="B233" t="s">
        <v>169</v>
      </c>
      <c r="C233" t="s">
        <v>382</v>
      </c>
      <c r="D233" t="s">
        <v>383</v>
      </c>
      <c r="E233" t="s">
        <v>382</v>
      </c>
      <c r="F233" t="s">
        <v>384</v>
      </c>
      <c r="G233" t="s">
        <v>3199</v>
      </c>
      <c r="H233" t="s">
        <v>3200</v>
      </c>
      <c r="I233" s="61">
        <v>2100</v>
      </c>
    </row>
    <row r="234" spans="1:9" x14ac:dyDescent="0.25">
      <c r="A234" t="s">
        <v>32</v>
      </c>
      <c r="B234" t="s">
        <v>169</v>
      </c>
      <c r="C234" t="s">
        <v>382</v>
      </c>
      <c r="D234" t="s">
        <v>383</v>
      </c>
      <c r="E234" t="s">
        <v>382</v>
      </c>
      <c r="F234" t="s">
        <v>384</v>
      </c>
      <c r="G234" t="s">
        <v>4376</v>
      </c>
      <c r="H234" t="s">
        <v>4377</v>
      </c>
      <c r="I234" s="61">
        <v>200</v>
      </c>
    </row>
    <row r="235" spans="1:9" x14ac:dyDescent="0.25">
      <c r="A235" t="s">
        <v>32</v>
      </c>
      <c r="B235" t="s">
        <v>169</v>
      </c>
      <c r="C235" t="s">
        <v>382</v>
      </c>
      <c r="D235" t="s">
        <v>383</v>
      </c>
      <c r="E235" t="s">
        <v>1475</v>
      </c>
      <c r="F235" t="s">
        <v>1476</v>
      </c>
      <c r="G235" t="s">
        <v>2619</v>
      </c>
      <c r="H235" t="s">
        <v>2618</v>
      </c>
      <c r="I235" s="61">
        <v>800</v>
      </c>
    </row>
    <row r="236" spans="1:9" x14ac:dyDescent="0.25">
      <c r="A236" t="s">
        <v>32</v>
      </c>
      <c r="B236" t="s">
        <v>169</v>
      </c>
      <c r="C236" t="s">
        <v>382</v>
      </c>
      <c r="D236" t="s">
        <v>383</v>
      </c>
      <c r="E236" t="s">
        <v>1475</v>
      </c>
      <c r="F236" t="s">
        <v>1476</v>
      </c>
      <c r="G236" t="s">
        <v>4380</v>
      </c>
      <c r="H236" t="s">
        <v>4381</v>
      </c>
      <c r="I236" s="61">
        <v>1100</v>
      </c>
    </row>
    <row r="237" spans="1:9" x14ac:dyDescent="0.25">
      <c r="A237" t="s">
        <v>32</v>
      </c>
      <c r="B237" t="s">
        <v>169</v>
      </c>
      <c r="C237" t="s">
        <v>382</v>
      </c>
      <c r="D237" t="s">
        <v>383</v>
      </c>
      <c r="E237" t="s">
        <v>2291</v>
      </c>
      <c r="F237" t="s">
        <v>2292</v>
      </c>
      <c r="G237" t="s">
        <v>3824</v>
      </c>
      <c r="H237" t="s">
        <v>3825</v>
      </c>
      <c r="I237" s="61">
        <v>100</v>
      </c>
    </row>
    <row r="238" spans="1:9" x14ac:dyDescent="0.25">
      <c r="A238" t="s">
        <v>32</v>
      </c>
      <c r="B238" t="s">
        <v>169</v>
      </c>
      <c r="C238" t="s">
        <v>382</v>
      </c>
      <c r="D238" t="s">
        <v>383</v>
      </c>
      <c r="E238" t="s">
        <v>2291</v>
      </c>
      <c r="F238" t="s">
        <v>2292</v>
      </c>
      <c r="G238" t="s">
        <v>4383</v>
      </c>
      <c r="H238" t="s">
        <v>4384</v>
      </c>
      <c r="I238" s="61">
        <v>50</v>
      </c>
    </row>
    <row r="239" spans="1:9" x14ac:dyDescent="0.25">
      <c r="A239" t="s">
        <v>32</v>
      </c>
      <c r="B239" t="s">
        <v>169</v>
      </c>
      <c r="C239" t="s">
        <v>382</v>
      </c>
      <c r="D239" t="s">
        <v>383</v>
      </c>
      <c r="E239" t="s">
        <v>2291</v>
      </c>
      <c r="F239" t="s">
        <v>2292</v>
      </c>
      <c r="G239" t="s">
        <v>4385</v>
      </c>
      <c r="H239" t="s">
        <v>4386</v>
      </c>
      <c r="I239" s="61">
        <v>50</v>
      </c>
    </row>
    <row r="240" spans="1:9" x14ac:dyDescent="0.25">
      <c r="A240" t="s">
        <v>32</v>
      </c>
      <c r="B240" t="s">
        <v>169</v>
      </c>
      <c r="C240" t="s">
        <v>382</v>
      </c>
      <c r="D240" t="s">
        <v>383</v>
      </c>
      <c r="E240" t="s">
        <v>2291</v>
      </c>
      <c r="F240" t="s">
        <v>2292</v>
      </c>
      <c r="G240" t="s">
        <v>4387</v>
      </c>
      <c r="H240" t="s">
        <v>4388</v>
      </c>
      <c r="I240" s="61">
        <v>50</v>
      </c>
    </row>
    <row r="241" spans="1:9" x14ac:dyDescent="0.25">
      <c r="A241" t="s">
        <v>32</v>
      </c>
      <c r="B241" t="s">
        <v>169</v>
      </c>
      <c r="C241" t="s">
        <v>382</v>
      </c>
      <c r="D241" t="s">
        <v>383</v>
      </c>
      <c r="E241" t="s">
        <v>2291</v>
      </c>
      <c r="F241" t="s">
        <v>2292</v>
      </c>
      <c r="G241" t="s">
        <v>2291</v>
      </c>
      <c r="H241" t="s">
        <v>4389</v>
      </c>
      <c r="I241" s="61">
        <v>100</v>
      </c>
    </row>
    <row r="242" spans="1:9" x14ac:dyDescent="0.25">
      <c r="A242" t="s">
        <v>32</v>
      </c>
      <c r="B242" t="s">
        <v>169</v>
      </c>
      <c r="C242" t="s">
        <v>382</v>
      </c>
      <c r="D242" t="s">
        <v>383</v>
      </c>
      <c r="E242" t="s">
        <v>2291</v>
      </c>
      <c r="F242" t="s">
        <v>2292</v>
      </c>
      <c r="G242" t="s">
        <v>4390</v>
      </c>
      <c r="H242" t="s">
        <v>4391</v>
      </c>
      <c r="I242" s="61">
        <v>200</v>
      </c>
    </row>
    <row r="243" spans="1:9" x14ac:dyDescent="0.25">
      <c r="A243" t="s">
        <v>32</v>
      </c>
      <c r="B243" t="s">
        <v>169</v>
      </c>
      <c r="C243" t="s">
        <v>32</v>
      </c>
      <c r="D243" t="s">
        <v>170</v>
      </c>
      <c r="E243" t="s">
        <v>32</v>
      </c>
      <c r="F243" t="s">
        <v>312</v>
      </c>
      <c r="G243" t="s">
        <v>405</v>
      </c>
      <c r="H243" t="s">
        <v>406</v>
      </c>
      <c r="I243" s="61">
        <v>500</v>
      </c>
    </row>
    <row r="244" spans="1:9" x14ac:dyDescent="0.25">
      <c r="A244" t="s">
        <v>32</v>
      </c>
      <c r="B244" t="s">
        <v>169</v>
      </c>
      <c r="C244" t="s">
        <v>32</v>
      </c>
      <c r="D244" t="s">
        <v>170</v>
      </c>
      <c r="E244" t="s">
        <v>32</v>
      </c>
      <c r="F244" t="s">
        <v>312</v>
      </c>
      <c r="G244" t="s">
        <v>32</v>
      </c>
      <c r="H244" t="s">
        <v>1481</v>
      </c>
      <c r="I244" s="61">
        <v>8300</v>
      </c>
    </row>
    <row r="245" spans="1:9" x14ac:dyDescent="0.25">
      <c r="A245" t="s">
        <v>32</v>
      </c>
      <c r="B245" t="s">
        <v>169</v>
      </c>
      <c r="C245" t="s">
        <v>32</v>
      </c>
      <c r="D245" t="s">
        <v>170</v>
      </c>
      <c r="E245" t="s">
        <v>32</v>
      </c>
      <c r="F245" t="s">
        <v>312</v>
      </c>
      <c r="G245" t="s">
        <v>3829</v>
      </c>
      <c r="H245" t="s">
        <v>3830</v>
      </c>
      <c r="I245" s="61">
        <v>1200</v>
      </c>
    </row>
    <row r="246" spans="1:9" x14ac:dyDescent="0.25">
      <c r="A246" t="s">
        <v>32</v>
      </c>
      <c r="B246" t="s">
        <v>169</v>
      </c>
      <c r="C246" t="s">
        <v>32</v>
      </c>
      <c r="D246" t="s">
        <v>170</v>
      </c>
      <c r="E246" t="s">
        <v>720</v>
      </c>
      <c r="F246" t="s">
        <v>719</v>
      </c>
      <c r="G246" t="s">
        <v>722</v>
      </c>
      <c r="H246" t="s">
        <v>721</v>
      </c>
      <c r="I246" s="61">
        <v>500</v>
      </c>
    </row>
    <row r="247" spans="1:9" x14ac:dyDescent="0.25">
      <c r="A247" t="s">
        <v>32</v>
      </c>
      <c r="B247" t="s">
        <v>169</v>
      </c>
      <c r="C247" t="s">
        <v>32</v>
      </c>
      <c r="D247" t="s">
        <v>170</v>
      </c>
      <c r="E247" t="s">
        <v>720</v>
      </c>
      <c r="F247" t="s">
        <v>719</v>
      </c>
      <c r="G247" t="s">
        <v>1974</v>
      </c>
      <c r="H247" t="s">
        <v>1975</v>
      </c>
      <c r="I247" s="61">
        <v>2500</v>
      </c>
    </row>
    <row r="248" spans="1:9" x14ac:dyDescent="0.25">
      <c r="A248" t="s">
        <v>32</v>
      </c>
      <c r="B248" t="s">
        <v>169</v>
      </c>
      <c r="C248" t="s">
        <v>32</v>
      </c>
      <c r="D248" t="s">
        <v>170</v>
      </c>
      <c r="E248" t="s">
        <v>720</v>
      </c>
      <c r="F248" t="s">
        <v>719</v>
      </c>
      <c r="G248" t="s">
        <v>720</v>
      </c>
      <c r="H248" t="s">
        <v>3828</v>
      </c>
      <c r="I248" s="61">
        <v>4400</v>
      </c>
    </row>
    <row r="249" spans="1:9" x14ac:dyDescent="0.25">
      <c r="A249" t="s">
        <v>32</v>
      </c>
      <c r="B249" t="s">
        <v>169</v>
      </c>
      <c r="C249" t="s">
        <v>32</v>
      </c>
      <c r="D249" t="s">
        <v>170</v>
      </c>
      <c r="E249" t="s">
        <v>371</v>
      </c>
      <c r="F249" t="s">
        <v>372</v>
      </c>
      <c r="G249" t="s">
        <v>1473</v>
      </c>
      <c r="H249" t="s">
        <v>1474</v>
      </c>
      <c r="I249" s="61">
        <v>4200</v>
      </c>
    </row>
    <row r="250" spans="1:9" x14ac:dyDescent="0.25">
      <c r="A250" t="s">
        <v>32</v>
      </c>
      <c r="B250" t="s">
        <v>169</v>
      </c>
      <c r="C250" t="s">
        <v>32</v>
      </c>
      <c r="D250" t="s">
        <v>170</v>
      </c>
      <c r="E250" t="s">
        <v>371</v>
      </c>
      <c r="F250" t="s">
        <v>372</v>
      </c>
      <c r="G250" t="s">
        <v>407</v>
      </c>
      <c r="H250" t="s">
        <v>408</v>
      </c>
      <c r="I250" s="61">
        <v>459</v>
      </c>
    </row>
    <row r="251" spans="1:9" x14ac:dyDescent="0.25">
      <c r="A251" t="s">
        <v>32</v>
      </c>
      <c r="B251" t="s">
        <v>169</v>
      </c>
      <c r="C251" t="s">
        <v>32</v>
      </c>
      <c r="D251" t="s">
        <v>170</v>
      </c>
      <c r="E251" t="s">
        <v>1479</v>
      </c>
      <c r="F251" t="s">
        <v>1480</v>
      </c>
      <c r="G251" t="s">
        <v>1479</v>
      </c>
      <c r="H251" t="s">
        <v>2591</v>
      </c>
      <c r="I251" s="61">
        <v>1100</v>
      </c>
    </row>
    <row r="252" spans="1:9" x14ac:dyDescent="0.25">
      <c r="A252" t="s">
        <v>32</v>
      </c>
      <c r="B252" t="s">
        <v>169</v>
      </c>
      <c r="C252" t="s">
        <v>32</v>
      </c>
      <c r="D252" t="s">
        <v>170</v>
      </c>
      <c r="E252" t="s">
        <v>1479</v>
      </c>
      <c r="F252" t="s">
        <v>1480</v>
      </c>
      <c r="G252" t="s">
        <v>4394</v>
      </c>
      <c r="H252" t="s">
        <v>4395</v>
      </c>
      <c r="I252" s="61">
        <v>250</v>
      </c>
    </row>
    <row r="253" spans="1:9" x14ac:dyDescent="0.25">
      <c r="A253" t="s">
        <v>32</v>
      </c>
      <c r="B253" t="s">
        <v>169</v>
      </c>
      <c r="C253" t="s">
        <v>364</v>
      </c>
      <c r="D253" t="s">
        <v>365</v>
      </c>
      <c r="E253" t="s">
        <v>364</v>
      </c>
      <c r="F253" t="s">
        <v>379</v>
      </c>
      <c r="G253" t="s">
        <v>730</v>
      </c>
      <c r="H253" t="s">
        <v>729</v>
      </c>
      <c r="I253" s="61">
        <v>1000</v>
      </c>
    </row>
    <row r="254" spans="1:9" x14ac:dyDescent="0.25">
      <c r="A254" t="s">
        <v>32</v>
      </c>
      <c r="B254" t="s">
        <v>169</v>
      </c>
      <c r="C254" t="s">
        <v>364</v>
      </c>
      <c r="D254" t="s">
        <v>365</v>
      </c>
      <c r="E254" t="s">
        <v>364</v>
      </c>
      <c r="F254" t="s">
        <v>379</v>
      </c>
      <c r="G254" t="s">
        <v>3826</v>
      </c>
      <c r="H254" t="s">
        <v>3827</v>
      </c>
      <c r="I254" s="61">
        <v>450</v>
      </c>
    </row>
    <row r="255" spans="1:9" x14ac:dyDescent="0.25">
      <c r="A255" t="s">
        <v>32</v>
      </c>
      <c r="B255" t="s">
        <v>169</v>
      </c>
      <c r="C255" t="s">
        <v>364</v>
      </c>
      <c r="D255" t="s">
        <v>365</v>
      </c>
      <c r="E255" t="s">
        <v>364</v>
      </c>
      <c r="F255" t="s">
        <v>379</v>
      </c>
      <c r="G255" t="s">
        <v>364</v>
      </c>
      <c r="H255" t="s">
        <v>4392</v>
      </c>
      <c r="I255" s="61">
        <v>1800</v>
      </c>
    </row>
    <row r="256" spans="1:9" x14ac:dyDescent="0.25">
      <c r="A256" t="s">
        <v>32</v>
      </c>
      <c r="B256" t="s">
        <v>169</v>
      </c>
      <c r="C256" t="s">
        <v>364</v>
      </c>
      <c r="D256" t="s">
        <v>365</v>
      </c>
      <c r="E256" t="s">
        <v>1502</v>
      </c>
      <c r="F256" t="s">
        <v>1503</v>
      </c>
      <c r="G256" t="s">
        <v>1502</v>
      </c>
      <c r="H256" t="s">
        <v>3833</v>
      </c>
      <c r="I256" s="61">
        <v>1300</v>
      </c>
    </row>
    <row r="257" spans="1:9" x14ac:dyDescent="0.25">
      <c r="A257" t="s">
        <v>32</v>
      </c>
      <c r="B257" t="s">
        <v>169</v>
      </c>
      <c r="C257" t="s">
        <v>364</v>
      </c>
      <c r="D257" t="s">
        <v>365</v>
      </c>
      <c r="E257" t="s">
        <v>2296</v>
      </c>
      <c r="F257" t="s">
        <v>2297</v>
      </c>
      <c r="G257" t="s">
        <v>3822</v>
      </c>
      <c r="H257" t="s">
        <v>3823</v>
      </c>
      <c r="I257" s="61">
        <v>500</v>
      </c>
    </row>
    <row r="258" spans="1:9" x14ac:dyDescent="0.25">
      <c r="A258" t="s">
        <v>32</v>
      </c>
      <c r="B258" t="s">
        <v>169</v>
      </c>
      <c r="C258" t="s">
        <v>364</v>
      </c>
      <c r="D258" t="s">
        <v>365</v>
      </c>
      <c r="E258" t="s">
        <v>2296</v>
      </c>
      <c r="F258" t="s">
        <v>2297</v>
      </c>
      <c r="G258" t="s">
        <v>3831</v>
      </c>
      <c r="H258" t="s">
        <v>3832</v>
      </c>
      <c r="I258" s="61">
        <v>800</v>
      </c>
    </row>
    <row r="259" spans="1:9" x14ac:dyDescent="0.25">
      <c r="A259" t="s">
        <v>32</v>
      </c>
      <c r="B259" t="s">
        <v>169</v>
      </c>
      <c r="C259" t="s">
        <v>364</v>
      </c>
      <c r="D259" t="s">
        <v>365</v>
      </c>
      <c r="E259" t="s">
        <v>2296</v>
      </c>
      <c r="F259" t="s">
        <v>2297</v>
      </c>
      <c r="G259" t="s">
        <v>4378</v>
      </c>
      <c r="H259" t="s">
        <v>4379</v>
      </c>
      <c r="I259" s="61">
        <v>300</v>
      </c>
    </row>
    <row r="260" spans="1:9" x14ac:dyDescent="0.25">
      <c r="A260" t="s">
        <v>32</v>
      </c>
      <c r="B260" t="s">
        <v>169</v>
      </c>
      <c r="C260" t="s">
        <v>364</v>
      </c>
      <c r="D260" t="s">
        <v>365</v>
      </c>
      <c r="E260" t="s">
        <v>2296</v>
      </c>
      <c r="F260" t="s">
        <v>2297</v>
      </c>
      <c r="G260" t="s">
        <v>2296</v>
      </c>
      <c r="H260" t="s">
        <v>4382</v>
      </c>
      <c r="I260" s="61">
        <v>6300</v>
      </c>
    </row>
    <row r="261" spans="1:9" x14ac:dyDescent="0.25">
      <c r="A261" t="s">
        <v>31</v>
      </c>
      <c r="B261" t="s">
        <v>232</v>
      </c>
      <c r="C261" t="s">
        <v>247</v>
      </c>
      <c r="D261" t="s">
        <v>248</v>
      </c>
      <c r="E261" t="s">
        <v>266</v>
      </c>
      <c r="F261" t="s">
        <v>267</v>
      </c>
      <c r="G261" t="s">
        <v>3852</v>
      </c>
      <c r="H261" t="s">
        <v>3853</v>
      </c>
      <c r="I261" s="61">
        <v>10</v>
      </c>
    </row>
    <row r="262" spans="1:9" x14ac:dyDescent="0.25">
      <c r="A262" t="s">
        <v>31</v>
      </c>
      <c r="B262" t="s">
        <v>232</v>
      </c>
      <c r="C262" t="s">
        <v>31</v>
      </c>
      <c r="D262" t="s">
        <v>249</v>
      </c>
      <c r="E262" t="s">
        <v>230</v>
      </c>
      <c r="F262" t="s">
        <v>537</v>
      </c>
      <c r="G262" t="s">
        <v>230</v>
      </c>
      <c r="H262" t="s">
        <v>3254</v>
      </c>
      <c r="I262" s="61">
        <v>17</v>
      </c>
    </row>
    <row r="263" spans="1:9" x14ac:dyDescent="0.25">
      <c r="A263" t="s">
        <v>31</v>
      </c>
      <c r="B263" t="s">
        <v>232</v>
      </c>
      <c r="C263" t="s">
        <v>31</v>
      </c>
      <c r="D263" t="s">
        <v>249</v>
      </c>
      <c r="E263" t="s">
        <v>230</v>
      </c>
      <c r="F263" t="s">
        <v>537</v>
      </c>
      <c r="G263" t="s">
        <v>3263</v>
      </c>
      <c r="H263" t="s">
        <v>3264</v>
      </c>
      <c r="I263" s="61">
        <v>48</v>
      </c>
    </row>
    <row r="264" spans="1:9" x14ac:dyDescent="0.25">
      <c r="A264" t="s">
        <v>31</v>
      </c>
      <c r="B264" t="s">
        <v>232</v>
      </c>
      <c r="C264" t="s">
        <v>31</v>
      </c>
      <c r="D264" t="s">
        <v>249</v>
      </c>
      <c r="E264" t="s">
        <v>230</v>
      </c>
      <c r="F264" t="s">
        <v>537</v>
      </c>
      <c r="G264" t="s">
        <v>3332</v>
      </c>
      <c r="H264" t="s">
        <v>3333</v>
      </c>
      <c r="I264" s="61">
        <v>18</v>
      </c>
    </row>
    <row r="265" spans="1:9" x14ac:dyDescent="0.25">
      <c r="A265" t="s">
        <v>31</v>
      </c>
      <c r="B265" t="s">
        <v>232</v>
      </c>
      <c r="C265" t="s">
        <v>31</v>
      </c>
      <c r="D265" t="s">
        <v>249</v>
      </c>
      <c r="E265" t="s">
        <v>230</v>
      </c>
      <c r="F265" t="s">
        <v>537</v>
      </c>
      <c r="G265" t="s">
        <v>4412</v>
      </c>
      <c r="H265" t="s">
        <v>4413</v>
      </c>
      <c r="I265" s="61">
        <v>48</v>
      </c>
    </row>
    <row r="266" spans="1:9" x14ac:dyDescent="0.25">
      <c r="A266" t="s">
        <v>31</v>
      </c>
      <c r="B266" t="s">
        <v>232</v>
      </c>
      <c r="C266" t="s">
        <v>31</v>
      </c>
      <c r="D266" t="s">
        <v>249</v>
      </c>
      <c r="E266" t="s">
        <v>1702</v>
      </c>
      <c r="F266" t="s">
        <v>1703</v>
      </c>
      <c r="G266" t="s">
        <v>2565</v>
      </c>
      <c r="H266" t="s">
        <v>3325</v>
      </c>
      <c r="I266" s="61">
        <v>18</v>
      </c>
    </row>
    <row r="267" spans="1:9" x14ac:dyDescent="0.25">
      <c r="A267" t="s">
        <v>31</v>
      </c>
      <c r="B267" t="s">
        <v>232</v>
      </c>
      <c r="C267" t="s">
        <v>31</v>
      </c>
      <c r="D267" t="s">
        <v>249</v>
      </c>
      <c r="E267" t="s">
        <v>1702</v>
      </c>
      <c r="F267" t="s">
        <v>1703</v>
      </c>
      <c r="G267" t="s">
        <v>2420</v>
      </c>
      <c r="H267" t="s">
        <v>2419</v>
      </c>
      <c r="I267" s="61">
        <v>20</v>
      </c>
    </row>
    <row r="268" spans="1:9" x14ac:dyDescent="0.25">
      <c r="A268" t="s">
        <v>31</v>
      </c>
      <c r="B268" t="s">
        <v>232</v>
      </c>
      <c r="C268" t="s">
        <v>31</v>
      </c>
      <c r="D268" t="s">
        <v>249</v>
      </c>
      <c r="E268" t="s">
        <v>1702</v>
      </c>
      <c r="F268" t="s">
        <v>1703</v>
      </c>
      <c r="G268" t="s">
        <v>1702</v>
      </c>
      <c r="H268" t="s">
        <v>3297</v>
      </c>
      <c r="I268" s="61">
        <v>27</v>
      </c>
    </row>
    <row r="269" spans="1:9" x14ac:dyDescent="0.25">
      <c r="A269" t="s">
        <v>31</v>
      </c>
      <c r="B269" t="s">
        <v>232</v>
      </c>
      <c r="C269" t="s">
        <v>31</v>
      </c>
      <c r="D269" t="s">
        <v>249</v>
      </c>
      <c r="E269" t="s">
        <v>1702</v>
      </c>
      <c r="F269" t="s">
        <v>1703</v>
      </c>
      <c r="G269" t="s">
        <v>3248</v>
      </c>
      <c r="H269" t="s">
        <v>3249</v>
      </c>
      <c r="I269" s="61">
        <v>42</v>
      </c>
    </row>
    <row r="270" spans="1:9" x14ac:dyDescent="0.25">
      <c r="A270" t="s">
        <v>31</v>
      </c>
      <c r="B270" t="s">
        <v>232</v>
      </c>
      <c r="C270" t="s">
        <v>31</v>
      </c>
      <c r="D270" t="s">
        <v>249</v>
      </c>
      <c r="E270" t="s">
        <v>1702</v>
      </c>
      <c r="F270" t="s">
        <v>1703</v>
      </c>
      <c r="G270" t="s">
        <v>3326</v>
      </c>
      <c r="H270" t="s">
        <v>3327</v>
      </c>
      <c r="I270" s="61">
        <v>12</v>
      </c>
    </row>
    <row r="271" spans="1:9" x14ac:dyDescent="0.25">
      <c r="A271" t="s">
        <v>31</v>
      </c>
      <c r="B271" t="s">
        <v>232</v>
      </c>
      <c r="C271" t="s">
        <v>31</v>
      </c>
      <c r="D271" t="s">
        <v>249</v>
      </c>
      <c r="E271" t="s">
        <v>1702</v>
      </c>
      <c r="F271" t="s">
        <v>1703</v>
      </c>
      <c r="G271" t="s">
        <v>3356</v>
      </c>
      <c r="H271" t="s">
        <v>3357</v>
      </c>
      <c r="I271" s="61">
        <v>12</v>
      </c>
    </row>
    <row r="272" spans="1:9" x14ac:dyDescent="0.25">
      <c r="A272" t="s">
        <v>31</v>
      </c>
      <c r="B272" t="s">
        <v>232</v>
      </c>
      <c r="C272" t="s">
        <v>31</v>
      </c>
      <c r="D272" t="s">
        <v>249</v>
      </c>
      <c r="E272" t="s">
        <v>1702</v>
      </c>
      <c r="F272" t="s">
        <v>1703</v>
      </c>
      <c r="G272" t="s">
        <v>3370</v>
      </c>
      <c r="H272" t="s">
        <v>3371</v>
      </c>
      <c r="I272" s="61">
        <v>30</v>
      </c>
    </row>
    <row r="273" spans="1:9" x14ac:dyDescent="0.25">
      <c r="A273" t="s">
        <v>31</v>
      </c>
      <c r="B273" t="s">
        <v>232</v>
      </c>
      <c r="C273" t="s">
        <v>31</v>
      </c>
      <c r="D273" t="s">
        <v>249</v>
      </c>
      <c r="E273" t="s">
        <v>1702</v>
      </c>
      <c r="F273" t="s">
        <v>1703</v>
      </c>
      <c r="G273" t="s">
        <v>3380</v>
      </c>
      <c r="H273" t="s">
        <v>3381</v>
      </c>
      <c r="I273" s="61">
        <v>36</v>
      </c>
    </row>
    <row r="274" spans="1:9" x14ac:dyDescent="0.25">
      <c r="A274" t="s">
        <v>31</v>
      </c>
      <c r="B274" t="s">
        <v>232</v>
      </c>
      <c r="C274" t="s">
        <v>31</v>
      </c>
      <c r="D274" t="s">
        <v>249</v>
      </c>
      <c r="E274" t="s">
        <v>1702</v>
      </c>
      <c r="F274" t="s">
        <v>1703</v>
      </c>
      <c r="G274" t="s">
        <v>4132</v>
      </c>
      <c r="H274" t="s">
        <v>4133</v>
      </c>
      <c r="I274" s="61">
        <v>12</v>
      </c>
    </row>
    <row r="275" spans="1:9" x14ac:dyDescent="0.25">
      <c r="A275" t="s">
        <v>31</v>
      </c>
      <c r="B275" t="s">
        <v>232</v>
      </c>
      <c r="C275" t="s">
        <v>31</v>
      </c>
      <c r="D275" t="s">
        <v>249</v>
      </c>
      <c r="E275" t="s">
        <v>1702</v>
      </c>
      <c r="F275" t="s">
        <v>1703</v>
      </c>
      <c r="G275" t="s">
        <v>4401</v>
      </c>
      <c r="H275" t="s">
        <v>4402</v>
      </c>
      <c r="I275" s="61">
        <v>35</v>
      </c>
    </row>
    <row r="276" spans="1:9" x14ac:dyDescent="0.25">
      <c r="A276" t="s">
        <v>31</v>
      </c>
      <c r="B276" t="s">
        <v>232</v>
      </c>
      <c r="C276" t="s">
        <v>31</v>
      </c>
      <c r="D276" t="s">
        <v>249</v>
      </c>
      <c r="E276" t="s">
        <v>1702</v>
      </c>
      <c r="F276" t="s">
        <v>1703</v>
      </c>
      <c r="G276" t="s">
        <v>4408</v>
      </c>
      <c r="H276" t="s">
        <v>4409</v>
      </c>
      <c r="I276" s="61">
        <v>17</v>
      </c>
    </row>
    <row r="277" spans="1:9" x14ac:dyDescent="0.25">
      <c r="A277" t="s">
        <v>31</v>
      </c>
      <c r="B277" t="s">
        <v>232</v>
      </c>
      <c r="C277" t="s">
        <v>31</v>
      </c>
      <c r="D277" t="s">
        <v>249</v>
      </c>
      <c r="E277" t="s">
        <v>1702</v>
      </c>
      <c r="F277" t="s">
        <v>1703</v>
      </c>
      <c r="G277" t="s">
        <v>4410</v>
      </c>
      <c r="H277" t="s">
        <v>4411</v>
      </c>
      <c r="I277" s="61">
        <v>36</v>
      </c>
    </row>
    <row r="278" spans="1:9" x14ac:dyDescent="0.25">
      <c r="A278" t="s">
        <v>31</v>
      </c>
      <c r="B278" t="s">
        <v>232</v>
      </c>
      <c r="C278" t="s">
        <v>31</v>
      </c>
      <c r="D278" t="s">
        <v>249</v>
      </c>
      <c r="E278" t="s">
        <v>1702</v>
      </c>
      <c r="F278" t="s">
        <v>1703</v>
      </c>
      <c r="G278" t="s">
        <v>4418</v>
      </c>
      <c r="H278" t="s">
        <v>4419</v>
      </c>
      <c r="I278" s="61">
        <v>13</v>
      </c>
    </row>
    <row r="279" spans="1:9" x14ac:dyDescent="0.25">
      <c r="A279" t="s">
        <v>31</v>
      </c>
      <c r="B279" t="s">
        <v>232</v>
      </c>
      <c r="C279" t="s">
        <v>31</v>
      </c>
      <c r="D279" t="s">
        <v>249</v>
      </c>
      <c r="E279" t="s">
        <v>1702</v>
      </c>
      <c r="F279" t="s">
        <v>1703</v>
      </c>
      <c r="G279" t="s">
        <v>4431</v>
      </c>
      <c r="H279" t="s">
        <v>4432</v>
      </c>
      <c r="I279" s="61">
        <v>55</v>
      </c>
    </row>
    <row r="280" spans="1:9" x14ac:dyDescent="0.25">
      <c r="A280" t="s">
        <v>31</v>
      </c>
      <c r="B280" t="s">
        <v>232</v>
      </c>
      <c r="C280" t="s">
        <v>31</v>
      </c>
      <c r="D280" t="s">
        <v>249</v>
      </c>
      <c r="E280" t="s">
        <v>1702</v>
      </c>
      <c r="F280" t="s">
        <v>1703</v>
      </c>
      <c r="G280" t="s">
        <v>4433</v>
      </c>
      <c r="H280" t="s">
        <v>4434</v>
      </c>
      <c r="I280" s="61">
        <v>31</v>
      </c>
    </row>
    <row r="281" spans="1:9" x14ac:dyDescent="0.25">
      <c r="A281" t="s">
        <v>31</v>
      </c>
      <c r="B281" t="s">
        <v>232</v>
      </c>
      <c r="C281" t="s">
        <v>31</v>
      </c>
      <c r="D281" t="s">
        <v>249</v>
      </c>
      <c r="E281" t="s">
        <v>1702</v>
      </c>
      <c r="F281" t="s">
        <v>1703</v>
      </c>
      <c r="G281" t="s">
        <v>4435</v>
      </c>
      <c r="H281" t="s">
        <v>4436</v>
      </c>
      <c r="I281" s="61">
        <v>7</v>
      </c>
    </row>
    <row r="282" spans="1:9" x14ac:dyDescent="0.25">
      <c r="A282" t="s">
        <v>31</v>
      </c>
      <c r="B282" t="s">
        <v>232</v>
      </c>
      <c r="C282" t="s">
        <v>31</v>
      </c>
      <c r="D282" t="s">
        <v>249</v>
      </c>
      <c r="E282" t="s">
        <v>1702</v>
      </c>
      <c r="F282" t="s">
        <v>1703</v>
      </c>
      <c r="G282" t="s">
        <v>4437</v>
      </c>
      <c r="H282" t="s">
        <v>4438</v>
      </c>
      <c r="I282" s="61">
        <v>17</v>
      </c>
    </row>
    <row r="283" spans="1:9" x14ac:dyDescent="0.25">
      <c r="A283" t="s">
        <v>31</v>
      </c>
      <c r="B283" t="s">
        <v>232</v>
      </c>
      <c r="C283" t="s">
        <v>31</v>
      </c>
      <c r="D283" t="s">
        <v>249</v>
      </c>
      <c r="E283" t="s">
        <v>1702</v>
      </c>
      <c r="F283" t="s">
        <v>1703</v>
      </c>
      <c r="G283" t="s">
        <v>4439</v>
      </c>
      <c r="H283" t="s">
        <v>4440</v>
      </c>
      <c r="I283" s="61">
        <v>11</v>
      </c>
    </row>
    <row r="284" spans="1:9" x14ac:dyDescent="0.25">
      <c r="A284" t="s">
        <v>31</v>
      </c>
      <c r="B284" t="s">
        <v>232</v>
      </c>
      <c r="C284" t="s">
        <v>31</v>
      </c>
      <c r="D284" t="s">
        <v>249</v>
      </c>
      <c r="E284" t="s">
        <v>1702</v>
      </c>
      <c r="F284" t="s">
        <v>1703</v>
      </c>
      <c r="G284" t="s">
        <v>4441</v>
      </c>
      <c r="H284" t="s">
        <v>4442</v>
      </c>
      <c r="I284" s="61">
        <v>24</v>
      </c>
    </row>
    <row r="285" spans="1:9" x14ac:dyDescent="0.25">
      <c r="A285" t="s">
        <v>31</v>
      </c>
      <c r="B285" t="s">
        <v>232</v>
      </c>
      <c r="C285" t="s">
        <v>31</v>
      </c>
      <c r="D285" t="s">
        <v>249</v>
      </c>
      <c r="E285" t="s">
        <v>1702</v>
      </c>
      <c r="F285" t="s">
        <v>1703</v>
      </c>
      <c r="G285" t="s">
        <v>4443</v>
      </c>
      <c r="H285" t="s">
        <v>4444</v>
      </c>
      <c r="I285" s="61">
        <v>32</v>
      </c>
    </row>
    <row r="286" spans="1:9" x14ac:dyDescent="0.25">
      <c r="A286" t="s">
        <v>31</v>
      </c>
      <c r="B286" t="s">
        <v>232</v>
      </c>
      <c r="C286" t="s">
        <v>31</v>
      </c>
      <c r="D286" t="s">
        <v>249</v>
      </c>
      <c r="E286" t="s">
        <v>1702</v>
      </c>
      <c r="F286" t="s">
        <v>1703</v>
      </c>
      <c r="G286" t="s">
        <v>4447</v>
      </c>
      <c r="H286" t="s">
        <v>4448</v>
      </c>
      <c r="I286" s="61">
        <v>12</v>
      </c>
    </row>
    <row r="287" spans="1:9" x14ac:dyDescent="0.25">
      <c r="A287" t="s">
        <v>31</v>
      </c>
      <c r="B287" t="s">
        <v>232</v>
      </c>
      <c r="C287" t="s">
        <v>31</v>
      </c>
      <c r="D287" t="s">
        <v>249</v>
      </c>
      <c r="E287" t="s">
        <v>2131</v>
      </c>
      <c r="F287" t="s">
        <v>880</v>
      </c>
      <c r="G287" t="s">
        <v>3259</v>
      </c>
      <c r="H287" t="s">
        <v>3260</v>
      </c>
      <c r="I287" s="61">
        <v>35</v>
      </c>
    </row>
    <row r="288" spans="1:9" x14ac:dyDescent="0.25">
      <c r="A288" t="s">
        <v>31</v>
      </c>
      <c r="B288" t="s">
        <v>232</v>
      </c>
      <c r="C288" t="s">
        <v>31</v>
      </c>
      <c r="D288" t="s">
        <v>249</v>
      </c>
      <c r="E288" t="s">
        <v>2131</v>
      </c>
      <c r="F288" t="s">
        <v>880</v>
      </c>
      <c r="G288" t="s">
        <v>2131</v>
      </c>
      <c r="H288" t="s">
        <v>881</v>
      </c>
      <c r="I288" s="61">
        <v>90</v>
      </c>
    </row>
    <row r="289" spans="1:9" x14ac:dyDescent="0.25">
      <c r="A289" t="s">
        <v>31</v>
      </c>
      <c r="B289" t="s">
        <v>232</v>
      </c>
      <c r="C289" t="s">
        <v>31</v>
      </c>
      <c r="D289" t="s">
        <v>249</v>
      </c>
      <c r="E289" t="s">
        <v>2131</v>
      </c>
      <c r="F289" t="s">
        <v>880</v>
      </c>
      <c r="G289" t="s">
        <v>4575</v>
      </c>
      <c r="H289" t="s">
        <v>4576</v>
      </c>
      <c r="I289" s="61">
        <v>20</v>
      </c>
    </row>
    <row r="290" spans="1:9" x14ac:dyDescent="0.25">
      <c r="A290" t="s">
        <v>31</v>
      </c>
      <c r="B290" t="s">
        <v>232</v>
      </c>
      <c r="C290" t="s">
        <v>31</v>
      </c>
      <c r="D290" t="s">
        <v>249</v>
      </c>
      <c r="E290" t="s">
        <v>2131</v>
      </c>
      <c r="F290" t="s">
        <v>880</v>
      </c>
      <c r="G290" t="s">
        <v>4577</v>
      </c>
      <c r="H290" t="s">
        <v>882</v>
      </c>
      <c r="I290" s="61">
        <v>650</v>
      </c>
    </row>
    <row r="291" spans="1:9" x14ac:dyDescent="0.25">
      <c r="A291" t="s">
        <v>31</v>
      </c>
      <c r="B291" t="s">
        <v>232</v>
      </c>
      <c r="C291" t="s">
        <v>31</v>
      </c>
      <c r="D291" t="s">
        <v>249</v>
      </c>
      <c r="E291" t="s">
        <v>31</v>
      </c>
      <c r="F291" t="s">
        <v>4123</v>
      </c>
      <c r="G291" t="s">
        <v>4406</v>
      </c>
      <c r="H291" t="s">
        <v>4407</v>
      </c>
      <c r="I291" s="61">
        <v>5</v>
      </c>
    </row>
    <row r="292" spans="1:9" x14ac:dyDescent="0.25">
      <c r="A292" t="s">
        <v>31</v>
      </c>
      <c r="B292" t="s">
        <v>232</v>
      </c>
      <c r="C292" t="s">
        <v>1660</v>
      </c>
      <c r="D292" t="s">
        <v>871</v>
      </c>
      <c r="E292" t="s">
        <v>2375</v>
      </c>
      <c r="F292" t="s">
        <v>2374</v>
      </c>
      <c r="G292" t="s">
        <v>2682</v>
      </c>
      <c r="H292" t="s">
        <v>3294</v>
      </c>
      <c r="I292" s="61">
        <v>6</v>
      </c>
    </row>
    <row r="293" spans="1:9" x14ac:dyDescent="0.25">
      <c r="A293" t="s">
        <v>31</v>
      </c>
      <c r="B293" t="s">
        <v>232</v>
      </c>
      <c r="C293" t="s">
        <v>1660</v>
      </c>
      <c r="D293" t="s">
        <v>871</v>
      </c>
      <c r="E293" t="s">
        <v>2375</v>
      </c>
      <c r="F293" t="s">
        <v>2374</v>
      </c>
      <c r="G293" t="s">
        <v>2683</v>
      </c>
      <c r="H293" t="s">
        <v>3295</v>
      </c>
      <c r="I293" s="61">
        <v>12</v>
      </c>
    </row>
    <row r="294" spans="1:9" x14ac:dyDescent="0.25">
      <c r="A294" t="s">
        <v>31</v>
      </c>
      <c r="B294" t="s">
        <v>232</v>
      </c>
      <c r="C294" t="s">
        <v>1660</v>
      </c>
      <c r="D294" t="s">
        <v>871</v>
      </c>
      <c r="E294" t="s">
        <v>2375</v>
      </c>
      <c r="F294" t="s">
        <v>2374</v>
      </c>
      <c r="G294" t="s">
        <v>2684</v>
      </c>
      <c r="H294" t="s">
        <v>3296</v>
      </c>
      <c r="I294" s="61">
        <v>6</v>
      </c>
    </row>
    <row r="295" spans="1:9" x14ac:dyDescent="0.25">
      <c r="A295" t="s">
        <v>31</v>
      </c>
      <c r="B295" t="s">
        <v>232</v>
      </c>
      <c r="C295" t="s">
        <v>1660</v>
      </c>
      <c r="D295" t="s">
        <v>871</v>
      </c>
      <c r="E295" t="s">
        <v>2375</v>
      </c>
      <c r="F295" t="s">
        <v>2374</v>
      </c>
      <c r="G295" t="s">
        <v>3215</v>
      </c>
      <c r="H295" t="s">
        <v>3216</v>
      </c>
      <c r="I295" s="61">
        <v>12</v>
      </c>
    </row>
    <row r="296" spans="1:9" x14ac:dyDescent="0.25">
      <c r="A296" t="s">
        <v>31</v>
      </c>
      <c r="B296" t="s">
        <v>232</v>
      </c>
      <c r="C296" t="s">
        <v>1660</v>
      </c>
      <c r="D296" t="s">
        <v>871</v>
      </c>
      <c r="E296" t="s">
        <v>2375</v>
      </c>
      <c r="F296" t="s">
        <v>2374</v>
      </c>
      <c r="G296" t="s">
        <v>3292</v>
      </c>
      <c r="H296" t="s">
        <v>3293</v>
      </c>
      <c r="I296" s="61">
        <v>6</v>
      </c>
    </row>
    <row r="297" spans="1:9" x14ac:dyDescent="0.25">
      <c r="A297" t="s">
        <v>31</v>
      </c>
      <c r="B297" t="s">
        <v>232</v>
      </c>
      <c r="C297" t="s">
        <v>1660</v>
      </c>
      <c r="D297" t="s">
        <v>871</v>
      </c>
      <c r="E297" t="s">
        <v>2375</v>
      </c>
      <c r="F297" t="s">
        <v>2374</v>
      </c>
      <c r="G297" t="s">
        <v>3317</v>
      </c>
      <c r="H297" t="s">
        <v>3318</v>
      </c>
      <c r="I297" s="61">
        <v>6</v>
      </c>
    </row>
    <row r="298" spans="1:9" x14ac:dyDescent="0.25">
      <c r="A298" t="s">
        <v>31</v>
      </c>
      <c r="B298" t="s">
        <v>232</v>
      </c>
      <c r="C298" t="s">
        <v>1660</v>
      </c>
      <c r="D298" t="s">
        <v>871</v>
      </c>
      <c r="E298" t="s">
        <v>1663</v>
      </c>
      <c r="F298" t="s">
        <v>872</v>
      </c>
      <c r="G298" t="s">
        <v>3838</v>
      </c>
      <c r="H298" t="s">
        <v>3839</v>
      </c>
      <c r="I298" s="61">
        <v>15</v>
      </c>
    </row>
    <row r="299" spans="1:9" x14ac:dyDescent="0.25">
      <c r="A299" t="s">
        <v>31</v>
      </c>
      <c r="B299" t="s">
        <v>232</v>
      </c>
      <c r="C299" t="s">
        <v>1660</v>
      </c>
      <c r="D299" t="s">
        <v>871</v>
      </c>
      <c r="E299" t="s">
        <v>1663</v>
      </c>
      <c r="F299" t="s">
        <v>872</v>
      </c>
      <c r="G299" t="s">
        <v>3840</v>
      </c>
      <c r="H299" t="s">
        <v>3841</v>
      </c>
      <c r="I299" s="61">
        <v>10</v>
      </c>
    </row>
    <row r="300" spans="1:9" x14ac:dyDescent="0.25">
      <c r="A300" t="s">
        <v>31</v>
      </c>
      <c r="B300" t="s">
        <v>232</v>
      </c>
      <c r="C300" t="s">
        <v>1660</v>
      </c>
      <c r="D300" t="s">
        <v>871</v>
      </c>
      <c r="E300" t="s">
        <v>2674</v>
      </c>
      <c r="F300" t="s">
        <v>2675</v>
      </c>
      <c r="G300" t="s">
        <v>2395</v>
      </c>
      <c r="H300" t="s">
        <v>3223</v>
      </c>
      <c r="I300" s="61">
        <v>6</v>
      </c>
    </row>
    <row r="301" spans="1:9" x14ac:dyDescent="0.25">
      <c r="A301" t="s">
        <v>31</v>
      </c>
      <c r="B301" t="s">
        <v>232</v>
      </c>
      <c r="C301" t="s">
        <v>1660</v>
      </c>
      <c r="D301" t="s">
        <v>871</v>
      </c>
      <c r="E301" t="s">
        <v>2674</v>
      </c>
      <c r="F301" t="s">
        <v>2675</v>
      </c>
      <c r="G301" t="s">
        <v>3219</v>
      </c>
      <c r="H301" t="s">
        <v>3220</v>
      </c>
      <c r="I301" s="61">
        <v>50</v>
      </c>
    </row>
    <row r="302" spans="1:9" x14ac:dyDescent="0.25">
      <c r="A302" t="s">
        <v>31</v>
      </c>
      <c r="B302" t="s">
        <v>232</v>
      </c>
      <c r="C302" t="s">
        <v>1660</v>
      </c>
      <c r="D302" t="s">
        <v>871</v>
      </c>
      <c r="E302" t="s">
        <v>2674</v>
      </c>
      <c r="F302" t="s">
        <v>2675</v>
      </c>
      <c r="G302" t="s">
        <v>3221</v>
      </c>
      <c r="H302" t="s">
        <v>3222</v>
      </c>
      <c r="I302" s="61">
        <v>30</v>
      </c>
    </row>
    <row r="303" spans="1:9" x14ac:dyDescent="0.25">
      <c r="A303" t="s">
        <v>31</v>
      </c>
      <c r="B303" t="s">
        <v>232</v>
      </c>
      <c r="C303" t="s">
        <v>1660</v>
      </c>
      <c r="D303" t="s">
        <v>871</v>
      </c>
      <c r="E303" t="s">
        <v>2674</v>
      </c>
      <c r="F303" t="s">
        <v>2675</v>
      </c>
      <c r="G303" t="s">
        <v>3224</v>
      </c>
      <c r="H303" t="s">
        <v>3225</v>
      </c>
      <c r="I303" s="61">
        <v>30</v>
      </c>
    </row>
    <row r="304" spans="1:9" x14ac:dyDescent="0.25">
      <c r="A304" t="s">
        <v>31</v>
      </c>
      <c r="B304" t="s">
        <v>232</v>
      </c>
      <c r="C304" t="s">
        <v>1660</v>
      </c>
      <c r="D304" t="s">
        <v>871</v>
      </c>
      <c r="E304" t="s">
        <v>2674</v>
      </c>
      <c r="F304" t="s">
        <v>2675</v>
      </c>
      <c r="G304" t="s">
        <v>2674</v>
      </c>
      <c r="H304" t="s">
        <v>3844</v>
      </c>
      <c r="I304" s="61">
        <v>25</v>
      </c>
    </row>
    <row r="305" spans="1:9" x14ac:dyDescent="0.25">
      <c r="A305" t="s">
        <v>31</v>
      </c>
      <c r="B305" t="s">
        <v>232</v>
      </c>
      <c r="C305" t="s">
        <v>1660</v>
      </c>
      <c r="D305" t="s">
        <v>871</v>
      </c>
      <c r="E305" t="s">
        <v>2674</v>
      </c>
      <c r="F305" t="s">
        <v>2675</v>
      </c>
      <c r="G305" t="s">
        <v>3848</v>
      </c>
      <c r="H305" t="s">
        <v>3849</v>
      </c>
      <c r="I305" s="61">
        <v>6</v>
      </c>
    </row>
    <row r="306" spans="1:9" x14ac:dyDescent="0.25">
      <c r="A306" t="s">
        <v>31</v>
      </c>
      <c r="B306" t="s">
        <v>232</v>
      </c>
      <c r="C306" t="s">
        <v>1660</v>
      </c>
      <c r="D306" t="s">
        <v>871</v>
      </c>
      <c r="E306" t="s">
        <v>1660</v>
      </c>
      <c r="F306" t="s">
        <v>1661</v>
      </c>
      <c r="G306" t="s">
        <v>3217</v>
      </c>
      <c r="H306" t="s">
        <v>3218</v>
      </c>
      <c r="I306" s="61">
        <v>100</v>
      </c>
    </row>
    <row r="307" spans="1:9" x14ac:dyDescent="0.25">
      <c r="A307" t="s">
        <v>31</v>
      </c>
      <c r="B307" t="s">
        <v>232</v>
      </c>
      <c r="C307" t="s">
        <v>1660</v>
      </c>
      <c r="D307" t="s">
        <v>871</v>
      </c>
      <c r="E307" t="s">
        <v>3834</v>
      </c>
      <c r="F307" t="s">
        <v>3835</v>
      </c>
      <c r="G307" t="s">
        <v>3836</v>
      </c>
      <c r="H307" t="s">
        <v>3837</v>
      </c>
      <c r="I307" s="61">
        <v>10</v>
      </c>
    </row>
    <row r="308" spans="1:9" x14ac:dyDescent="0.25">
      <c r="A308" t="s">
        <v>31</v>
      </c>
      <c r="B308" t="s">
        <v>232</v>
      </c>
      <c r="C308" t="s">
        <v>540</v>
      </c>
      <c r="D308" t="s">
        <v>541</v>
      </c>
      <c r="E308" t="s">
        <v>542</v>
      </c>
      <c r="F308" t="s">
        <v>543</v>
      </c>
      <c r="G308" t="s">
        <v>3923</v>
      </c>
      <c r="H308" t="s">
        <v>3924</v>
      </c>
      <c r="I308" s="61">
        <v>610</v>
      </c>
    </row>
    <row r="309" spans="1:9" x14ac:dyDescent="0.25">
      <c r="A309" t="s">
        <v>15</v>
      </c>
      <c r="B309" t="s">
        <v>99</v>
      </c>
      <c r="C309" t="s">
        <v>3670</v>
      </c>
      <c r="D309" t="s">
        <v>121</v>
      </c>
      <c r="E309" t="s">
        <v>122</v>
      </c>
      <c r="F309" t="s">
        <v>123</v>
      </c>
      <c r="G309" t="s">
        <v>124</v>
      </c>
      <c r="H309" t="s">
        <v>125</v>
      </c>
      <c r="I309" s="61">
        <v>50</v>
      </c>
    </row>
    <row r="310" spans="1:9" x14ac:dyDescent="0.25">
      <c r="A310" t="s">
        <v>15</v>
      </c>
      <c r="B310" t="s">
        <v>99</v>
      </c>
      <c r="C310" t="s">
        <v>3670</v>
      </c>
      <c r="D310" t="s">
        <v>121</v>
      </c>
      <c r="E310" t="s">
        <v>237</v>
      </c>
      <c r="F310" t="s">
        <v>238</v>
      </c>
      <c r="G310" t="s">
        <v>1801</v>
      </c>
      <c r="H310" t="s">
        <v>1802</v>
      </c>
      <c r="I310" s="61">
        <v>15</v>
      </c>
    </row>
    <row r="311" spans="1:9" x14ac:dyDescent="0.25">
      <c r="A311" t="s">
        <v>15</v>
      </c>
      <c r="B311" t="s">
        <v>99</v>
      </c>
      <c r="C311" t="s">
        <v>3670</v>
      </c>
      <c r="D311" t="s">
        <v>121</v>
      </c>
      <c r="E311" t="s">
        <v>237</v>
      </c>
      <c r="F311" t="s">
        <v>238</v>
      </c>
      <c r="G311" t="s">
        <v>2139</v>
      </c>
      <c r="H311" t="s">
        <v>905</v>
      </c>
      <c r="I311" s="61">
        <v>23</v>
      </c>
    </row>
    <row r="312" spans="1:9" x14ac:dyDescent="0.25">
      <c r="A312" t="s">
        <v>15</v>
      </c>
      <c r="B312" t="s">
        <v>99</v>
      </c>
      <c r="C312" t="s">
        <v>3670</v>
      </c>
      <c r="D312" t="s">
        <v>121</v>
      </c>
      <c r="E312" t="s">
        <v>237</v>
      </c>
      <c r="F312" t="s">
        <v>238</v>
      </c>
      <c r="G312" t="s">
        <v>3685</v>
      </c>
      <c r="H312" t="s">
        <v>3686</v>
      </c>
      <c r="I312" s="61">
        <v>30</v>
      </c>
    </row>
    <row r="313" spans="1:9" x14ac:dyDescent="0.25">
      <c r="A313" t="s">
        <v>15</v>
      </c>
      <c r="B313" t="s">
        <v>99</v>
      </c>
      <c r="C313" t="s">
        <v>3670</v>
      </c>
      <c r="D313" t="s">
        <v>121</v>
      </c>
      <c r="E313" t="s">
        <v>241</v>
      </c>
      <c r="F313" t="s">
        <v>242</v>
      </c>
      <c r="G313" t="s">
        <v>241</v>
      </c>
      <c r="H313" t="s">
        <v>3856</v>
      </c>
      <c r="I313" s="61">
        <v>49</v>
      </c>
    </row>
    <row r="314" spans="1:9" x14ac:dyDescent="0.25">
      <c r="A314" t="s">
        <v>15</v>
      </c>
      <c r="B314" t="s">
        <v>99</v>
      </c>
      <c r="C314" t="s">
        <v>3670</v>
      </c>
      <c r="D314" t="s">
        <v>121</v>
      </c>
      <c r="E314" t="s">
        <v>241</v>
      </c>
      <c r="F314" t="s">
        <v>242</v>
      </c>
      <c r="G314" t="s">
        <v>4445</v>
      </c>
      <c r="H314" t="s">
        <v>4446</v>
      </c>
      <c r="I314" s="61">
        <v>38</v>
      </c>
    </row>
    <row r="315" spans="1:9" x14ac:dyDescent="0.25">
      <c r="A315" t="s">
        <v>15</v>
      </c>
      <c r="B315" t="s">
        <v>99</v>
      </c>
      <c r="C315" t="s">
        <v>151</v>
      </c>
      <c r="D315" t="s">
        <v>152</v>
      </c>
      <c r="E315" t="s">
        <v>165</v>
      </c>
      <c r="F315" t="s">
        <v>166</v>
      </c>
      <c r="G315" t="s">
        <v>305</v>
      </c>
      <c r="H315" t="s">
        <v>306</v>
      </c>
      <c r="I315" s="61">
        <v>5</v>
      </c>
    </row>
    <row r="316" spans="1:9" x14ac:dyDescent="0.25">
      <c r="A316" t="s">
        <v>15</v>
      </c>
      <c r="B316" t="s">
        <v>99</v>
      </c>
      <c r="C316" t="s">
        <v>151</v>
      </c>
      <c r="D316" t="s">
        <v>152</v>
      </c>
      <c r="E316" t="s">
        <v>189</v>
      </c>
      <c r="F316" t="s">
        <v>190</v>
      </c>
      <c r="G316" t="s">
        <v>3850</v>
      </c>
      <c r="H316" t="s">
        <v>3851</v>
      </c>
      <c r="I316" s="61">
        <v>24</v>
      </c>
    </row>
    <row r="317" spans="1:9" x14ac:dyDescent="0.25">
      <c r="A317" t="s">
        <v>15</v>
      </c>
      <c r="B317" t="s">
        <v>99</v>
      </c>
      <c r="C317" t="s">
        <v>15</v>
      </c>
      <c r="D317" t="s">
        <v>107</v>
      </c>
      <c r="E317" t="s">
        <v>108</v>
      </c>
      <c r="F317" t="s">
        <v>109</v>
      </c>
      <c r="G317" t="s">
        <v>1838</v>
      </c>
      <c r="H317" t="s">
        <v>1839</v>
      </c>
      <c r="I317" s="61">
        <v>18</v>
      </c>
    </row>
    <row r="318" spans="1:9" x14ac:dyDescent="0.25">
      <c r="A318" t="s">
        <v>15</v>
      </c>
      <c r="B318" t="s">
        <v>99</v>
      </c>
      <c r="C318" t="s">
        <v>15</v>
      </c>
      <c r="D318" t="s">
        <v>107</v>
      </c>
      <c r="E318" t="s">
        <v>15</v>
      </c>
      <c r="F318" t="s">
        <v>119</v>
      </c>
      <c r="G318" t="s">
        <v>15</v>
      </c>
      <c r="H318" t="s">
        <v>120</v>
      </c>
      <c r="I318" s="61">
        <v>90</v>
      </c>
    </row>
    <row r="319" spans="1:9" x14ac:dyDescent="0.25">
      <c r="A319" t="s">
        <v>15</v>
      </c>
      <c r="B319" t="s">
        <v>99</v>
      </c>
      <c r="C319" t="s">
        <v>15</v>
      </c>
      <c r="D319" t="s">
        <v>107</v>
      </c>
      <c r="E319" t="s">
        <v>110</v>
      </c>
      <c r="F319" t="s">
        <v>111</v>
      </c>
      <c r="G319" t="s">
        <v>110</v>
      </c>
      <c r="H319" t="s">
        <v>580</v>
      </c>
      <c r="I319" s="61">
        <v>27</v>
      </c>
    </row>
    <row r="320" spans="1:9" x14ac:dyDescent="0.25">
      <c r="A320" t="s">
        <v>15</v>
      </c>
      <c r="B320" t="s">
        <v>99</v>
      </c>
      <c r="C320" t="s">
        <v>15</v>
      </c>
      <c r="D320" t="s">
        <v>107</v>
      </c>
      <c r="E320" t="s">
        <v>773</v>
      </c>
      <c r="F320" t="s">
        <v>774</v>
      </c>
      <c r="G320" t="s">
        <v>773</v>
      </c>
      <c r="H320" t="s">
        <v>775</v>
      </c>
      <c r="I320" s="61">
        <v>6</v>
      </c>
    </row>
    <row r="321" spans="1:9" x14ac:dyDescent="0.25">
      <c r="A321" t="s">
        <v>15</v>
      </c>
      <c r="B321" t="s">
        <v>99</v>
      </c>
      <c r="C321" t="s">
        <v>100</v>
      </c>
      <c r="D321" t="s">
        <v>101</v>
      </c>
      <c r="E321" t="s">
        <v>286</v>
      </c>
      <c r="F321" t="s">
        <v>287</v>
      </c>
      <c r="G321" t="s">
        <v>2140</v>
      </c>
      <c r="H321" t="s">
        <v>929</v>
      </c>
      <c r="I321" s="61">
        <v>285</v>
      </c>
    </row>
    <row r="322" spans="1:9" x14ac:dyDescent="0.25">
      <c r="A322" t="s">
        <v>27</v>
      </c>
      <c r="B322" t="s">
        <v>171</v>
      </c>
      <c r="C322" t="s">
        <v>27</v>
      </c>
      <c r="D322" t="s">
        <v>172</v>
      </c>
      <c r="E322" t="s">
        <v>27</v>
      </c>
      <c r="F322" t="s">
        <v>664</v>
      </c>
      <c r="G322" t="s">
        <v>726</v>
      </c>
      <c r="H322" t="s">
        <v>3741</v>
      </c>
      <c r="I322" s="61">
        <v>554</v>
      </c>
    </row>
    <row r="323" spans="1:9" x14ac:dyDescent="0.25">
      <c r="A323" t="s">
        <v>27</v>
      </c>
      <c r="B323" t="s">
        <v>171</v>
      </c>
      <c r="C323" t="s">
        <v>27</v>
      </c>
      <c r="D323" t="s">
        <v>172</v>
      </c>
      <c r="E323" t="s">
        <v>27</v>
      </c>
      <c r="F323" t="s">
        <v>664</v>
      </c>
      <c r="G323" t="s">
        <v>4453</v>
      </c>
      <c r="H323" t="s">
        <v>4454</v>
      </c>
      <c r="I323" s="61">
        <v>300</v>
      </c>
    </row>
    <row r="324" spans="1:9" x14ac:dyDescent="0.25">
      <c r="A324" t="s">
        <v>27</v>
      </c>
      <c r="B324" t="s">
        <v>171</v>
      </c>
      <c r="C324" t="s">
        <v>27</v>
      </c>
      <c r="D324" t="s">
        <v>172</v>
      </c>
      <c r="E324" t="s">
        <v>738</v>
      </c>
      <c r="F324" t="s">
        <v>739</v>
      </c>
      <c r="G324" t="s">
        <v>740</v>
      </c>
      <c r="H324" t="s">
        <v>741</v>
      </c>
      <c r="I324" s="61">
        <v>5</v>
      </c>
    </row>
    <row r="325" spans="1:9" x14ac:dyDescent="0.25">
      <c r="A325" t="s">
        <v>27</v>
      </c>
      <c r="B325" t="s">
        <v>171</v>
      </c>
      <c r="C325" t="s">
        <v>27</v>
      </c>
      <c r="D325" t="s">
        <v>172</v>
      </c>
      <c r="E325" t="s">
        <v>1889</v>
      </c>
      <c r="F325" t="s">
        <v>1890</v>
      </c>
      <c r="G325" t="s">
        <v>1892</v>
      </c>
      <c r="H325" t="s">
        <v>1893</v>
      </c>
      <c r="I325" s="61">
        <v>450</v>
      </c>
    </row>
    <row r="326" spans="1:9" x14ac:dyDescent="0.25">
      <c r="A326" t="s">
        <v>27</v>
      </c>
      <c r="B326" t="s">
        <v>171</v>
      </c>
      <c r="C326" t="s">
        <v>27</v>
      </c>
      <c r="D326" t="s">
        <v>172</v>
      </c>
      <c r="E326" t="s">
        <v>1889</v>
      </c>
      <c r="F326" t="s">
        <v>1890</v>
      </c>
      <c r="G326" t="s">
        <v>3415</v>
      </c>
      <c r="H326" t="s">
        <v>3416</v>
      </c>
      <c r="I326" s="61">
        <v>200</v>
      </c>
    </row>
    <row r="327" spans="1:9" x14ac:dyDescent="0.25">
      <c r="A327" t="s">
        <v>27</v>
      </c>
      <c r="B327" t="s">
        <v>171</v>
      </c>
      <c r="C327" t="s">
        <v>27</v>
      </c>
      <c r="D327" t="s">
        <v>172</v>
      </c>
      <c r="E327" t="s">
        <v>1889</v>
      </c>
      <c r="F327" t="s">
        <v>1890</v>
      </c>
      <c r="G327" t="s">
        <v>3739</v>
      </c>
      <c r="H327" t="s">
        <v>3740</v>
      </c>
      <c r="I327" s="61">
        <v>1279</v>
      </c>
    </row>
    <row r="328" spans="1:9" x14ac:dyDescent="0.25">
      <c r="A328" t="s">
        <v>29</v>
      </c>
      <c r="B328" t="s">
        <v>159</v>
      </c>
      <c r="C328" t="s">
        <v>29</v>
      </c>
      <c r="D328" t="s">
        <v>476</v>
      </c>
      <c r="E328" t="s">
        <v>581</v>
      </c>
      <c r="F328" t="s">
        <v>582</v>
      </c>
      <c r="G328" t="s">
        <v>1423</v>
      </c>
      <c r="H328" t="s">
        <v>942</v>
      </c>
      <c r="I328" s="61">
        <v>50</v>
      </c>
    </row>
    <row r="329" spans="1:9" x14ac:dyDescent="0.25">
      <c r="A329" t="s">
        <v>29</v>
      </c>
      <c r="B329" t="s">
        <v>159</v>
      </c>
      <c r="C329" t="s">
        <v>29</v>
      </c>
      <c r="D329" t="s">
        <v>476</v>
      </c>
      <c r="E329" t="s">
        <v>581</v>
      </c>
      <c r="F329" t="s">
        <v>582</v>
      </c>
      <c r="G329" t="s">
        <v>1424</v>
      </c>
      <c r="H329" t="s">
        <v>944</v>
      </c>
      <c r="I329" s="61">
        <v>80</v>
      </c>
    </row>
    <row r="330" spans="1:9" x14ac:dyDescent="0.25">
      <c r="A330" t="s">
        <v>29</v>
      </c>
      <c r="B330" t="s">
        <v>159</v>
      </c>
      <c r="C330" t="s">
        <v>29</v>
      </c>
      <c r="D330" t="s">
        <v>476</v>
      </c>
      <c r="E330" t="s">
        <v>581</v>
      </c>
      <c r="F330" t="s">
        <v>582</v>
      </c>
      <c r="G330" t="s">
        <v>581</v>
      </c>
      <c r="H330" t="s">
        <v>941</v>
      </c>
      <c r="I330" s="61">
        <v>50</v>
      </c>
    </row>
    <row r="331" spans="1:9" x14ac:dyDescent="0.25">
      <c r="A331" t="s">
        <v>29</v>
      </c>
      <c r="B331" t="s">
        <v>159</v>
      </c>
      <c r="C331" t="s">
        <v>29</v>
      </c>
      <c r="D331" t="s">
        <v>476</v>
      </c>
      <c r="E331" t="s">
        <v>581</v>
      </c>
      <c r="F331" t="s">
        <v>582</v>
      </c>
      <c r="G331" t="s">
        <v>2033</v>
      </c>
      <c r="H331" t="s">
        <v>2034</v>
      </c>
      <c r="I331" s="61">
        <v>20</v>
      </c>
    </row>
    <row r="332" spans="1:9" x14ac:dyDescent="0.25">
      <c r="A332" t="s">
        <v>29</v>
      </c>
      <c r="B332" t="s">
        <v>159</v>
      </c>
      <c r="C332" t="s">
        <v>29</v>
      </c>
      <c r="D332" t="s">
        <v>476</v>
      </c>
      <c r="E332" t="s">
        <v>581</v>
      </c>
      <c r="F332" t="s">
        <v>582</v>
      </c>
      <c r="G332" t="s">
        <v>2037</v>
      </c>
      <c r="H332" t="s">
        <v>2038</v>
      </c>
      <c r="I332" s="61">
        <v>25</v>
      </c>
    </row>
    <row r="333" spans="1:9" x14ac:dyDescent="0.25">
      <c r="A333" t="s">
        <v>29</v>
      </c>
      <c r="B333" t="s">
        <v>159</v>
      </c>
      <c r="C333" t="s">
        <v>29</v>
      </c>
      <c r="D333" t="s">
        <v>476</v>
      </c>
      <c r="E333" t="s">
        <v>581</v>
      </c>
      <c r="F333" t="s">
        <v>582</v>
      </c>
      <c r="G333" t="s">
        <v>2039</v>
      </c>
      <c r="H333" t="s">
        <v>2040</v>
      </c>
      <c r="I333" s="61">
        <v>100</v>
      </c>
    </row>
    <row r="334" spans="1:9" x14ac:dyDescent="0.25">
      <c r="A334" t="s">
        <v>29</v>
      </c>
      <c r="B334" t="s">
        <v>159</v>
      </c>
      <c r="C334" t="s">
        <v>29</v>
      </c>
      <c r="D334" t="s">
        <v>476</v>
      </c>
      <c r="E334" t="s">
        <v>581</v>
      </c>
      <c r="F334" t="s">
        <v>582</v>
      </c>
      <c r="G334" t="s">
        <v>2044</v>
      </c>
      <c r="H334" t="s">
        <v>2045</v>
      </c>
      <c r="I334" s="61">
        <v>385</v>
      </c>
    </row>
    <row r="335" spans="1:9" x14ac:dyDescent="0.25">
      <c r="A335" t="s">
        <v>29</v>
      </c>
      <c r="B335" t="s">
        <v>159</v>
      </c>
      <c r="C335" t="s">
        <v>29</v>
      </c>
      <c r="D335" t="s">
        <v>476</v>
      </c>
      <c r="E335" t="s">
        <v>581</v>
      </c>
      <c r="F335" t="s">
        <v>582</v>
      </c>
      <c r="G335" t="s">
        <v>4455</v>
      </c>
      <c r="H335" t="s">
        <v>4456</v>
      </c>
      <c r="I335" s="61">
        <v>970</v>
      </c>
    </row>
    <row r="336" spans="1:9" x14ac:dyDescent="0.25">
      <c r="A336" t="s">
        <v>29</v>
      </c>
      <c r="B336" t="s">
        <v>159</v>
      </c>
      <c r="C336" t="s">
        <v>29</v>
      </c>
      <c r="D336" t="s">
        <v>476</v>
      </c>
      <c r="E336" t="s">
        <v>491</v>
      </c>
      <c r="F336" t="s">
        <v>490</v>
      </c>
      <c r="G336" t="s">
        <v>491</v>
      </c>
      <c r="H336" t="s">
        <v>494</v>
      </c>
      <c r="I336" s="61">
        <v>230</v>
      </c>
    </row>
    <row r="337" spans="1:9" x14ac:dyDescent="0.25">
      <c r="A337" t="s">
        <v>29</v>
      </c>
      <c r="B337" t="s">
        <v>159</v>
      </c>
      <c r="C337" t="s">
        <v>29</v>
      </c>
      <c r="D337" t="s">
        <v>476</v>
      </c>
      <c r="E337" t="s">
        <v>491</v>
      </c>
      <c r="F337" t="s">
        <v>490</v>
      </c>
      <c r="G337" t="s">
        <v>493</v>
      </c>
      <c r="H337" t="s">
        <v>492</v>
      </c>
      <c r="I337" s="61">
        <v>70</v>
      </c>
    </row>
    <row r="338" spans="1:9" x14ac:dyDescent="0.25">
      <c r="A338" t="s">
        <v>29</v>
      </c>
      <c r="B338" t="s">
        <v>159</v>
      </c>
      <c r="C338" t="s">
        <v>29</v>
      </c>
      <c r="D338" t="s">
        <v>476</v>
      </c>
      <c r="E338" t="s">
        <v>3874</v>
      </c>
      <c r="F338" t="s">
        <v>3875</v>
      </c>
      <c r="G338" t="s">
        <v>3876</v>
      </c>
      <c r="H338" t="s">
        <v>3877</v>
      </c>
      <c r="I338" s="61">
        <v>570</v>
      </c>
    </row>
    <row r="339" spans="1:9" x14ac:dyDescent="0.25">
      <c r="A339" t="s">
        <v>29</v>
      </c>
      <c r="B339" t="s">
        <v>159</v>
      </c>
      <c r="C339" t="s">
        <v>29</v>
      </c>
      <c r="D339" t="s">
        <v>476</v>
      </c>
      <c r="E339" t="s">
        <v>3874</v>
      </c>
      <c r="F339" t="s">
        <v>3875</v>
      </c>
      <c r="G339" t="s">
        <v>3878</v>
      </c>
      <c r="H339" t="s">
        <v>3879</v>
      </c>
      <c r="I339" s="61">
        <v>70</v>
      </c>
    </row>
    <row r="340" spans="1:9" x14ac:dyDescent="0.25">
      <c r="A340" t="s">
        <v>29</v>
      </c>
      <c r="B340" t="s">
        <v>159</v>
      </c>
      <c r="C340" t="s">
        <v>29</v>
      </c>
      <c r="D340" t="s">
        <v>476</v>
      </c>
      <c r="E340" t="s">
        <v>3874</v>
      </c>
      <c r="F340" t="s">
        <v>3875</v>
      </c>
      <c r="G340" t="s">
        <v>3880</v>
      </c>
      <c r="H340" t="s">
        <v>3881</v>
      </c>
      <c r="I340" s="61">
        <v>60</v>
      </c>
    </row>
    <row r="341" spans="1:9" x14ac:dyDescent="0.25">
      <c r="A341" t="s">
        <v>29</v>
      </c>
      <c r="B341" t="s">
        <v>159</v>
      </c>
      <c r="C341" t="s">
        <v>29</v>
      </c>
      <c r="D341" t="s">
        <v>476</v>
      </c>
      <c r="E341" t="s">
        <v>3874</v>
      </c>
      <c r="F341" t="s">
        <v>3875</v>
      </c>
      <c r="G341" t="s">
        <v>3874</v>
      </c>
      <c r="H341" t="s">
        <v>3882</v>
      </c>
      <c r="I341" s="61">
        <v>400</v>
      </c>
    </row>
    <row r="342" spans="1:9" x14ac:dyDescent="0.25">
      <c r="A342" t="s">
        <v>29</v>
      </c>
      <c r="B342" t="s">
        <v>159</v>
      </c>
      <c r="C342" t="s">
        <v>29</v>
      </c>
      <c r="D342" t="s">
        <v>476</v>
      </c>
      <c r="E342" t="s">
        <v>3874</v>
      </c>
      <c r="F342" t="s">
        <v>3875</v>
      </c>
      <c r="G342" t="s">
        <v>3883</v>
      </c>
      <c r="H342" t="s">
        <v>3884</v>
      </c>
      <c r="I342" s="61">
        <v>85</v>
      </c>
    </row>
    <row r="343" spans="1:9" x14ac:dyDescent="0.25">
      <c r="A343" t="s">
        <v>29</v>
      </c>
      <c r="B343" t="s">
        <v>159</v>
      </c>
      <c r="C343" t="s">
        <v>29</v>
      </c>
      <c r="D343" t="s">
        <v>476</v>
      </c>
      <c r="E343" t="s">
        <v>3874</v>
      </c>
      <c r="F343" t="s">
        <v>3875</v>
      </c>
      <c r="G343" t="s">
        <v>3887</v>
      </c>
      <c r="H343" t="s">
        <v>3888</v>
      </c>
      <c r="I343" s="61">
        <v>300</v>
      </c>
    </row>
    <row r="344" spans="1:9" x14ac:dyDescent="0.25">
      <c r="A344" t="s">
        <v>29</v>
      </c>
      <c r="B344" t="s">
        <v>159</v>
      </c>
      <c r="C344" t="s">
        <v>1708</v>
      </c>
      <c r="D344" t="s">
        <v>1709</v>
      </c>
      <c r="E344" t="s">
        <v>3862</v>
      </c>
      <c r="F344" t="s">
        <v>3863</v>
      </c>
      <c r="G344" t="s">
        <v>3864</v>
      </c>
      <c r="H344" t="s">
        <v>3865</v>
      </c>
      <c r="I344" s="61">
        <v>100</v>
      </c>
    </row>
    <row r="345" spans="1:9" x14ac:dyDescent="0.25">
      <c r="A345" t="s">
        <v>29</v>
      </c>
      <c r="B345" t="s">
        <v>159</v>
      </c>
      <c r="C345" t="s">
        <v>1708</v>
      </c>
      <c r="D345" t="s">
        <v>1709</v>
      </c>
      <c r="E345" t="s">
        <v>3862</v>
      </c>
      <c r="F345" t="s">
        <v>3863</v>
      </c>
      <c r="G345" t="s">
        <v>3866</v>
      </c>
      <c r="H345" t="s">
        <v>3867</v>
      </c>
      <c r="I345" s="61">
        <v>20</v>
      </c>
    </row>
    <row r="346" spans="1:9" x14ac:dyDescent="0.25">
      <c r="A346" t="s">
        <v>29</v>
      </c>
      <c r="B346" t="s">
        <v>159</v>
      </c>
      <c r="C346" t="s">
        <v>1708</v>
      </c>
      <c r="D346" t="s">
        <v>1709</v>
      </c>
      <c r="E346" t="s">
        <v>1708</v>
      </c>
      <c r="F346" t="s">
        <v>4200</v>
      </c>
      <c r="G346" t="s">
        <v>4595</v>
      </c>
      <c r="H346" t="s">
        <v>4596</v>
      </c>
      <c r="I346" s="61">
        <v>10</v>
      </c>
    </row>
    <row r="347" spans="1:9" x14ac:dyDescent="0.25">
      <c r="A347" t="s">
        <v>29</v>
      </c>
      <c r="B347" t="s">
        <v>159</v>
      </c>
      <c r="C347" t="s">
        <v>496</v>
      </c>
      <c r="D347" t="s">
        <v>495</v>
      </c>
      <c r="E347" t="s">
        <v>496</v>
      </c>
      <c r="F347" t="s">
        <v>497</v>
      </c>
      <c r="G347" t="s">
        <v>3868</v>
      </c>
      <c r="H347" t="s">
        <v>3869</v>
      </c>
      <c r="I347" s="61">
        <v>150</v>
      </c>
    </row>
    <row r="348" spans="1:9" x14ac:dyDescent="0.25">
      <c r="A348" t="s">
        <v>29</v>
      </c>
      <c r="B348" t="s">
        <v>159</v>
      </c>
      <c r="C348" t="s">
        <v>496</v>
      </c>
      <c r="D348" t="s">
        <v>495</v>
      </c>
      <c r="E348" t="s">
        <v>496</v>
      </c>
      <c r="F348" t="s">
        <v>497</v>
      </c>
      <c r="G348" t="s">
        <v>496</v>
      </c>
      <c r="H348" t="s">
        <v>498</v>
      </c>
      <c r="I348" s="61">
        <v>20</v>
      </c>
    </row>
    <row r="349" spans="1:9" x14ac:dyDescent="0.25">
      <c r="A349" t="s">
        <v>29</v>
      </c>
      <c r="B349" t="s">
        <v>159</v>
      </c>
      <c r="C349" t="s">
        <v>496</v>
      </c>
      <c r="D349" t="s">
        <v>495</v>
      </c>
      <c r="E349" t="s">
        <v>496</v>
      </c>
      <c r="F349" t="s">
        <v>497</v>
      </c>
      <c r="G349" t="s">
        <v>3422</v>
      </c>
      <c r="H349" t="s">
        <v>3423</v>
      </c>
      <c r="I349" s="61">
        <v>65</v>
      </c>
    </row>
    <row r="350" spans="1:9" x14ac:dyDescent="0.25">
      <c r="A350" t="s">
        <v>29</v>
      </c>
      <c r="B350" t="s">
        <v>159</v>
      </c>
      <c r="C350" t="s">
        <v>496</v>
      </c>
      <c r="D350" t="s">
        <v>495</v>
      </c>
      <c r="E350" t="s">
        <v>496</v>
      </c>
      <c r="F350" t="s">
        <v>497</v>
      </c>
      <c r="G350" t="s">
        <v>3424</v>
      </c>
      <c r="H350" t="s">
        <v>3425</v>
      </c>
      <c r="I350" s="61">
        <v>100</v>
      </c>
    </row>
    <row r="351" spans="1:9" x14ac:dyDescent="0.25">
      <c r="A351" t="s">
        <v>29</v>
      </c>
      <c r="B351" t="s">
        <v>159</v>
      </c>
      <c r="C351" t="s">
        <v>496</v>
      </c>
      <c r="D351" t="s">
        <v>495</v>
      </c>
      <c r="E351" t="s">
        <v>496</v>
      </c>
      <c r="F351" t="s">
        <v>497</v>
      </c>
      <c r="G351" t="s">
        <v>3440</v>
      </c>
      <c r="H351" t="s">
        <v>3441</v>
      </c>
      <c r="I351" s="61">
        <v>190</v>
      </c>
    </row>
    <row r="352" spans="1:9" x14ac:dyDescent="0.25">
      <c r="A352" t="s">
        <v>29</v>
      </c>
      <c r="B352" t="s">
        <v>159</v>
      </c>
      <c r="C352" t="s">
        <v>496</v>
      </c>
      <c r="D352" t="s">
        <v>495</v>
      </c>
      <c r="E352" t="s">
        <v>496</v>
      </c>
      <c r="F352" t="s">
        <v>497</v>
      </c>
      <c r="G352" t="s">
        <v>3742</v>
      </c>
      <c r="H352" t="s">
        <v>3743</v>
      </c>
      <c r="I352" s="61">
        <v>484</v>
      </c>
    </row>
    <row r="353" spans="1:9" x14ac:dyDescent="0.25">
      <c r="A353" t="s">
        <v>29</v>
      </c>
      <c r="B353" t="s">
        <v>159</v>
      </c>
      <c r="C353" t="s">
        <v>496</v>
      </c>
      <c r="D353" t="s">
        <v>495</v>
      </c>
      <c r="E353" t="s">
        <v>496</v>
      </c>
      <c r="F353" t="s">
        <v>497</v>
      </c>
      <c r="G353" t="s">
        <v>3744</v>
      </c>
      <c r="H353" t="s">
        <v>3745</v>
      </c>
      <c r="I353" s="61">
        <v>213</v>
      </c>
    </row>
    <row r="354" spans="1:9" x14ac:dyDescent="0.25">
      <c r="A354" t="s">
        <v>29</v>
      </c>
      <c r="B354" t="s">
        <v>159</v>
      </c>
      <c r="C354" t="s">
        <v>496</v>
      </c>
      <c r="D354" t="s">
        <v>495</v>
      </c>
      <c r="E354" t="s">
        <v>496</v>
      </c>
      <c r="F354" t="s">
        <v>497</v>
      </c>
      <c r="G354" t="s">
        <v>3746</v>
      </c>
      <c r="H354" t="s">
        <v>3747</v>
      </c>
      <c r="I354" s="61">
        <v>417</v>
      </c>
    </row>
    <row r="355" spans="1:9" x14ac:dyDescent="0.25">
      <c r="A355" t="s">
        <v>29</v>
      </c>
      <c r="B355" t="s">
        <v>159</v>
      </c>
      <c r="C355" t="s">
        <v>496</v>
      </c>
      <c r="D355" t="s">
        <v>495</v>
      </c>
      <c r="E355" t="s">
        <v>496</v>
      </c>
      <c r="F355" t="s">
        <v>497</v>
      </c>
      <c r="G355" t="s">
        <v>3870</v>
      </c>
      <c r="H355" t="s">
        <v>3871</v>
      </c>
      <c r="I355" s="61">
        <v>70</v>
      </c>
    </row>
    <row r="356" spans="1:9" x14ac:dyDescent="0.25">
      <c r="A356" t="s">
        <v>29</v>
      </c>
      <c r="B356" t="s">
        <v>159</v>
      </c>
      <c r="C356" t="s">
        <v>496</v>
      </c>
      <c r="D356" t="s">
        <v>495</v>
      </c>
      <c r="E356" t="s">
        <v>496</v>
      </c>
      <c r="F356" t="s">
        <v>497</v>
      </c>
      <c r="G356" t="s">
        <v>3872</v>
      </c>
      <c r="H356" t="s">
        <v>3873</v>
      </c>
      <c r="I356" s="61">
        <v>40</v>
      </c>
    </row>
    <row r="357" spans="1:9" x14ac:dyDescent="0.25">
      <c r="A357" t="s">
        <v>29</v>
      </c>
      <c r="B357" t="s">
        <v>159</v>
      </c>
      <c r="C357" t="s">
        <v>496</v>
      </c>
      <c r="D357" t="s">
        <v>495</v>
      </c>
      <c r="E357" t="s">
        <v>503</v>
      </c>
      <c r="F357" t="s">
        <v>502</v>
      </c>
      <c r="G357" t="s">
        <v>503</v>
      </c>
      <c r="H357" t="s">
        <v>583</v>
      </c>
      <c r="I357" s="61">
        <v>557</v>
      </c>
    </row>
    <row r="358" spans="1:9" x14ac:dyDescent="0.25">
      <c r="A358" t="s">
        <v>29</v>
      </c>
      <c r="B358" t="s">
        <v>159</v>
      </c>
      <c r="C358" t="s">
        <v>496</v>
      </c>
      <c r="D358" t="s">
        <v>495</v>
      </c>
      <c r="E358" t="s">
        <v>503</v>
      </c>
      <c r="F358" t="s">
        <v>502</v>
      </c>
      <c r="G358" t="s">
        <v>3191</v>
      </c>
      <c r="H358" t="s">
        <v>3192</v>
      </c>
      <c r="I358" s="61">
        <v>40</v>
      </c>
    </row>
    <row r="359" spans="1:9" x14ac:dyDescent="0.25">
      <c r="A359" t="s">
        <v>29</v>
      </c>
      <c r="B359" t="s">
        <v>159</v>
      </c>
      <c r="C359" t="s">
        <v>496</v>
      </c>
      <c r="D359" t="s">
        <v>495</v>
      </c>
      <c r="E359" t="s">
        <v>503</v>
      </c>
      <c r="F359" t="s">
        <v>502</v>
      </c>
      <c r="G359" t="s">
        <v>2141</v>
      </c>
      <c r="H359" t="s">
        <v>940</v>
      </c>
      <c r="I359" s="61">
        <v>825</v>
      </c>
    </row>
    <row r="360" spans="1:9" x14ac:dyDescent="0.25">
      <c r="A360" t="s">
        <v>29</v>
      </c>
      <c r="B360" t="s">
        <v>159</v>
      </c>
      <c r="C360" t="s">
        <v>496</v>
      </c>
      <c r="D360" t="s">
        <v>495</v>
      </c>
      <c r="E360" t="s">
        <v>503</v>
      </c>
      <c r="F360" t="s">
        <v>502</v>
      </c>
      <c r="G360" t="s">
        <v>3426</v>
      </c>
      <c r="H360" t="s">
        <v>3427</v>
      </c>
      <c r="I360" s="61">
        <v>585</v>
      </c>
    </row>
    <row r="361" spans="1:9" x14ac:dyDescent="0.25">
      <c r="A361" t="s">
        <v>29</v>
      </c>
      <c r="B361" t="s">
        <v>159</v>
      </c>
      <c r="C361" t="s">
        <v>496</v>
      </c>
      <c r="D361" t="s">
        <v>495</v>
      </c>
      <c r="E361" t="s">
        <v>503</v>
      </c>
      <c r="F361" t="s">
        <v>502</v>
      </c>
      <c r="G361" t="s">
        <v>643</v>
      </c>
      <c r="H361" t="s">
        <v>644</v>
      </c>
      <c r="I361" s="61">
        <v>1020</v>
      </c>
    </row>
    <row r="362" spans="1:9" x14ac:dyDescent="0.25">
      <c r="A362" t="s">
        <v>29</v>
      </c>
      <c r="B362" t="s">
        <v>159</v>
      </c>
      <c r="C362" t="s">
        <v>496</v>
      </c>
      <c r="D362" t="s">
        <v>495</v>
      </c>
      <c r="E362" t="s">
        <v>503</v>
      </c>
      <c r="F362" t="s">
        <v>502</v>
      </c>
      <c r="G362" t="s">
        <v>3428</v>
      </c>
      <c r="H362" t="s">
        <v>3429</v>
      </c>
      <c r="I362" s="61">
        <v>839</v>
      </c>
    </row>
    <row r="363" spans="1:9" x14ac:dyDescent="0.25">
      <c r="A363" t="s">
        <v>29</v>
      </c>
      <c r="B363" t="s">
        <v>159</v>
      </c>
      <c r="C363" t="s">
        <v>496</v>
      </c>
      <c r="D363" t="s">
        <v>495</v>
      </c>
      <c r="E363" t="s">
        <v>503</v>
      </c>
      <c r="F363" t="s">
        <v>502</v>
      </c>
      <c r="G363" t="s">
        <v>3430</v>
      </c>
      <c r="H363" t="s">
        <v>3431</v>
      </c>
      <c r="I363" s="61">
        <v>300</v>
      </c>
    </row>
    <row r="364" spans="1:9" x14ac:dyDescent="0.25">
      <c r="A364" t="s">
        <v>29</v>
      </c>
      <c r="B364" t="s">
        <v>159</v>
      </c>
      <c r="C364" t="s">
        <v>496</v>
      </c>
      <c r="D364" t="s">
        <v>495</v>
      </c>
      <c r="E364" t="s">
        <v>503</v>
      </c>
      <c r="F364" t="s">
        <v>502</v>
      </c>
      <c r="G364" t="s">
        <v>3432</v>
      </c>
      <c r="H364" t="s">
        <v>3433</v>
      </c>
      <c r="I364" s="61">
        <v>313</v>
      </c>
    </row>
    <row r="365" spans="1:9" x14ac:dyDescent="0.25">
      <c r="A365" t="s">
        <v>29</v>
      </c>
      <c r="B365" t="s">
        <v>159</v>
      </c>
      <c r="C365" t="s">
        <v>496</v>
      </c>
      <c r="D365" t="s">
        <v>495</v>
      </c>
      <c r="E365" t="s">
        <v>503</v>
      </c>
      <c r="F365" t="s">
        <v>502</v>
      </c>
      <c r="G365" t="s">
        <v>3438</v>
      </c>
      <c r="H365" t="s">
        <v>3439</v>
      </c>
      <c r="I365" s="61">
        <v>100</v>
      </c>
    </row>
    <row r="366" spans="1:9" x14ac:dyDescent="0.25">
      <c r="A366" t="s">
        <v>29</v>
      </c>
      <c r="B366" t="s">
        <v>159</v>
      </c>
      <c r="C366" t="s">
        <v>496</v>
      </c>
      <c r="D366" t="s">
        <v>495</v>
      </c>
      <c r="E366" t="s">
        <v>503</v>
      </c>
      <c r="F366" t="s">
        <v>502</v>
      </c>
      <c r="G366" t="s">
        <v>505</v>
      </c>
      <c r="H366" t="s">
        <v>504</v>
      </c>
      <c r="I366" s="61">
        <v>450</v>
      </c>
    </row>
    <row r="367" spans="1:9" x14ac:dyDescent="0.25">
      <c r="A367" t="s">
        <v>29</v>
      </c>
      <c r="B367" t="s">
        <v>159</v>
      </c>
      <c r="C367" t="s">
        <v>496</v>
      </c>
      <c r="D367" t="s">
        <v>495</v>
      </c>
      <c r="E367" t="s">
        <v>503</v>
      </c>
      <c r="F367" t="s">
        <v>502</v>
      </c>
      <c r="G367" t="s">
        <v>4012</v>
      </c>
      <c r="H367" t="s">
        <v>4013</v>
      </c>
      <c r="I367" s="61">
        <v>28</v>
      </c>
    </row>
    <row r="368" spans="1:9" x14ac:dyDescent="0.25">
      <c r="A368" t="s">
        <v>29</v>
      </c>
      <c r="B368" t="s">
        <v>159</v>
      </c>
      <c r="C368" t="s">
        <v>496</v>
      </c>
      <c r="D368" t="s">
        <v>495</v>
      </c>
      <c r="E368" t="s">
        <v>503</v>
      </c>
      <c r="F368" t="s">
        <v>502</v>
      </c>
      <c r="G368" t="s">
        <v>4014</v>
      </c>
      <c r="H368" t="s">
        <v>4015</v>
      </c>
      <c r="I368" s="61">
        <v>375</v>
      </c>
    </row>
    <row r="369" spans="1:9" x14ac:dyDescent="0.25">
      <c r="A369" t="s">
        <v>29</v>
      </c>
      <c r="B369" t="s">
        <v>159</v>
      </c>
      <c r="C369" t="s">
        <v>496</v>
      </c>
      <c r="D369" t="s">
        <v>495</v>
      </c>
      <c r="E369" t="s">
        <v>503</v>
      </c>
      <c r="F369" t="s">
        <v>502</v>
      </c>
      <c r="G369" t="s">
        <v>4018</v>
      </c>
      <c r="H369" t="s">
        <v>4019</v>
      </c>
      <c r="I369" s="61">
        <v>198</v>
      </c>
    </row>
    <row r="370" spans="1:9" x14ac:dyDescent="0.25">
      <c r="A370" t="s">
        <v>29</v>
      </c>
      <c r="B370" t="s">
        <v>159</v>
      </c>
      <c r="C370" t="s">
        <v>496</v>
      </c>
      <c r="D370" t="s">
        <v>495</v>
      </c>
      <c r="E370" t="s">
        <v>503</v>
      </c>
      <c r="F370" t="s">
        <v>502</v>
      </c>
      <c r="G370" t="s">
        <v>3748</v>
      </c>
      <c r="H370" t="s">
        <v>3749</v>
      </c>
      <c r="I370" s="61">
        <v>20</v>
      </c>
    </row>
    <row r="371" spans="1:9" x14ac:dyDescent="0.25">
      <c r="A371" t="s">
        <v>29</v>
      </c>
      <c r="B371" t="s">
        <v>159</v>
      </c>
      <c r="C371" t="s">
        <v>496</v>
      </c>
      <c r="D371" t="s">
        <v>495</v>
      </c>
      <c r="E371" t="s">
        <v>503</v>
      </c>
      <c r="F371" t="s">
        <v>502</v>
      </c>
      <c r="G371" t="s">
        <v>4016</v>
      </c>
      <c r="H371" t="s">
        <v>4017</v>
      </c>
      <c r="I371" s="61">
        <v>615</v>
      </c>
    </row>
    <row r="372" spans="1:9" x14ac:dyDescent="0.25">
      <c r="A372" t="s">
        <v>29</v>
      </c>
      <c r="B372" t="s">
        <v>159</v>
      </c>
      <c r="C372" t="s">
        <v>496</v>
      </c>
      <c r="D372" t="s">
        <v>495</v>
      </c>
      <c r="E372" t="s">
        <v>503</v>
      </c>
      <c r="F372" t="s">
        <v>502</v>
      </c>
      <c r="G372" t="s">
        <v>4024</v>
      </c>
      <c r="H372" t="s">
        <v>4025</v>
      </c>
      <c r="I372" s="61">
        <v>440</v>
      </c>
    </row>
    <row r="373" spans="1:9" x14ac:dyDescent="0.25">
      <c r="A373" t="s">
        <v>29</v>
      </c>
      <c r="B373" t="s">
        <v>159</v>
      </c>
      <c r="C373" t="s">
        <v>496</v>
      </c>
      <c r="D373" t="s">
        <v>495</v>
      </c>
      <c r="E373" t="s">
        <v>503</v>
      </c>
      <c r="F373" t="s">
        <v>502</v>
      </c>
      <c r="G373" t="s">
        <v>4026</v>
      </c>
      <c r="H373" t="s">
        <v>4027</v>
      </c>
      <c r="I373" s="61">
        <v>99</v>
      </c>
    </row>
    <row r="374" spans="1:9" x14ac:dyDescent="0.25">
      <c r="A374" t="s">
        <v>29</v>
      </c>
      <c r="B374" t="s">
        <v>159</v>
      </c>
      <c r="C374" t="s">
        <v>496</v>
      </c>
      <c r="D374" t="s">
        <v>495</v>
      </c>
      <c r="E374" t="s">
        <v>503</v>
      </c>
      <c r="F374" t="s">
        <v>502</v>
      </c>
      <c r="G374" t="s">
        <v>4022</v>
      </c>
      <c r="H374" t="s">
        <v>4023</v>
      </c>
      <c r="I374" s="61">
        <v>300</v>
      </c>
    </row>
    <row r="375" spans="1:9" x14ac:dyDescent="0.25">
      <c r="A375" t="s">
        <v>29</v>
      </c>
      <c r="B375" t="s">
        <v>159</v>
      </c>
      <c r="C375" t="s">
        <v>496</v>
      </c>
      <c r="D375" t="s">
        <v>495</v>
      </c>
      <c r="E375" t="s">
        <v>500</v>
      </c>
      <c r="F375" t="s">
        <v>499</v>
      </c>
      <c r="G375" t="s">
        <v>500</v>
      </c>
      <c r="H375" t="s">
        <v>501</v>
      </c>
      <c r="I375" s="61">
        <v>250</v>
      </c>
    </row>
    <row r="376" spans="1:9" x14ac:dyDescent="0.25">
      <c r="A376" t="s">
        <v>29</v>
      </c>
      <c r="B376" t="s">
        <v>159</v>
      </c>
      <c r="C376" t="s">
        <v>496</v>
      </c>
      <c r="D376" t="s">
        <v>495</v>
      </c>
      <c r="E376" t="s">
        <v>500</v>
      </c>
      <c r="F376" t="s">
        <v>499</v>
      </c>
      <c r="G376" t="s">
        <v>641</v>
      </c>
      <c r="H376" t="s">
        <v>642</v>
      </c>
      <c r="I376" s="61">
        <v>60</v>
      </c>
    </row>
    <row r="377" spans="1:9" x14ac:dyDescent="0.25">
      <c r="A377" t="s">
        <v>29</v>
      </c>
      <c r="B377" t="s">
        <v>159</v>
      </c>
      <c r="C377" t="s">
        <v>496</v>
      </c>
      <c r="D377" t="s">
        <v>495</v>
      </c>
      <c r="E377" t="s">
        <v>500</v>
      </c>
      <c r="F377" t="s">
        <v>499</v>
      </c>
      <c r="G377" t="s">
        <v>3885</v>
      </c>
      <c r="H377" t="s">
        <v>3886</v>
      </c>
      <c r="I377" s="61">
        <v>100</v>
      </c>
    </row>
    <row r="378" spans="1:9" x14ac:dyDescent="0.25">
      <c r="A378" t="s">
        <v>29</v>
      </c>
      <c r="B378" t="s">
        <v>159</v>
      </c>
      <c r="C378" t="s">
        <v>496</v>
      </c>
      <c r="D378" t="s">
        <v>495</v>
      </c>
      <c r="E378" t="s">
        <v>711</v>
      </c>
      <c r="F378" t="s">
        <v>712</v>
      </c>
      <c r="G378" t="s">
        <v>711</v>
      </c>
      <c r="H378" t="s">
        <v>713</v>
      </c>
      <c r="I378" s="61">
        <v>600</v>
      </c>
    </row>
    <row r="379" spans="1:9" x14ac:dyDescent="0.25">
      <c r="A379" t="s">
        <v>29</v>
      </c>
      <c r="B379" t="s">
        <v>159</v>
      </c>
      <c r="C379" t="s">
        <v>496</v>
      </c>
      <c r="D379" t="s">
        <v>495</v>
      </c>
      <c r="E379" t="s">
        <v>814</v>
      </c>
      <c r="F379" t="s">
        <v>815</v>
      </c>
      <c r="G379" t="s">
        <v>4020</v>
      </c>
      <c r="H379" t="s">
        <v>4021</v>
      </c>
      <c r="I379" s="61">
        <v>100</v>
      </c>
    </row>
    <row r="380" spans="1:9" x14ac:dyDescent="0.25">
      <c r="A380" t="s">
        <v>29</v>
      </c>
      <c r="B380" t="s">
        <v>159</v>
      </c>
      <c r="C380" t="s">
        <v>496</v>
      </c>
      <c r="D380" t="s">
        <v>495</v>
      </c>
      <c r="E380" t="s">
        <v>507</v>
      </c>
      <c r="F380" t="s">
        <v>506</v>
      </c>
      <c r="G380" t="s">
        <v>507</v>
      </c>
      <c r="H380" t="s">
        <v>508</v>
      </c>
      <c r="I380" s="61">
        <v>1450</v>
      </c>
    </row>
    <row r="381" spans="1:9" x14ac:dyDescent="0.25">
      <c r="A381" t="s">
        <v>29</v>
      </c>
      <c r="B381" t="s">
        <v>159</v>
      </c>
      <c r="C381" t="s">
        <v>821</v>
      </c>
      <c r="D381" t="s">
        <v>822</v>
      </c>
      <c r="E381" t="s">
        <v>821</v>
      </c>
      <c r="F381" t="s">
        <v>823</v>
      </c>
      <c r="G381" t="s">
        <v>1340</v>
      </c>
      <c r="H381" t="s">
        <v>2862</v>
      </c>
      <c r="I381" s="61">
        <v>20</v>
      </c>
    </row>
    <row r="382" spans="1:9" x14ac:dyDescent="0.25">
      <c r="A382" t="s">
        <v>29</v>
      </c>
      <c r="B382" t="s">
        <v>159</v>
      </c>
      <c r="C382" t="s">
        <v>821</v>
      </c>
      <c r="D382" t="s">
        <v>822</v>
      </c>
      <c r="E382" t="s">
        <v>821</v>
      </c>
      <c r="F382" t="s">
        <v>823</v>
      </c>
      <c r="G382" t="s">
        <v>821</v>
      </c>
      <c r="H382" t="s">
        <v>1930</v>
      </c>
      <c r="I382" s="61">
        <v>100</v>
      </c>
    </row>
    <row r="383" spans="1:9" x14ac:dyDescent="0.25">
      <c r="A383" t="s">
        <v>29</v>
      </c>
      <c r="B383" t="s">
        <v>159</v>
      </c>
      <c r="C383" t="s">
        <v>821</v>
      </c>
      <c r="D383" t="s">
        <v>822</v>
      </c>
      <c r="E383" t="s">
        <v>821</v>
      </c>
      <c r="F383" t="s">
        <v>823</v>
      </c>
      <c r="G383" t="s">
        <v>2860</v>
      </c>
      <c r="H383" t="s">
        <v>2861</v>
      </c>
      <c r="I383" s="61">
        <v>300</v>
      </c>
    </row>
    <row r="384" spans="1:9" x14ac:dyDescent="0.25">
      <c r="A384" t="s">
        <v>29</v>
      </c>
      <c r="B384" t="s">
        <v>159</v>
      </c>
      <c r="C384" t="s">
        <v>821</v>
      </c>
      <c r="D384" t="s">
        <v>822</v>
      </c>
      <c r="E384" t="s">
        <v>2026</v>
      </c>
      <c r="F384" t="s">
        <v>2027</v>
      </c>
      <c r="G384" t="s">
        <v>1947</v>
      </c>
      <c r="H384" t="s">
        <v>2029</v>
      </c>
      <c r="I384" s="61">
        <v>10</v>
      </c>
    </row>
    <row r="385" spans="1:9" x14ac:dyDescent="0.25">
      <c r="A385" t="s">
        <v>29</v>
      </c>
      <c r="B385" t="s">
        <v>159</v>
      </c>
      <c r="C385" t="s">
        <v>821</v>
      </c>
      <c r="D385" t="s">
        <v>822</v>
      </c>
      <c r="E385" t="s">
        <v>2026</v>
      </c>
      <c r="F385" t="s">
        <v>2027</v>
      </c>
      <c r="G385" t="s">
        <v>2026</v>
      </c>
      <c r="H385" t="s">
        <v>2028</v>
      </c>
      <c r="I385" s="61">
        <v>10</v>
      </c>
    </row>
    <row r="386" spans="1:9" x14ac:dyDescent="0.25">
      <c r="A386" t="s">
        <v>29</v>
      </c>
      <c r="B386" t="s">
        <v>159</v>
      </c>
      <c r="C386" t="s">
        <v>816</v>
      </c>
      <c r="D386" t="s">
        <v>817</v>
      </c>
      <c r="E386" t="s">
        <v>816</v>
      </c>
      <c r="F386" t="s">
        <v>818</v>
      </c>
      <c r="G386" t="s">
        <v>816</v>
      </c>
      <c r="H386" t="s">
        <v>1980</v>
      </c>
      <c r="I386" s="61">
        <v>50</v>
      </c>
    </row>
    <row r="387" spans="1:9" x14ac:dyDescent="0.25">
      <c r="A387" t="s">
        <v>29</v>
      </c>
      <c r="B387" t="s">
        <v>159</v>
      </c>
      <c r="C387" t="s">
        <v>1998</v>
      </c>
      <c r="D387" t="s">
        <v>1999</v>
      </c>
      <c r="E387" t="s">
        <v>2671</v>
      </c>
      <c r="F387" t="s">
        <v>2672</v>
      </c>
      <c r="G387" t="s">
        <v>2671</v>
      </c>
      <c r="H387" t="s">
        <v>2673</v>
      </c>
      <c r="I387" s="61">
        <v>325</v>
      </c>
    </row>
    <row r="388" spans="1:9" x14ac:dyDescent="0.25">
      <c r="A388" t="s">
        <v>29</v>
      </c>
      <c r="B388" t="s">
        <v>159</v>
      </c>
      <c r="C388" t="s">
        <v>1998</v>
      </c>
      <c r="D388" t="s">
        <v>1999</v>
      </c>
      <c r="E388" t="s">
        <v>2671</v>
      </c>
      <c r="F388" t="s">
        <v>2672</v>
      </c>
      <c r="G388" t="s">
        <v>3673</v>
      </c>
      <c r="H388" t="s">
        <v>3674</v>
      </c>
      <c r="I388" s="61">
        <v>355</v>
      </c>
    </row>
    <row r="389" spans="1:9" x14ac:dyDescent="0.25">
      <c r="A389" t="s">
        <v>29</v>
      </c>
      <c r="B389" t="s">
        <v>159</v>
      </c>
      <c r="C389" t="s">
        <v>1998</v>
      </c>
      <c r="D389" t="s">
        <v>1999</v>
      </c>
      <c r="E389" t="s">
        <v>2791</v>
      </c>
      <c r="F389" t="s">
        <v>2792</v>
      </c>
      <c r="G389" t="s">
        <v>3857</v>
      </c>
      <c r="H389" t="s">
        <v>3858</v>
      </c>
      <c r="I389" s="61">
        <v>237</v>
      </c>
    </row>
    <row r="390" spans="1:9" x14ac:dyDescent="0.25">
      <c r="A390" t="s">
        <v>12</v>
      </c>
      <c r="B390" t="s">
        <v>727</v>
      </c>
      <c r="C390" t="s">
        <v>12</v>
      </c>
      <c r="D390" t="s">
        <v>714</v>
      </c>
      <c r="E390" t="s">
        <v>2264</v>
      </c>
      <c r="F390" t="s">
        <v>2265</v>
      </c>
      <c r="G390" t="s">
        <v>305</v>
      </c>
      <c r="H390" t="s">
        <v>4332</v>
      </c>
      <c r="I390" s="61">
        <v>320</v>
      </c>
    </row>
    <row r="391" spans="1:9" x14ac:dyDescent="0.25">
      <c r="A391" t="s">
        <v>12</v>
      </c>
      <c r="B391" t="s">
        <v>727</v>
      </c>
      <c r="C391" t="s">
        <v>12</v>
      </c>
      <c r="D391" t="s">
        <v>714</v>
      </c>
      <c r="E391" t="s">
        <v>2264</v>
      </c>
      <c r="F391" t="s">
        <v>2265</v>
      </c>
      <c r="G391" t="s">
        <v>4333</v>
      </c>
      <c r="H391" t="s">
        <v>4334</v>
      </c>
      <c r="I391" s="61">
        <v>250</v>
      </c>
    </row>
    <row r="392" spans="1:9" x14ac:dyDescent="0.25">
      <c r="A392" t="s">
        <v>12</v>
      </c>
      <c r="B392" t="s">
        <v>727</v>
      </c>
      <c r="C392" t="s">
        <v>12</v>
      </c>
      <c r="D392" t="s">
        <v>714</v>
      </c>
      <c r="E392" t="s">
        <v>2264</v>
      </c>
      <c r="F392" t="s">
        <v>2265</v>
      </c>
      <c r="G392" t="s">
        <v>4335</v>
      </c>
      <c r="H392" t="s">
        <v>4336</v>
      </c>
      <c r="I392" s="61">
        <v>100</v>
      </c>
    </row>
    <row r="393" spans="1:9" x14ac:dyDescent="0.25">
      <c r="A393" t="s">
        <v>12</v>
      </c>
      <c r="B393" t="s">
        <v>727</v>
      </c>
      <c r="C393" t="s">
        <v>12</v>
      </c>
      <c r="D393" t="s">
        <v>714</v>
      </c>
      <c r="E393" t="s">
        <v>2264</v>
      </c>
      <c r="F393" t="s">
        <v>2265</v>
      </c>
      <c r="G393" t="s">
        <v>4337</v>
      </c>
      <c r="H393" t="s">
        <v>4338</v>
      </c>
      <c r="I393" s="61">
        <v>250</v>
      </c>
    </row>
    <row r="394" spans="1:9" x14ac:dyDescent="0.25">
      <c r="A394" t="s">
        <v>12</v>
      </c>
      <c r="B394" t="s">
        <v>727</v>
      </c>
      <c r="C394" t="s">
        <v>1384</v>
      </c>
      <c r="D394" t="s">
        <v>1385</v>
      </c>
      <c r="E394" t="s">
        <v>1384</v>
      </c>
      <c r="F394" t="s">
        <v>2050</v>
      </c>
      <c r="G394" t="s">
        <v>4339</v>
      </c>
      <c r="H394" t="s">
        <v>4340</v>
      </c>
      <c r="I394" s="61">
        <v>85</v>
      </c>
    </row>
    <row r="395" spans="1:9" x14ac:dyDescent="0.25">
      <c r="A395" t="s">
        <v>12</v>
      </c>
      <c r="B395" t="s">
        <v>727</v>
      </c>
      <c r="C395" t="s">
        <v>1384</v>
      </c>
      <c r="D395" t="s">
        <v>1385</v>
      </c>
      <c r="E395" t="s">
        <v>1384</v>
      </c>
      <c r="F395" t="s">
        <v>2050</v>
      </c>
      <c r="G395" t="s">
        <v>4341</v>
      </c>
      <c r="H395" t="s">
        <v>4342</v>
      </c>
      <c r="I395" s="61">
        <v>120</v>
      </c>
    </row>
    <row r="396" spans="1:9" x14ac:dyDescent="0.25">
      <c r="A396" t="s">
        <v>12</v>
      </c>
      <c r="B396" t="s">
        <v>727</v>
      </c>
      <c r="C396" t="s">
        <v>1384</v>
      </c>
      <c r="D396" t="s">
        <v>1385</v>
      </c>
      <c r="E396" t="s">
        <v>1384</v>
      </c>
      <c r="F396" t="s">
        <v>2050</v>
      </c>
      <c r="G396" t="s">
        <v>4343</v>
      </c>
      <c r="H396" t="s">
        <v>4344</v>
      </c>
      <c r="I396" s="61">
        <v>150</v>
      </c>
    </row>
    <row r="397" spans="1:9" x14ac:dyDescent="0.25">
      <c r="A397" t="s">
        <v>12</v>
      </c>
      <c r="B397" t="s">
        <v>727</v>
      </c>
      <c r="C397" t="s">
        <v>1384</v>
      </c>
      <c r="D397" t="s">
        <v>1385</v>
      </c>
      <c r="E397" t="s">
        <v>2266</v>
      </c>
      <c r="F397" t="s">
        <v>2267</v>
      </c>
      <c r="G397" t="s">
        <v>496</v>
      </c>
      <c r="H397" t="s">
        <v>4347</v>
      </c>
      <c r="I397" s="61">
        <v>220</v>
      </c>
    </row>
    <row r="398" spans="1:9" x14ac:dyDescent="0.25">
      <c r="A398" t="s">
        <v>12</v>
      </c>
      <c r="B398" t="s">
        <v>727</v>
      </c>
      <c r="C398" t="s">
        <v>1384</v>
      </c>
      <c r="D398" t="s">
        <v>1385</v>
      </c>
      <c r="E398" t="s">
        <v>2266</v>
      </c>
      <c r="F398" t="s">
        <v>2267</v>
      </c>
      <c r="G398" t="s">
        <v>4345</v>
      </c>
      <c r="H398" t="s">
        <v>4346</v>
      </c>
      <c r="I398" s="61">
        <v>120</v>
      </c>
    </row>
    <row r="399" spans="1:9" x14ac:dyDescent="0.25">
      <c r="A399" t="s">
        <v>15</v>
      </c>
      <c r="B399" t="s">
        <v>99</v>
      </c>
      <c r="C399" t="s">
        <v>151</v>
      </c>
      <c r="D399" t="s">
        <v>152</v>
      </c>
      <c r="E399" t="s">
        <v>189</v>
      </c>
      <c r="F399" t="s">
        <v>190</v>
      </c>
      <c r="G399" t="s">
        <v>189</v>
      </c>
      <c r="H399" t="s">
        <v>191</v>
      </c>
      <c r="I399" s="61">
        <v>15</v>
      </c>
    </row>
    <row r="400" spans="1:9" x14ac:dyDescent="0.25">
      <c r="A400" t="s">
        <v>31</v>
      </c>
      <c r="B400" t="s">
        <v>232</v>
      </c>
      <c r="C400" t="s">
        <v>247</v>
      </c>
      <c r="D400" t="s">
        <v>248</v>
      </c>
      <c r="E400" t="s">
        <v>266</v>
      </c>
      <c r="F400" t="s">
        <v>267</v>
      </c>
      <c r="G400" t="s">
        <v>266</v>
      </c>
      <c r="H400" t="s">
        <v>402</v>
      </c>
      <c r="I400" s="61">
        <v>1525</v>
      </c>
    </row>
    <row r="401" spans="1:9" x14ac:dyDescent="0.25">
      <c r="A401" t="s">
        <v>28</v>
      </c>
      <c r="B401" t="s">
        <v>173</v>
      </c>
      <c r="C401" t="s">
        <v>28</v>
      </c>
      <c r="D401" t="s">
        <v>180</v>
      </c>
      <c r="E401" t="s">
        <v>832</v>
      </c>
      <c r="F401" t="s">
        <v>833</v>
      </c>
      <c r="G401" t="s">
        <v>1550</v>
      </c>
      <c r="H401" t="s">
        <v>1551</v>
      </c>
      <c r="I401" s="61">
        <v>7</v>
      </c>
    </row>
    <row r="402" spans="1:9" x14ac:dyDescent="0.25">
      <c r="A402" t="s">
        <v>28</v>
      </c>
      <c r="B402" t="s">
        <v>173</v>
      </c>
      <c r="C402" t="s">
        <v>28</v>
      </c>
      <c r="D402" t="s">
        <v>180</v>
      </c>
      <c r="E402" t="s">
        <v>832</v>
      </c>
      <c r="F402" t="s">
        <v>833</v>
      </c>
      <c r="G402" t="s">
        <v>2317</v>
      </c>
      <c r="H402" t="s">
        <v>2316</v>
      </c>
      <c r="I402" s="61">
        <v>20</v>
      </c>
    </row>
    <row r="403" spans="1:9" x14ac:dyDescent="0.25">
      <c r="A403" t="s">
        <v>28</v>
      </c>
      <c r="B403" t="s">
        <v>173</v>
      </c>
      <c r="C403" t="s">
        <v>28</v>
      </c>
      <c r="D403" t="s">
        <v>180</v>
      </c>
      <c r="E403" t="s">
        <v>832</v>
      </c>
      <c r="F403" t="s">
        <v>833</v>
      </c>
      <c r="G403" t="s">
        <v>2315</v>
      </c>
      <c r="H403" t="s">
        <v>2314</v>
      </c>
      <c r="I403" s="61">
        <v>5</v>
      </c>
    </row>
    <row r="404" spans="1:9" x14ac:dyDescent="0.25">
      <c r="A404" t="s">
        <v>28</v>
      </c>
      <c r="B404" t="s">
        <v>173</v>
      </c>
      <c r="C404" t="s">
        <v>28</v>
      </c>
      <c r="D404" t="s">
        <v>180</v>
      </c>
      <c r="E404" t="s">
        <v>832</v>
      </c>
      <c r="F404" t="s">
        <v>833</v>
      </c>
      <c r="G404" t="s">
        <v>4164</v>
      </c>
      <c r="H404" t="s">
        <v>4165</v>
      </c>
      <c r="I404" s="61">
        <v>7</v>
      </c>
    </row>
    <row r="405" spans="1:9" x14ac:dyDescent="0.25">
      <c r="A405" t="s">
        <v>28</v>
      </c>
      <c r="B405" t="s">
        <v>173</v>
      </c>
      <c r="C405" t="s">
        <v>28</v>
      </c>
      <c r="D405" t="s">
        <v>180</v>
      </c>
      <c r="E405" t="s">
        <v>28</v>
      </c>
      <c r="F405" t="s">
        <v>512</v>
      </c>
      <c r="G405" t="s">
        <v>1642</v>
      </c>
      <c r="H405" t="s">
        <v>1643</v>
      </c>
      <c r="I405" s="61">
        <v>15</v>
      </c>
    </row>
    <row r="406" spans="1:9" x14ac:dyDescent="0.25">
      <c r="A406" t="s">
        <v>28</v>
      </c>
      <c r="B406" t="s">
        <v>173</v>
      </c>
      <c r="C406" t="s">
        <v>28</v>
      </c>
      <c r="D406" t="s">
        <v>180</v>
      </c>
      <c r="E406" t="s">
        <v>28</v>
      </c>
      <c r="F406" t="s">
        <v>512</v>
      </c>
      <c r="G406" t="s">
        <v>1644</v>
      </c>
      <c r="H406" t="s">
        <v>1645</v>
      </c>
      <c r="I406" s="61">
        <v>9</v>
      </c>
    </row>
    <row r="407" spans="1:9" x14ac:dyDescent="0.25">
      <c r="A407" t="s">
        <v>28</v>
      </c>
      <c r="B407" t="s">
        <v>173</v>
      </c>
      <c r="C407" t="s">
        <v>28</v>
      </c>
      <c r="D407" t="s">
        <v>180</v>
      </c>
      <c r="E407" t="s">
        <v>28</v>
      </c>
      <c r="F407" t="s">
        <v>512</v>
      </c>
      <c r="G407" t="s">
        <v>28</v>
      </c>
      <c r="H407" t="s">
        <v>513</v>
      </c>
      <c r="I407" s="61">
        <v>2120</v>
      </c>
    </row>
    <row r="408" spans="1:9" x14ac:dyDescent="0.25">
      <c r="A408" t="s">
        <v>28</v>
      </c>
      <c r="B408" t="s">
        <v>173</v>
      </c>
      <c r="C408" t="s">
        <v>28</v>
      </c>
      <c r="D408" t="s">
        <v>180</v>
      </c>
      <c r="E408" t="s">
        <v>28</v>
      </c>
      <c r="F408" t="s">
        <v>512</v>
      </c>
      <c r="G408" t="s">
        <v>3654</v>
      </c>
      <c r="H408" t="s">
        <v>3655</v>
      </c>
      <c r="I408" s="61">
        <v>9</v>
      </c>
    </row>
    <row r="409" spans="1:9" x14ac:dyDescent="0.25">
      <c r="A409" t="s">
        <v>28</v>
      </c>
      <c r="B409" t="s">
        <v>173</v>
      </c>
      <c r="C409" t="s">
        <v>28</v>
      </c>
      <c r="D409" t="s">
        <v>180</v>
      </c>
      <c r="E409" t="s">
        <v>28</v>
      </c>
      <c r="F409" t="s">
        <v>512</v>
      </c>
      <c r="G409" t="s">
        <v>4569</v>
      </c>
      <c r="H409" t="s">
        <v>4570</v>
      </c>
      <c r="I409" s="61">
        <v>10</v>
      </c>
    </row>
    <row r="410" spans="1:9" x14ac:dyDescent="0.25">
      <c r="A410" t="s">
        <v>28</v>
      </c>
      <c r="B410" t="s">
        <v>173</v>
      </c>
      <c r="C410" t="s">
        <v>28</v>
      </c>
      <c r="D410" t="s">
        <v>180</v>
      </c>
      <c r="E410" t="s">
        <v>637</v>
      </c>
      <c r="F410" t="s">
        <v>638</v>
      </c>
      <c r="G410" t="s">
        <v>1646</v>
      </c>
      <c r="H410" t="s">
        <v>1647</v>
      </c>
      <c r="I410" s="61">
        <v>10</v>
      </c>
    </row>
    <row r="411" spans="1:9" x14ac:dyDescent="0.25">
      <c r="A411" t="s">
        <v>28</v>
      </c>
      <c r="B411" t="s">
        <v>173</v>
      </c>
      <c r="C411" t="s">
        <v>28</v>
      </c>
      <c r="D411" t="s">
        <v>180</v>
      </c>
      <c r="E411" t="s">
        <v>637</v>
      </c>
      <c r="F411" t="s">
        <v>638</v>
      </c>
      <c r="G411" t="s">
        <v>2836</v>
      </c>
      <c r="H411" t="s">
        <v>2837</v>
      </c>
      <c r="I411" s="61">
        <v>12</v>
      </c>
    </row>
    <row r="412" spans="1:9" x14ac:dyDescent="0.25">
      <c r="A412" t="s">
        <v>28</v>
      </c>
      <c r="B412" t="s">
        <v>173</v>
      </c>
      <c r="C412" t="s">
        <v>28</v>
      </c>
      <c r="D412" t="s">
        <v>180</v>
      </c>
      <c r="E412" t="s">
        <v>637</v>
      </c>
      <c r="F412" t="s">
        <v>638</v>
      </c>
      <c r="G412" t="s">
        <v>3656</v>
      </c>
      <c r="H412" t="s">
        <v>3657</v>
      </c>
      <c r="I412" s="61">
        <v>10</v>
      </c>
    </row>
    <row r="413" spans="1:9" x14ac:dyDescent="0.25">
      <c r="A413" t="s">
        <v>28</v>
      </c>
      <c r="B413" t="s">
        <v>173</v>
      </c>
      <c r="C413" t="s">
        <v>28</v>
      </c>
      <c r="D413" t="s">
        <v>180</v>
      </c>
      <c r="E413" t="s">
        <v>637</v>
      </c>
      <c r="F413" t="s">
        <v>638</v>
      </c>
      <c r="G413" t="s">
        <v>4571</v>
      </c>
      <c r="H413" t="s">
        <v>4572</v>
      </c>
      <c r="I413" s="61">
        <v>10</v>
      </c>
    </row>
    <row r="414" spans="1:9" x14ac:dyDescent="0.25">
      <c r="A414" t="s">
        <v>28</v>
      </c>
      <c r="B414" t="s">
        <v>173</v>
      </c>
      <c r="C414" t="s">
        <v>28</v>
      </c>
      <c r="D414" t="s">
        <v>180</v>
      </c>
      <c r="E414" t="s">
        <v>637</v>
      </c>
      <c r="F414" t="s">
        <v>638</v>
      </c>
      <c r="G414" t="s">
        <v>4573</v>
      </c>
      <c r="H414" t="s">
        <v>4574</v>
      </c>
      <c r="I414" s="61">
        <v>15</v>
      </c>
    </row>
    <row r="415" spans="1:9" x14ac:dyDescent="0.25">
      <c r="A415" t="s">
        <v>28</v>
      </c>
      <c r="B415" t="s">
        <v>173</v>
      </c>
      <c r="C415" t="s">
        <v>28</v>
      </c>
      <c r="D415" t="s">
        <v>180</v>
      </c>
      <c r="E415" t="s">
        <v>1638</v>
      </c>
      <c r="F415" t="s">
        <v>1639</v>
      </c>
      <c r="G415" t="s">
        <v>1638</v>
      </c>
      <c r="H415" t="s">
        <v>3669</v>
      </c>
      <c r="I415" s="61">
        <v>40</v>
      </c>
    </row>
    <row r="416" spans="1:9" x14ac:dyDescent="0.25">
      <c r="A416" t="s">
        <v>28</v>
      </c>
      <c r="B416" t="s">
        <v>173</v>
      </c>
      <c r="C416" t="s">
        <v>28</v>
      </c>
      <c r="D416" t="s">
        <v>180</v>
      </c>
      <c r="E416" t="s">
        <v>2334</v>
      </c>
      <c r="F416" t="s">
        <v>2335</v>
      </c>
      <c r="G416" t="s">
        <v>2334</v>
      </c>
      <c r="H416" t="s">
        <v>2657</v>
      </c>
      <c r="I416" s="61">
        <v>25</v>
      </c>
    </row>
    <row r="417" spans="1:9" x14ac:dyDescent="0.25">
      <c r="A417" t="s">
        <v>28</v>
      </c>
      <c r="B417" t="s">
        <v>173</v>
      </c>
      <c r="C417" t="s">
        <v>28</v>
      </c>
      <c r="D417" t="s">
        <v>180</v>
      </c>
      <c r="E417" t="s">
        <v>2334</v>
      </c>
      <c r="F417" t="s">
        <v>2335</v>
      </c>
      <c r="G417" t="s">
        <v>2658</v>
      </c>
      <c r="H417" t="s">
        <v>2659</v>
      </c>
      <c r="I417" s="61">
        <v>100</v>
      </c>
    </row>
    <row r="418" spans="1:9" x14ac:dyDescent="0.25">
      <c r="A418" t="s">
        <v>28</v>
      </c>
      <c r="B418" t="s">
        <v>173</v>
      </c>
      <c r="C418" t="s">
        <v>28</v>
      </c>
      <c r="D418" t="s">
        <v>180</v>
      </c>
      <c r="E418" t="s">
        <v>2334</v>
      </c>
      <c r="F418" t="s">
        <v>2335</v>
      </c>
      <c r="G418" t="s">
        <v>2660</v>
      </c>
      <c r="H418" t="s">
        <v>2661</v>
      </c>
      <c r="I418" s="61">
        <v>50</v>
      </c>
    </row>
    <row r="419" spans="1:9" x14ac:dyDescent="0.25">
      <c r="A419" t="s">
        <v>28</v>
      </c>
      <c r="B419" t="s">
        <v>173</v>
      </c>
      <c r="C419" t="s">
        <v>28</v>
      </c>
      <c r="D419" t="s">
        <v>180</v>
      </c>
      <c r="E419" t="s">
        <v>2334</v>
      </c>
      <c r="F419" t="s">
        <v>2335</v>
      </c>
      <c r="G419" t="s">
        <v>3820</v>
      </c>
      <c r="H419" t="s">
        <v>3821</v>
      </c>
      <c r="I419" s="61">
        <v>50</v>
      </c>
    </row>
    <row r="420" spans="1:9" x14ac:dyDescent="0.25">
      <c r="A420" t="s">
        <v>28</v>
      </c>
      <c r="B420" t="s">
        <v>173</v>
      </c>
      <c r="C420" t="s">
        <v>28</v>
      </c>
      <c r="D420" t="s">
        <v>180</v>
      </c>
      <c r="E420" t="s">
        <v>2334</v>
      </c>
      <c r="F420" t="s">
        <v>2335</v>
      </c>
      <c r="G420" t="s">
        <v>4396</v>
      </c>
      <c r="H420" t="s">
        <v>4397</v>
      </c>
      <c r="I420" s="61">
        <v>50</v>
      </c>
    </row>
    <row r="421" spans="1:9" x14ac:dyDescent="0.25">
      <c r="A421" t="s">
        <v>28</v>
      </c>
      <c r="B421" t="s">
        <v>173</v>
      </c>
      <c r="C421" t="s">
        <v>28</v>
      </c>
      <c r="D421" t="s">
        <v>180</v>
      </c>
      <c r="E421" t="s">
        <v>2334</v>
      </c>
      <c r="F421" t="s">
        <v>2335</v>
      </c>
      <c r="G421" t="s">
        <v>4398</v>
      </c>
      <c r="H421" t="s">
        <v>4399</v>
      </c>
      <c r="I421" s="61">
        <v>15</v>
      </c>
    </row>
    <row r="422" spans="1:9" x14ac:dyDescent="0.25">
      <c r="A422" t="s">
        <v>28</v>
      </c>
      <c r="B422" t="s">
        <v>173</v>
      </c>
      <c r="C422" t="s">
        <v>828</v>
      </c>
      <c r="D422" t="s">
        <v>829</v>
      </c>
      <c r="E422" t="s">
        <v>830</v>
      </c>
      <c r="F422" t="s">
        <v>831</v>
      </c>
      <c r="G422" t="s">
        <v>1025</v>
      </c>
      <c r="H422" t="s">
        <v>1026</v>
      </c>
      <c r="I422" s="61">
        <v>100</v>
      </c>
    </row>
    <row r="423" spans="1:9" x14ac:dyDescent="0.25">
      <c r="A423" t="s">
        <v>28</v>
      </c>
      <c r="B423" t="s">
        <v>173</v>
      </c>
      <c r="C423" t="s">
        <v>828</v>
      </c>
      <c r="D423" t="s">
        <v>829</v>
      </c>
      <c r="E423" t="s">
        <v>830</v>
      </c>
      <c r="F423" t="s">
        <v>831</v>
      </c>
      <c r="G423" t="s">
        <v>1027</v>
      </c>
      <c r="H423" t="s">
        <v>1028</v>
      </c>
      <c r="I423" s="61">
        <v>50</v>
      </c>
    </row>
    <row r="424" spans="1:9" x14ac:dyDescent="0.25">
      <c r="A424" t="s">
        <v>28</v>
      </c>
      <c r="B424" t="s">
        <v>173</v>
      </c>
      <c r="C424" t="s">
        <v>828</v>
      </c>
      <c r="D424" t="s">
        <v>829</v>
      </c>
      <c r="E424" t="s">
        <v>830</v>
      </c>
      <c r="F424" t="s">
        <v>831</v>
      </c>
      <c r="G424" t="s">
        <v>1033</v>
      </c>
      <c r="H424" t="s">
        <v>1034</v>
      </c>
      <c r="I424" s="61">
        <v>50</v>
      </c>
    </row>
    <row r="425" spans="1:9" x14ac:dyDescent="0.25">
      <c r="A425" t="s">
        <v>28</v>
      </c>
      <c r="B425" t="s">
        <v>173</v>
      </c>
      <c r="C425" t="s">
        <v>828</v>
      </c>
      <c r="D425" t="s">
        <v>829</v>
      </c>
      <c r="E425" t="s">
        <v>830</v>
      </c>
      <c r="F425" t="s">
        <v>831</v>
      </c>
      <c r="G425" t="s">
        <v>1613</v>
      </c>
      <c r="H425" t="s">
        <v>1614</v>
      </c>
      <c r="I425" s="61">
        <v>50</v>
      </c>
    </row>
    <row r="426" spans="1:9" x14ac:dyDescent="0.25">
      <c r="A426" t="s">
        <v>28</v>
      </c>
      <c r="B426" t="s">
        <v>173</v>
      </c>
      <c r="C426" t="s">
        <v>828</v>
      </c>
      <c r="D426" t="s">
        <v>829</v>
      </c>
      <c r="E426" t="s">
        <v>830</v>
      </c>
      <c r="F426" t="s">
        <v>831</v>
      </c>
      <c r="G426" t="s">
        <v>2775</v>
      </c>
      <c r="H426" t="s">
        <v>2776</v>
      </c>
      <c r="I426" s="61">
        <v>100</v>
      </c>
    </row>
    <row r="427" spans="1:9" x14ac:dyDescent="0.25">
      <c r="A427" t="s">
        <v>28</v>
      </c>
      <c r="B427" t="s">
        <v>173</v>
      </c>
      <c r="C427" t="s">
        <v>828</v>
      </c>
      <c r="D427" t="s">
        <v>829</v>
      </c>
      <c r="E427" t="s">
        <v>828</v>
      </c>
      <c r="F427" t="s">
        <v>866</v>
      </c>
      <c r="G427" t="s">
        <v>828</v>
      </c>
      <c r="H427" t="s">
        <v>867</v>
      </c>
      <c r="I427" s="61">
        <v>200</v>
      </c>
    </row>
    <row r="428" spans="1:9" x14ac:dyDescent="0.25">
      <c r="A428" t="s">
        <v>28</v>
      </c>
      <c r="B428" t="s">
        <v>173</v>
      </c>
      <c r="C428" t="s">
        <v>828</v>
      </c>
      <c r="D428" t="s">
        <v>829</v>
      </c>
      <c r="E428" t="s">
        <v>828</v>
      </c>
      <c r="F428" t="s">
        <v>866</v>
      </c>
      <c r="G428" t="s">
        <v>4372</v>
      </c>
      <c r="H428" t="s">
        <v>4373</v>
      </c>
      <c r="I428" s="61">
        <v>150</v>
      </c>
    </row>
    <row r="429" spans="1:9" x14ac:dyDescent="0.25">
      <c r="A429" t="s">
        <v>28</v>
      </c>
      <c r="B429" t="s">
        <v>173</v>
      </c>
      <c r="C429" t="s">
        <v>1581</v>
      </c>
      <c r="D429" t="s">
        <v>868</v>
      </c>
      <c r="E429" t="s">
        <v>1609</v>
      </c>
      <c r="F429" t="s">
        <v>1610</v>
      </c>
      <c r="G429" t="s">
        <v>1524</v>
      </c>
      <c r="H429" t="s">
        <v>2330</v>
      </c>
      <c r="I429" s="61">
        <v>30</v>
      </c>
    </row>
    <row r="430" spans="1:9" x14ac:dyDescent="0.25">
      <c r="A430" t="s">
        <v>28</v>
      </c>
      <c r="B430" t="s">
        <v>173</v>
      </c>
      <c r="C430" t="s">
        <v>1581</v>
      </c>
      <c r="D430" t="s">
        <v>868</v>
      </c>
      <c r="E430" t="s">
        <v>1609</v>
      </c>
      <c r="F430" t="s">
        <v>1610</v>
      </c>
      <c r="G430" t="s">
        <v>2186</v>
      </c>
      <c r="H430" t="s">
        <v>2185</v>
      </c>
      <c r="I430" s="61">
        <v>30</v>
      </c>
    </row>
    <row r="431" spans="1:9" x14ac:dyDescent="0.25">
      <c r="A431" t="s">
        <v>28</v>
      </c>
      <c r="B431" t="s">
        <v>173</v>
      </c>
      <c r="C431" t="s">
        <v>1581</v>
      </c>
      <c r="D431" t="s">
        <v>868</v>
      </c>
      <c r="E431" t="s">
        <v>1609</v>
      </c>
      <c r="F431" t="s">
        <v>1610</v>
      </c>
      <c r="G431" t="s">
        <v>1609</v>
      </c>
      <c r="H431" t="s">
        <v>2302</v>
      </c>
      <c r="I431" s="61">
        <v>5</v>
      </c>
    </row>
    <row r="432" spans="1:9" x14ac:dyDescent="0.25">
      <c r="A432" t="s">
        <v>28</v>
      </c>
      <c r="B432" t="s">
        <v>173</v>
      </c>
      <c r="C432" t="s">
        <v>1581</v>
      </c>
      <c r="D432" t="s">
        <v>868</v>
      </c>
      <c r="E432" t="s">
        <v>1609</v>
      </c>
      <c r="F432" t="s">
        <v>1610</v>
      </c>
      <c r="G432" t="s">
        <v>2319</v>
      </c>
      <c r="H432" t="s">
        <v>2318</v>
      </c>
      <c r="I432" s="61">
        <v>6</v>
      </c>
    </row>
    <row r="433" spans="1:9" x14ac:dyDescent="0.25">
      <c r="A433" t="s">
        <v>28</v>
      </c>
      <c r="B433" t="s">
        <v>173</v>
      </c>
      <c r="C433" t="s">
        <v>1581</v>
      </c>
      <c r="D433" t="s">
        <v>868</v>
      </c>
      <c r="E433" t="s">
        <v>1609</v>
      </c>
      <c r="F433" t="s">
        <v>1610</v>
      </c>
      <c r="G433" t="s">
        <v>2329</v>
      </c>
      <c r="H433" t="s">
        <v>2328</v>
      </c>
      <c r="I433" s="61">
        <v>7</v>
      </c>
    </row>
    <row r="434" spans="1:9" x14ac:dyDescent="0.25">
      <c r="A434" t="s">
        <v>28</v>
      </c>
      <c r="B434" t="s">
        <v>173</v>
      </c>
      <c r="C434" t="s">
        <v>1581</v>
      </c>
      <c r="D434" t="s">
        <v>868</v>
      </c>
      <c r="E434" t="s">
        <v>1581</v>
      </c>
      <c r="F434" t="s">
        <v>1583</v>
      </c>
      <c r="G434" t="s">
        <v>313</v>
      </c>
      <c r="H434" t="s">
        <v>4290</v>
      </c>
      <c r="I434" s="61">
        <v>40</v>
      </c>
    </row>
    <row r="435" spans="1:9" x14ac:dyDescent="0.25">
      <c r="A435" t="s">
        <v>28</v>
      </c>
      <c r="B435" t="s">
        <v>173</v>
      </c>
      <c r="C435" t="s">
        <v>1581</v>
      </c>
      <c r="D435" t="s">
        <v>868</v>
      </c>
      <c r="E435" t="s">
        <v>1581</v>
      </c>
      <c r="F435" t="s">
        <v>1583</v>
      </c>
      <c r="G435" t="s">
        <v>2644</v>
      </c>
      <c r="H435" t="s">
        <v>2645</v>
      </c>
      <c r="I435" s="61">
        <v>70</v>
      </c>
    </row>
    <row r="436" spans="1:9" x14ac:dyDescent="0.25">
      <c r="A436" t="s">
        <v>28</v>
      </c>
      <c r="B436" t="s">
        <v>173</v>
      </c>
      <c r="C436" t="s">
        <v>1581</v>
      </c>
      <c r="D436" t="s">
        <v>868</v>
      </c>
      <c r="E436" t="s">
        <v>1581</v>
      </c>
      <c r="F436" t="s">
        <v>1583</v>
      </c>
      <c r="G436" t="s">
        <v>2646</v>
      </c>
      <c r="H436" t="s">
        <v>2647</v>
      </c>
      <c r="I436" s="61">
        <v>15</v>
      </c>
    </row>
    <row r="437" spans="1:9" x14ac:dyDescent="0.25">
      <c r="A437" t="s">
        <v>28</v>
      </c>
      <c r="B437" t="s">
        <v>173</v>
      </c>
      <c r="C437" t="s">
        <v>1581</v>
      </c>
      <c r="D437" t="s">
        <v>868</v>
      </c>
      <c r="E437" t="s">
        <v>1581</v>
      </c>
      <c r="F437" t="s">
        <v>1583</v>
      </c>
      <c r="G437" t="s">
        <v>2648</v>
      </c>
      <c r="H437" t="s">
        <v>2649</v>
      </c>
      <c r="I437" s="61">
        <v>30</v>
      </c>
    </row>
    <row r="438" spans="1:9" x14ac:dyDescent="0.25">
      <c r="A438" t="s">
        <v>28</v>
      </c>
      <c r="B438" t="s">
        <v>173</v>
      </c>
      <c r="C438" t="s">
        <v>1581</v>
      </c>
      <c r="D438" t="s">
        <v>868</v>
      </c>
      <c r="E438" t="s">
        <v>1581</v>
      </c>
      <c r="F438" t="s">
        <v>1583</v>
      </c>
      <c r="G438" t="s">
        <v>1581</v>
      </c>
      <c r="H438" t="s">
        <v>2144</v>
      </c>
      <c r="I438" s="61">
        <v>400</v>
      </c>
    </row>
    <row r="439" spans="1:9" x14ac:dyDescent="0.25">
      <c r="A439" t="s">
        <v>28</v>
      </c>
      <c r="B439" t="s">
        <v>173</v>
      </c>
      <c r="C439" t="s">
        <v>1581</v>
      </c>
      <c r="D439" t="s">
        <v>868</v>
      </c>
      <c r="E439" t="s">
        <v>1581</v>
      </c>
      <c r="F439" t="s">
        <v>1583</v>
      </c>
      <c r="G439" t="s">
        <v>2664</v>
      </c>
      <c r="H439" t="s">
        <v>2665</v>
      </c>
      <c r="I439" s="61">
        <v>35</v>
      </c>
    </row>
    <row r="440" spans="1:9" x14ac:dyDescent="0.25">
      <c r="A440" t="s">
        <v>28</v>
      </c>
      <c r="B440" t="s">
        <v>173</v>
      </c>
      <c r="C440" t="s">
        <v>1581</v>
      </c>
      <c r="D440" t="s">
        <v>868</v>
      </c>
      <c r="E440" t="s">
        <v>1581</v>
      </c>
      <c r="F440" t="s">
        <v>1583</v>
      </c>
      <c r="G440" t="s">
        <v>3180</v>
      </c>
      <c r="H440" t="s">
        <v>3181</v>
      </c>
      <c r="I440" s="61">
        <v>20</v>
      </c>
    </row>
    <row r="441" spans="1:9" x14ac:dyDescent="0.25">
      <c r="A441" t="s">
        <v>28</v>
      </c>
      <c r="B441" t="s">
        <v>173</v>
      </c>
      <c r="C441" t="s">
        <v>1581</v>
      </c>
      <c r="D441" t="s">
        <v>868</v>
      </c>
      <c r="E441" t="s">
        <v>1581</v>
      </c>
      <c r="F441" t="s">
        <v>1583</v>
      </c>
      <c r="G441" t="s">
        <v>4374</v>
      </c>
      <c r="H441" t="s">
        <v>4375</v>
      </c>
      <c r="I441" s="61">
        <v>50</v>
      </c>
    </row>
    <row r="442" spans="1:9" x14ac:dyDescent="0.25">
      <c r="A442" t="s">
        <v>28</v>
      </c>
      <c r="B442" t="s">
        <v>173</v>
      </c>
      <c r="C442" t="s">
        <v>1581</v>
      </c>
      <c r="D442" t="s">
        <v>868</v>
      </c>
      <c r="E442" t="s">
        <v>1592</v>
      </c>
      <c r="F442" t="s">
        <v>869</v>
      </c>
      <c r="G442" t="s">
        <v>1592</v>
      </c>
      <c r="H442" t="s">
        <v>2650</v>
      </c>
      <c r="I442" s="61">
        <v>125</v>
      </c>
    </row>
    <row r="443" spans="1:9" x14ac:dyDescent="0.25">
      <c r="A443" t="s">
        <v>28</v>
      </c>
      <c r="B443" t="s">
        <v>173</v>
      </c>
      <c r="C443" t="s">
        <v>1581</v>
      </c>
      <c r="D443" t="s">
        <v>868</v>
      </c>
      <c r="E443" t="s">
        <v>1592</v>
      </c>
      <c r="F443" t="s">
        <v>869</v>
      </c>
      <c r="G443" t="s">
        <v>2651</v>
      </c>
      <c r="H443" t="s">
        <v>2652</v>
      </c>
      <c r="I443" s="61">
        <v>70</v>
      </c>
    </row>
    <row r="444" spans="1:9" x14ac:dyDescent="0.25">
      <c r="A444" t="s">
        <v>28</v>
      </c>
      <c r="B444" t="s">
        <v>173</v>
      </c>
      <c r="C444" t="s">
        <v>1581</v>
      </c>
      <c r="D444" t="s">
        <v>868</v>
      </c>
      <c r="E444" t="s">
        <v>1592</v>
      </c>
      <c r="F444" t="s">
        <v>869</v>
      </c>
      <c r="G444" t="s">
        <v>2653</v>
      </c>
      <c r="H444" t="s">
        <v>2654</v>
      </c>
      <c r="I444" s="61">
        <v>45</v>
      </c>
    </row>
    <row r="445" spans="1:9" x14ac:dyDescent="0.25">
      <c r="A445" t="s">
        <v>28</v>
      </c>
      <c r="B445" t="s">
        <v>173</v>
      </c>
      <c r="C445" t="s">
        <v>1581</v>
      </c>
      <c r="D445" t="s">
        <v>868</v>
      </c>
      <c r="E445" t="s">
        <v>1592</v>
      </c>
      <c r="F445" t="s">
        <v>869</v>
      </c>
      <c r="G445" t="s">
        <v>2133</v>
      </c>
      <c r="H445" t="s">
        <v>870</v>
      </c>
      <c r="I445" s="61">
        <v>60</v>
      </c>
    </row>
    <row r="446" spans="1:9" x14ac:dyDescent="0.25">
      <c r="A446" t="s">
        <v>28</v>
      </c>
      <c r="B446" t="s">
        <v>173</v>
      </c>
      <c r="C446" t="s">
        <v>1581</v>
      </c>
      <c r="D446" t="s">
        <v>868</v>
      </c>
      <c r="E446" t="s">
        <v>1592</v>
      </c>
      <c r="F446" t="s">
        <v>869</v>
      </c>
      <c r="G446" t="s">
        <v>2655</v>
      </c>
      <c r="H446" t="s">
        <v>2656</v>
      </c>
      <c r="I446" s="61">
        <v>110</v>
      </c>
    </row>
    <row r="447" spans="1:9" x14ac:dyDescent="0.25">
      <c r="A447" t="s">
        <v>28</v>
      </c>
      <c r="B447" t="s">
        <v>173</v>
      </c>
      <c r="C447" t="s">
        <v>1581</v>
      </c>
      <c r="D447" t="s">
        <v>868</v>
      </c>
      <c r="E447" t="s">
        <v>1592</v>
      </c>
      <c r="F447" t="s">
        <v>869</v>
      </c>
      <c r="G447" t="s">
        <v>3023</v>
      </c>
      <c r="H447" t="s">
        <v>3024</v>
      </c>
      <c r="I447" s="61">
        <v>30</v>
      </c>
    </row>
    <row r="448" spans="1:9" x14ac:dyDescent="0.25">
      <c r="A448" t="s">
        <v>28</v>
      </c>
      <c r="B448" t="s">
        <v>173</v>
      </c>
      <c r="C448" t="s">
        <v>1581</v>
      </c>
      <c r="D448" t="s">
        <v>868</v>
      </c>
      <c r="E448" t="s">
        <v>1592</v>
      </c>
      <c r="F448" t="s">
        <v>869</v>
      </c>
      <c r="G448" t="s">
        <v>3025</v>
      </c>
      <c r="H448" t="s">
        <v>3026</v>
      </c>
      <c r="I448" s="61">
        <v>160</v>
      </c>
    </row>
    <row r="449" spans="1:9" x14ac:dyDescent="0.25">
      <c r="A449" t="s">
        <v>28</v>
      </c>
      <c r="B449" t="s">
        <v>173</v>
      </c>
      <c r="C449" t="s">
        <v>1581</v>
      </c>
      <c r="D449" t="s">
        <v>868</v>
      </c>
      <c r="E449" t="s">
        <v>1592</v>
      </c>
      <c r="F449" t="s">
        <v>869</v>
      </c>
      <c r="G449" t="s">
        <v>3182</v>
      </c>
      <c r="H449" t="s">
        <v>3183</v>
      </c>
      <c r="I449" s="61">
        <v>40</v>
      </c>
    </row>
    <row r="450" spans="1:9" x14ac:dyDescent="0.25">
      <c r="A450" t="s">
        <v>16</v>
      </c>
      <c r="B450" t="s">
        <v>162</v>
      </c>
      <c r="C450" t="s">
        <v>426</v>
      </c>
      <c r="D450" t="s">
        <v>423</v>
      </c>
      <c r="E450" t="s">
        <v>393</v>
      </c>
      <c r="F450" t="s">
        <v>424</v>
      </c>
      <c r="G450" t="s">
        <v>393</v>
      </c>
      <c r="H450" t="s">
        <v>425</v>
      </c>
      <c r="I450" s="61">
        <v>18</v>
      </c>
    </row>
    <row r="451" spans="1:9" x14ac:dyDescent="0.25">
      <c r="A451" t="s">
        <v>16</v>
      </c>
      <c r="B451" t="s">
        <v>162</v>
      </c>
      <c r="C451" t="s">
        <v>426</v>
      </c>
      <c r="D451" t="s">
        <v>423</v>
      </c>
      <c r="E451" t="s">
        <v>393</v>
      </c>
      <c r="F451" t="s">
        <v>424</v>
      </c>
      <c r="G451" t="s">
        <v>3095</v>
      </c>
      <c r="H451" t="s">
        <v>3096</v>
      </c>
      <c r="I451" s="61">
        <v>27</v>
      </c>
    </row>
    <row r="452" spans="1:9" x14ac:dyDescent="0.25">
      <c r="A452" t="s">
        <v>16</v>
      </c>
      <c r="B452" t="s">
        <v>162</v>
      </c>
      <c r="C452" t="s">
        <v>426</v>
      </c>
      <c r="D452" t="s">
        <v>423</v>
      </c>
      <c r="E452" t="s">
        <v>393</v>
      </c>
      <c r="F452" t="s">
        <v>424</v>
      </c>
      <c r="G452" t="s">
        <v>3238</v>
      </c>
      <c r="H452" t="s">
        <v>3239</v>
      </c>
      <c r="I452" s="61">
        <v>36</v>
      </c>
    </row>
    <row r="453" spans="1:9" x14ac:dyDescent="0.25">
      <c r="A453" t="s">
        <v>16</v>
      </c>
      <c r="B453" t="s">
        <v>162</v>
      </c>
      <c r="C453" t="s">
        <v>426</v>
      </c>
      <c r="D453" t="s">
        <v>423</v>
      </c>
      <c r="E453" t="s">
        <v>393</v>
      </c>
      <c r="F453" t="s">
        <v>424</v>
      </c>
      <c r="G453" t="s">
        <v>3626</v>
      </c>
      <c r="H453" t="s">
        <v>3627</v>
      </c>
      <c r="I453" s="61">
        <v>10</v>
      </c>
    </row>
    <row r="454" spans="1:9" x14ac:dyDescent="0.25">
      <c r="A454" t="s">
        <v>16</v>
      </c>
      <c r="B454" t="s">
        <v>162</v>
      </c>
      <c r="C454" t="s">
        <v>426</v>
      </c>
      <c r="D454" t="s">
        <v>423</v>
      </c>
      <c r="E454" t="s">
        <v>393</v>
      </c>
      <c r="F454" t="s">
        <v>424</v>
      </c>
      <c r="G454" t="s">
        <v>3628</v>
      </c>
      <c r="H454" t="s">
        <v>3629</v>
      </c>
      <c r="I454" s="61">
        <v>20</v>
      </c>
    </row>
    <row r="455" spans="1:9" x14ac:dyDescent="0.25">
      <c r="A455" t="s">
        <v>16</v>
      </c>
      <c r="B455" t="s">
        <v>162</v>
      </c>
      <c r="C455" t="s">
        <v>426</v>
      </c>
      <c r="D455" t="s">
        <v>423</v>
      </c>
      <c r="E455" t="s">
        <v>393</v>
      </c>
      <c r="F455" t="s">
        <v>424</v>
      </c>
      <c r="G455" t="s">
        <v>3816</v>
      </c>
      <c r="H455" t="s">
        <v>3817</v>
      </c>
      <c r="I455" s="61">
        <v>23</v>
      </c>
    </row>
    <row r="456" spans="1:9" x14ac:dyDescent="0.25">
      <c r="A456" t="s">
        <v>16</v>
      </c>
      <c r="B456" t="s">
        <v>162</v>
      </c>
      <c r="C456" t="s">
        <v>426</v>
      </c>
      <c r="D456" t="s">
        <v>423</v>
      </c>
      <c r="E456" t="s">
        <v>393</v>
      </c>
      <c r="F456" t="s">
        <v>424</v>
      </c>
      <c r="G456" t="s">
        <v>3818</v>
      </c>
      <c r="H456" t="s">
        <v>3819</v>
      </c>
      <c r="I456" s="61">
        <v>18</v>
      </c>
    </row>
    <row r="457" spans="1:9" x14ac:dyDescent="0.25">
      <c r="A457" t="s">
        <v>16</v>
      </c>
      <c r="B457" t="s">
        <v>162</v>
      </c>
      <c r="C457" t="s">
        <v>426</v>
      </c>
      <c r="D457" t="s">
        <v>423</v>
      </c>
      <c r="E457" t="s">
        <v>393</v>
      </c>
      <c r="F457" t="s">
        <v>424</v>
      </c>
      <c r="G457" t="s">
        <v>4316</v>
      </c>
      <c r="H457" t="s">
        <v>4317</v>
      </c>
      <c r="I457" s="61">
        <v>18</v>
      </c>
    </row>
    <row r="458" spans="1:9" x14ac:dyDescent="0.25">
      <c r="A458" t="s">
        <v>16</v>
      </c>
      <c r="B458" t="s">
        <v>162</v>
      </c>
      <c r="C458" t="s">
        <v>426</v>
      </c>
      <c r="D458" t="s">
        <v>423</v>
      </c>
      <c r="E458" t="s">
        <v>1344</v>
      </c>
      <c r="F458" t="s">
        <v>1345</v>
      </c>
      <c r="G458" t="s">
        <v>1344</v>
      </c>
      <c r="H458" t="s">
        <v>1575</v>
      </c>
      <c r="I458" s="61">
        <v>184</v>
      </c>
    </row>
    <row r="459" spans="1:9" x14ac:dyDescent="0.25">
      <c r="A459" t="s">
        <v>16</v>
      </c>
      <c r="B459" t="s">
        <v>162</v>
      </c>
      <c r="C459" t="s">
        <v>426</v>
      </c>
      <c r="D459" t="s">
        <v>423</v>
      </c>
      <c r="E459" t="s">
        <v>1344</v>
      </c>
      <c r="F459" t="s">
        <v>1345</v>
      </c>
      <c r="G459" t="s">
        <v>2723</v>
      </c>
      <c r="H459" t="s">
        <v>2724</v>
      </c>
      <c r="I459" s="61">
        <v>90</v>
      </c>
    </row>
    <row r="460" spans="1:9" x14ac:dyDescent="0.25">
      <c r="A460" t="s">
        <v>16</v>
      </c>
      <c r="B460" t="s">
        <v>162</v>
      </c>
      <c r="C460" t="s">
        <v>426</v>
      </c>
      <c r="D460" t="s">
        <v>423</v>
      </c>
      <c r="E460" t="s">
        <v>1911</v>
      </c>
      <c r="F460" t="s">
        <v>1912</v>
      </c>
      <c r="G460" t="s">
        <v>1911</v>
      </c>
      <c r="H460" t="s">
        <v>3103</v>
      </c>
      <c r="I460" s="61">
        <v>367</v>
      </c>
    </row>
    <row r="461" spans="1:9" x14ac:dyDescent="0.25">
      <c r="A461" t="s">
        <v>16</v>
      </c>
      <c r="B461" t="s">
        <v>162</v>
      </c>
      <c r="C461" t="s">
        <v>426</v>
      </c>
      <c r="D461" t="s">
        <v>423</v>
      </c>
      <c r="E461" t="s">
        <v>1911</v>
      </c>
      <c r="F461" t="s">
        <v>1912</v>
      </c>
      <c r="G461" t="s">
        <v>3106</v>
      </c>
      <c r="H461" t="s">
        <v>3107</v>
      </c>
      <c r="I461" s="61">
        <v>23</v>
      </c>
    </row>
    <row r="462" spans="1:9" x14ac:dyDescent="0.25">
      <c r="A462" t="s">
        <v>16</v>
      </c>
      <c r="B462" t="s">
        <v>162</v>
      </c>
      <c r="C462" t="s">
        <v>426</v>
      </c>
      <c r="D462" t="s">
        <v>423</v>
      </c>
      <c r="E462" t="s">
        <v>1911</v>
      </c>
      <c r="F462" t="s">
        <v>1912</v>
      </c>
      <c r="G462" t="s">
        <v>3594</v>
      </c>
      <c r="H462" t="s">
        <v>3595</v>
      </c>
      <c r="I462" s="61">
        <v>13</v>
      </c>
    </row>
    <row r="463" spans="1:9" x14ac:dyDescent="0.25">
      <c r="A463" t="s">
        <v>16</v>
      </c>
      <c r="B463" t="s">
        <v>162</v>
      </c>
      <c r="C463" t="s">
        <v>426</v>
      </c>
      <c r="D463" t="s">
        <v>423</v>
      </c>
      <c r="E463" t="s">
        <v>1911</v>
      </c>
      <c r="F463" t="s">
        <v>1912</v>
      </c>
      <c r="G463" t="s">
        <v>3616</v>
      </c>
      <c r="H463" t="s">
        <v>3617</v>
      </c>
      <c r="I463" s="61">
        <v>23</v>
      </c>
    </row>
    <row r="464" spans="1:9" x14ac:dyDescent="0.25">
      <c r="A464" t="s">
        <v>16</v>
      </c>
      <c r="B464" t="s">
        <v>162</v>
      </c>
      <c r="C464" t="s">
        <v>426</v>
      </c>
      <c r="D464" t="s">
        <v>423</v>
      </c>
      <c r="E464" t="s">
        <v>1911</v>
      </c>
      <c r="F464" t="s">
        <v>1912</v>
      </c>
      <c r="G464" t="s">
        <v>4533</v>
      </c>
      <c r="H464" t="s">
        <v>2240</v>
      </c>
      <c r="I464" s="61">
        <v>10</v>
      </c>
    </row>
    <row r="465" spans="1:9" x14ac:dyDescent="0.25">
      <c r="A465" t="s">
        <v>16</v>
      </c>
      <c r="B465" t="s">
        <v>162</v>
      </c>
      <c r="C465" t="s">
        <v>422</v>
      </c>
      <c r="D465" t="s">
        <v>420</v>
      </c>
      <c r="E465" t="s">
        <v>422</v>
      </c>
      <c r="F465" t="s">
        <v>421</v>
      </c>
      <c r="G465" t="s">
        <v>422</v>
      </c>
      <c r="H465" t="s">
        <v>1002</v>
      </c>
      <c r="I465" s="61">
        <v>25</v>
      </c>
    </row>
    <row r="466" spans="1:9" x14ac:dyDescent="0.25">
      <c r="A466" t="s">
        <v>16</v>
      </c>
      <c r="B466" t="s">
        <v>162</v>
      </c>
      <c r="C466" t="s">
        <v>422</v>
      </c>
      <c r="D466" t="s">
        <v>420</v>
      </c>
      <c r="E466" t="s">
        <v>422</v>
      </c>
      <c r="F466" t="s">
        <v>421</v>
      </c>
      <c r="G466" t="s">
        <v>1636</v>
      </c>
      <c r="H466" t="s">
        <v>1637</v>
      </c>
      <c r="I466" s="61">
        <v>20</v>
      </c>
    </row>
    <row r="467" spans="1:9" x14ac:dyDescent="0.25">
      <c r="A467" t="s">
        <v>16</v>
      </c>
      <c r="B467" t="s">
        <v>162</v>
      </c>
      <c r="C467" t="s">
        <v>422</v>
      </c>
      <c r="D467" t="s">
        <v>420</v>
      </c>
      <c r="E467" t="s">
        <v>422</v>
      </c>
      <c r="F467" t="s">
        <v>421</v>
      </c>
      <c r="G467" t="s">
        <v>2108</v>
      </c>
      <c r="H467" t="s">
        <v>4405</v>
      </c>
      <c r="I467" s="61">
        <v>5</v>
      </c>
    </row>
    <row r="468" spans="1:9" x14ac:dyDescent="0.25">
      <c r="A468" t="s">
        <v>16</v>
      </c>
      <c r="B468" t="s">
        <v>162</v>
      </c>
      <c r="C468" t="s">
        <v>422</v>
      </c>
      <c r="D468" t="s">
        <v>420</v>
      </c>
      <c r="E468" t="s">
        <v>422</v>
      </c>
      <c r="F468" t="s">
        <v>421</v>
      </c>
      <c r="G468" t="s">
        <v>2212</v>
      </c>
      <c r="H468" t="s">
        <v>4556</v>
      </c>
      <c r="I468" s="61">
        <v>5</v>
      </c>
    </row>
    <row r="469" spans="1:9" x14ac:dyDescent="0.25">
      <c r="A469" t="s">
        <v>16</v>
      </c>
      <c r="B469" t="s">
        <v>162</v>
      </c>
      <c r="C469" t="s">
        <v>422</v>
      </c>
      <c r="D469" t="s">
        <v>420</v>
      </c>
      <c r="E469" t="s">
        <v>422</v>
      </c>
      <c r="F469" t="s">
        <v>421</v>
      </c>
      <c r="G469" t="s">
        <v>4552</v>
      </c>
      <c r="H469" t="s">
        <v>4553</v>
      </c>
      <c r="I469" s="61">
        <v>10</v>
      </c>
    </row>
    <row r="470" spans="1:9" x14ac:dyDescent="0.25">
      <c r="A470" t="s">
        <v>16</v>
      </c>
      <c r="B470" t="s">
        <v>162</v>
      </c>
      <c r="C470" t="s">
        <v>422</v>
      </c>
      <c r="D470" t="s">
        <v>420</v>
      </c>
      <c r="E470" t="s">
        <v>422</v>
      </c>
      <c r="F470" t="s">
        <v>421</v>
      </c>
      <c r="G470" t="s">
        <v>4554</v>
      </c>
      <c r="H470" t="s">
        <v>4555</v>
      </c>
      <c r="I470" s="61">
        <v>5</v>
      </c>
    </row>
    <row r="471" spans="1:9" x14ac:dyDescent="0.25">
      <c r="A471" t="s">
        <v>16</v>
      </c>
      <c r="B471" t="s">
        <v>162</v>
      </c>
      <c r="C471" t="s">
        <v>422</v>
      </c>
      <c r="D471" t="s">
        <v>420</v>
      </c>
      <c r="E471" t="s">
        <v>422</v>
      </c>
      <c r="F471" t="s">
        <v>421</v>
      </c>
      <c r="G471" t="s">
        <v>4557</v>
      </c>
      <c r="H471" t="s">
        <v>4558</v>
      </c>
      <c r="I471" s="61">
        <v>5</v>
      </c>
    </row>
    <row r="472" spans="1:9" x14ac:dyDescent="0.25">
      <c r="A472" t="s">
        <v>16</v>
      </c>
      <c r="B472" t="s">
        <v>162</v>
      </c>
      <c r="C472" t="s">
        <v>422</v>
      </c>
      <c r="D472" t="s">
        <v>420</v>
      </c>
      <c r="E472" t="s">
        <v>422</v>
      </c>
      <c r="F472" t="s">
        <v>421</v>
      </c>
      <c r="G472" t="s">
        <v>4559</v>
      </c>
      <c r="H472" t="s">
        <v>4560</v>
      </c>
      <c r="I472" s="61">
        <v>5</v>
      </c>
    </row>
    <row r="473" spans="1:9" x14ac:dyDescent="0.25">
      <c r="A473" t="s">
        <v>16</v>
      </c>
      <c r="B473" t="s">
        <v>162</v>
      </c>
      <c r="C473" t="s">
        <v>422</v>
      </c>
      <c r="D473" t="s">
        <v>420</v>
      </c>
      <c r="E473" t="s">
        <v>422</v>
      </c>
      <c r="F473" t="s">
        <v>421</v>
      </c>
      <c r="G473" t="s">
        <v>4561</v>
      </c>
      <c r="H473" t="s">
        <v>4562</v>
      </c>
      <c r="I473" s="61">
        <v>10</v>
      </c>
    </row>
    <row r="474" spans="1:9" x14ac:dyDescent="0.25">
      <c r="A474" t="s">
        <v>16</v>
      </c>
      <c r="B474" t="s">
        <v>162</v>
      </c>
      <c r="C474" t="s">
        <v>422</v>
      </c>
      <c r="D474" t="s">
        <v>420</v>
      </c>
      <c r="E474" t="s">
        <v>422</v>
      </c>
      <c r="F474" t="s">
        <v>421</v>
      </c>
      <c r="G474" t="s">
        <v>4563</v>
      </c>
      <c r="H474" t="s">
        <v>4564</v>
      </c>
      <c r="I474" s="61">
        <v>10</v>
      </c>
    </row>
    <row r="475" spans="1:9" x14ac:dyDescent="0.25">
      <c r="A475" t="s">
        <v>16</v>
      </c>
      <c r="B475" t="s">
        <v>162</v>
      </c>
      <c r="C475" t="s">
        <v>422</v>
      </c>
      <c r="D475" t="s">
        <v>420</v>
      </c>
      <c r="E475" t="s">
        <v>422</v>
      </c>
      <c r="F475" t="s">
        <v>421</v>
      </c>
      <c r="G475" t="s">
        <v>4565</v>
      </c>
      <c r="H475" t="s">
        <v>4566</v>
      </c>
      <c r="I475" s="61">
        <v>15</v>
      </c>
    </row>
    <row r="476" spans="1:9" x14ac:dyDescent="0.25">
      <c r="A476" t="s">
        <v>16</v>
      </c>
      <c r="B476" t="s">
        <v>162</v>
      </c>
      <c r="C476" t="s">
        <v>422</v>
      </c>
      <c r="D476" t="s">
        <v>420</v>
      </c>
      <c r="E476" t="s">
        <v>422</v>
      </c>
      <c r="F476" t="s">
        <v>421</v>
      </c>
      <c r="G476" t="s">
        <v>4567</v>
      </c>
      <c r="H476" t="s">
        <v>4568</v>
      </c>
      <c r="I476" s="61">
        <v>20</v>
      </c>
    </row>
    <row r="477" spans="1:9" x14ac:dyDescent="0.25">
      <c r="A477" t="s">
        <v>16</v>
      </c>
      <c r="B477" t="s">
        <v>162</v>
      </c>
      <c r="C477" t="s">
        <v>422</v>
      </c>
      <c r="D477" t="s">
        <v>420</v>
      </c>
      <c r="E477" t="s">
        <v>1368</v>
      </c>
      <c r="F477" t="s">
        <v>1369</v>
      </c>
      <c r="G477" t="s">
        <v>1368</v>
      </c>
      <c r="H477" t="s">
        <v>1370</v>
      </c>
      <c r="I477" s="61">
        <v>120</v>
      </c>
    </row>
    <row r="478" spans="1:9" x14ac:dyDescent="0.25">
      <c r="A478" t="s">
        <v>16</v>
      </c>
      <c r="B478" t="s">
        <v>162</v>
      </c>
      <c r="C478" t="s">
        <v>422</v>
      </c>
      <c r="D478" t="s">
        <v>420</v>
      </c>
      <c r="E478" t="s">
        <v>1368</v>
      </c>
      <c r="F478" t="s">
        <v>1369</v>
      </c>
      <c r="G478" t="s">
        <v>4228</v>
      </c>
      <c r="H478" t="s">
        <v>4229</v>
      </c>
      <c r="I478" s="61">
        <v>12</v>
      </c>
    </row>
    <row r="479" spans="1:9" x14ac:dyDescent="0.25">
      <c r="A479" t="s">
        <v>16</v>
      </c>
      <c r="B479" t="s">
        <v>162</v>
      </c>
      <c r="C479" t="s">
        <v>422</v>
      </c>
      <c r="D479" t="s">
        <v>420</v>
      </c>
      <c r="E479" t="s">
        <v>1368</v>
      </c>
      <c r="F479" t="s">
        <v>1369</v>
      </c>
      <c r="G479" t="s">
        <v>2950</v>
      </c>
      <c r="H479" t="s">
        <v>2951</v>
      </c>
      <c r="I479" s="61">
        <v>65</v>
      </c>
    </row>
    <row r="480" spans="1:9" x14ac:dyDescent="0.25">
      <c r="A480" t="s">
        <v>16</v>
      </c>
      <c r="B480" t="s">
        <v>162</v>
      </c>
      <c r="C480" t="s">
        <v>422</v>
      </c>
      <c r="D480" t="s">
        <v>420</v>
      </c>
      <c r="E480" t="s">
        <v>1368</v>
      </c>
      <c r="F480" t="s">
        <v>1369</v>
      </c>
      <c r="G480" t="s">
        <v>2961</v>
      </c>
      <c r="H480" t="s">
        <v>2962</v>
      </c>
      <c r="I480" s="61">
        <v>20</v>
      </c>
    </row>
    <row r="481" spans="1:9" x14ac:dyDescent="0.25">
      <c r="A481" t="s">
        <v>16</v>
      </c>
      <c r="B481" t="s">
        <v>162</v>
      </c>
      <c r="C481" t="s">
        <v>422</v>
      </c>
      <c r="D481" t="s">
        <v>420</v>
      </c>
      <c r="E481" t="s">
        <v>1368</v>
      </c>
      <c r="F481" t="s">
        <v>1369</v>
      </c>
      <c r="G481" t="s">
        <v>3768</v>
      </c>
      <c r="H481" t="s">
        <v>3769</v>
      </c>
      <c r="I481" s="61">
        <v>15</v>
      </c>
    </row>
    <row r="482" spans="1:9" x14ac:dyDescent="0.25">
      <c r="A482" t="s">
        <v>16</v>
      </c>
      <c r="B482" t="s">
        <v>162</v>
      </c>
      <c r="C482" t="s">
        <v>422</v>
      </c>
      <c r="D482" t="s">
        <v>420</v>
      </c>
      <c r="E482" t="s">
        <v>1368</v>
      </c>
      <c r="F482" t="s">
        <v>1369</v>
      </c>
      <c r="G482" t="s">
        <v>4449</v>
      </c>
      <c r="H482" t="s">
        <v>4450</v>
      </c>
      <c r="I482" s="61">
        <v>7</v>
      </c>
    </row>
    <row r="483" spans="1:9" x14ac:dyDescent="0.25">
      <c r="A483" t="s">
        <v>16</v>
      </c>
      <c r="B483" t="s">
        <v>162</v>
      </c>
      <c r="C483" t="s">
        <v>422</v>
      </c>
      <c r="D483" t="s">
        <v>420</v>
      </c>
      <c r="E483" t="s">
        <v>1346</v>
      </c>
      <c r="F483" t="s">
        <v>1347</v>
      </c>
      <c r="G483" t="s">
        <v>1195</v>
      </c>
      <c r="H483" t="s">
        <v>4538</v>
      </c>
      <c r="I483" s="61">
        <v>5</v>
      </c>
    </row>
    <row r="484" spans="1:9" x14ac:dyDescent="0.25">
      <c r="A484" t="s">
        <v>16</v>
      </c>
      <c r="B484" t="s">
        <v>162</v>
      </c>
      <c r="C484" t="s">
        <v>422</v>
      </c>
      <c r="D484" t="s">
        <v>420</v>
      </c>
      <c r="E484" t="s">
        <v>1346</v>
      </c>
      <c r="F484" t="s">
        <v>1347</v>
      </c>
      <c r="G484" t="s">
        <v>1743</v>
      </c>
      <c r="H484" t="s">
        <v>1744</v>
      </c>
      <c r="I484" s="61">
        <v>22</v>
      </c>
    </row>
    <row r="485" spans="1:9" x14ac:dyDescent="0.25">
      <c r="A485" t="s">
        <v>16</v>
      </c>
      <c r="B485" t="s">
        <v>162</v>
      </c>
      <c r="C485" t="s">
        <v>422</v>
      </c>
      <c r="D485" t="s">
        <v>420</v>
      </c>
      <c r="E485" t="s">
        <v>1346</v>
      </c>
      <c r="F485" t="s">
        <v>1347</v>
      </c>
      <c r="G485" t="s">
        <v>2580</v>
      </c>
      <c r="H485" t="s">
        <v>4541</v>
      </c>
      <c r="I485" s="61">
        <v>10</v>
      </c>
    </row>
    <row r="486" spans="1:9" x14ac:dyDescent="0.25">
      <c r="A486" t="s">
        <v>16</v>
      </c>
      <c r="B486" t="s">
        <v>162</v>
      </c>
      <c r="C486" t="s">
        <v>422</v>
      </c>
      <c r="D486" t="s">
        <v>420</v>
      </c>
      <c r="E486" t="s">
        <v>1346</v>
      </c>
      <c r="F486" t="s">
        <v>1347</v>
      </c>
      <c r="G486" t="s">
        <v>1346</v>
      </c>
      <c r="H486" t="s">
        <v>2340</v>
      </c>
      <c r="I486" s="61">
        <v>55</v>
      </c>
    </row>
    <row r="487" spans="1:9" x14ac:dyDescent="0.25">
      <c r="A487" t="s">
        <v>16</v>
      </c>
      <c r="B487" t="s">
        <v>162</v>
      </c>
      <c r="C487" t="s">
        <v>422</v>
      </c>
      <c r="D487" t="s">
        <v>420</v>
      </c>
      <c r="E487" t="s">
        <v>1346</v>
      </c>
      <c r="F487" t="s">
        <v>1347</v>
      </c>
      <c r="G487" t="s">
        <v>2397</v>
      </c>
      <c r="H487" t="s">
        <v>2396</v>
      </c>
      <c r="I487" s="61">
        <v>14</v>
      </c>
    </row>
    <row r="488" spans="1:9" x14ac:dyDescent="0.25">
      <c r="A488" t="s">
        <v>16</v>
      </c>
      <c r="B488" t="s">
        <v>162</v>
      </c>
      <c r="C488" t="s">
        <v>422</v>
      </c>
      <c r="D488" t="s">
        <v>420</v>
      </c>
      <c r="E488" t="s">
        <v>1346</v>
      </c>
      <c r="F488" t="s">
        <v>1347</v>
      </c>
      <c r="G488" t="s">
        <v>4328</v>
      </c>
      <c r="H488" t="s">
        <v>4329</v>
      </c>
      <c r="I488" s="61">
        <v>18</v>
      </c>
    </row>
    <row r="489" spans="1:9" x14ac:dyDescent="0.25">
      <c r="A489" t="s">
        <v>16</v>
      </c>
      <c r="B489" t="s">
        <v>162</v>
      </c>
      <c r="C489" t="s">
        <v>422</v>
      </c>
      <c r="D489" t="s">
        <v>420</v>
      </c>
      <c r="E489" t="s">
        <v>1346</v>
      </c>
      <c r="F489" t="s">
        <v>1347</v>
      </c>
      <c r="G489" t="s">
        <v>2848</v>
      </c>
      <c r="H489" t="s">
        <v>2849</v>
      </c>
      <c r="I489" s="61">
        <v>15</v>
      </c>
    </row>
    <row r="490" spans="1:9" x14ac:dyDescent="0.25">
      <c r="A490" t="s">
        <v>16</v>
      </c>
      <c r="B490" t="s">
        <v>162</v>
      </c>
      <c r="C490" t="s">
        <v>422</v>
      </c>
      <c r="D490" t="s">
        <v>420</v>
      </c>
      <c r="E490" t="s">
        <v>1346</v>
      </c>
      <c r="F490" t="s">
        <v>1347</v>
      </c>
      <c r="G490" t="s">
        <v>3224</v>
      </c>
      <c r="H490" t="s">
        <v>4546</v>
      </c>
      <c r="I490" s="61">
        <v>10</v>
      </c>
    </row>
    <row r="491" spans="1:9" x14ac:dyDescent="0.25">
      <c r="A491" t="s">
        <v>16</v>
      </c>
      <c r="B491" t="s">
        <v>162</v>
      </c>
      <c r="C491" t="s">
        <v>422</v>
      </c>
      <c r="D491" t="s">
        <v>420</v>
      </c>
      <c r="E491" t="s">
        <v>1346</v>
      </c>
      <c r="F491" t="s">
        <v>1347</v>
      </c>
      <c r="G491" t="s">
        <v>3630</v>
      </c>
      <c r="H491" t="s">
        <v>3631</v>
      </c>
      <c r="I491" s="61">
        <v>15</v>
      </c>
    </row>
    <row r="492" spans="1:9" x14ac:dyDescent="0.25">
      <c r="A492" t="s">
        <v>16</v>
      </c>
      <c r="B492" t="s">
        <v>162</v>
      </c>
      <c r="C492" t="s">
        <v>422</v>
      </c>
      <c r="D492" t="s">
        <v>420</v>
      </c>
      <c r="E492" t="s">
        <v>1346</v>
      </c>
      <c r="F492" t="s">
        <v>1347</v>
      </c>
      <c r="G492" t="s">
        <v>3632</v>
      </c>
      <c r="H492" t="s">
        <v>3633</v>
      </c>
      <c r="I492" s="61">
        <v>25</v>
      </c>
    </row>
    <row r="493" spans="1:9" x14ac:dyDescent="0.25">
      <c r="A493" t="s">
        <v>16</v>
      </c>
      <c r="B493" t="s">
        <v>162</v>
      </c>
      <c r="C493" t="s">
        <v>422</v>
      </c>
      <c r="D493" t="s">
        <v>420</v>
      </c>
      <c r="E493" t="s">
        <v>1346</v>
      </c>
      <c r="F493" t="s">
        <v>1347</v>
      </c>
      <c r="G493" t="s">
        <v>3812</v>
      </c>
      <c r="H493" t="s">
        <v>3813</v>
      </c>
      <c r="I493" s="61">
        <v>32</v>
      </c>
    </row>
    <row r="494" spans="1:9" x14ac:dyDescent="0.25">
      <c r="A494" t="s">
        <v>16</v>
      </c>
      <c r="B494" t="s">
        <v>162</v>
      </c>
      <c r="C494" t="s">
        <v>422</v>
      </c>
      <c r="D494" t="s">
        <v>420</v>
      </c>
      <c r="E494" t="s">
        <v>1346</v>
      </c>
      <c r="F494" t="s">
        <v>1347</v>
      </c>
      <c r="G494" t="s">
        <v>4324</v>
      </c>
      <c r="H494" t="s">
        <v>4325</v>
      </c>
      <c r="I494" s="61">
        <v>23</v>
      </c>
    </row>
    <row r="495" spans="1:9" x14ac:dyDescent="0.25">
      <c r="A495" t="s">
        <v>16</v>
      </c>
      <c r="B495" t="s">
        <v>162</v>
      </c>
      <c r="C495" t="s">
        <v>422</v>
      </c>
      <c r="D495" t="s">
        <v>420</v>
      </c>
      <c r="E495" t="s">
        <v>1346</v>
      </c>
      <c r="F495" t="s">
        <v>1347</v>
      </c>
      <c r="G495" t="s">
        <v>4326</v>
      </c>
      <c r="H495" t="s">
        <v>4327</v>
      </c>
      <c r="I495" s="61">
        <v>9</v>
      </c>
    </row>
    <row r="496" spans="1:9" x14ac:dyDescent="0.25">
      <c r="A496" t="s">
        <v>16</v>
      </c>
      <c r="B496" t="s">
        <v>162</v>
      </c>
      <c r="C496" t="s">
        <v>422</v>
      </c>
      <c r="D496" t="s">
        <v>420</v>
      </c>
      <c r="E496" t="s">
        <v>1346</v>
      </c>
      <c r="F496" t="s">
        <v>1347</v>
      </c>
      <c r="G496" t="s">
        <v>4330</v>
      </c>
      <c r="H496" t="s">
        <v>4331</v>
      </c>
      <c r="I496" s="61">
        <v>5</v>
      </c>
    </row>
    <row r="497" spans="1:9" x14ac:dyDescent="0.25">
      <c r="A497" t="s">
        <v>16</v>
      </c>
      <c r="B497" t="s">
        <v>162</v>
      </c>
      <c r="C497" t="s">
        <v>422</v>
      </c>
      <c r="D497" t="s">
        <v>420</v>
      </c>
      <c r="E497" t="s">
        <v>1346</v>
      </c>
      <c r="F497" t="s">
        <v>1347</v>
      </c>
      <c r="G497" t="s">
        <v>4370</v>
      </c>
      <c r="H497" t="s">
        <v>4371</v>
      </c>
      <c r="I497" s="61">
        <v>5</v>
      </c>
    </row>
    <row r="498" spans="1:9" x14ac:dyDescent="0.25">
      <c r="A498" t="s">
        <v>16</v>
      </c>
      <c r="B498" t="s">
        <v>162</v>
      </c>
      <c r="C498" t="s">
        <v>422</v>
      </c>
      <c r="D498" t="s">
        <v>420</v>
      </c>
      <c r="E498" t="s">
        <v>1346</v>
      </c>
      <c r="F498" t="s">
        <v>1347</v>
      </c>
      <c r="G498" t="s">
        <v>4507</v>
      </c>
      <c r="H498" t="s">
        <v>4551</v>
      </c>
      <c r="I498" s="61">
        <v>10</v>
      </c>
    </row>
    <row r="499" spans="1:9" x14ac:dyDescent="0.25">
      <c r="A499" t="s">
        <v>16</v>
      </c>
      <c r="B499" t="s">
        <v>162</v>
      </c>
      <c r="C499" t="s">
        <v>422</v>
      </c>
      <c r="D499" t="s">
        <v>420</v>
      </c>
      <c r="E499" t="s">
        <v>1346</v>
      </c>
      <c r="F499" t="s">
        <v>1347</v>
      </c>
      <c r="G499" t="s">
        <v>4534</v>
      </c>
      <c r="H499" t="s">
        <v>4535</v>
      </c>
      <c r="I499" s="61">
        <v>15</v>
      </c>
    </row>
    <row r="500" spans="1:9" x14ac:dyDescent="0.25">
      <c r="A500" t="s">
        <v>16</v>
      </c>
      <c r="B500" t="s">
        <v>162</v>
      </c>
      <c r="C500" t="s">
        <v>422</v>
      </c>
      <c r="D500" t="s">
        <v>420</v>
      </c>
      <c r="E500" t="s">
        <v>1346</v>
      </c>
      <c r="F500" t="s">
        <v>1347</v>
      </c>
      <c r="G500" t="s">
        <v>4536</v>
      </c>
      <c r="H500" t="s">
        <v>4537</v>
      </c>
      <c r="I500" s="61">
        <v>10</v>
      </c>
    </row>
    <row r="501" spans="1:9" x14ac:dyDescent="0.25">
      <c r="A501" t="s">
        <v>16</v>
      </c>
      <c r="B501" t="s">
        <v>162</v>
      </c>
      <c r="C501" t="s">
        <v>422</v>
      </c>
      <c r="D501" t="s">
        <v>420</v>
      </c>
      <c r="E501" t="s">
        <v>1346</v>
      </c>
      <c r="F501" t="s">
        <v>1347</v>
      </c>
      <c r="G501" t="s">
        <v>4539</v>
      </c>
      <c r="H501" t="s">
        <v>4540</v>
      </c>
      <c r="I501" s="61">
        <v>5</v>
      </c>
    </row>
    <row r="502" spans="1:9" x14ac:dyDescent="0.25">
      <c r="A502" t="s">
        <v>16</v>
      </c>
      <c r="B502" t="s">
        <v>162</v>
      </c>
      <c r="C502" t="s">
        <v>422</v>
      </c>
      <c r="D502" t="s">
        <v>420</v>
      </c>
      <c r="E502" t="s">
        <v>1346</v>
      </c>
      <c r="F502" t="s">
        <v>1347</v>
      </c>
      <c r="G502" t="s">
        <v>4542</v>
      </c>
      <c r="H502" t="s">
        <v>4543</v>
      </c>
      <c r="I502" s="61">
        <v>5</v>
      </c>
    </row>
    <row r="503" spans="1:9" x14ac:dyDescent="0.25">
      <c r="A503" t="s">
        <v>16</v>
      </c>
      <c r="B503" t="s">
        <v>162</v>
      </c>
      <c r="C503" t="s">
        <v>422</v>
      </c>
      <c r="D503" t="s">
        <v>420</v>
      </c>
      <c r="E503" t="s">
        <v>1346</v>
      </c>
      <c r="F503" t="s">
        <v>1347</v>
      </c>
      <c r="G503" t="s">
        <v>4544</v>
      </c>
      <c r="H503" t="s">
        <v>4545</v>
      </c>
      <c r="I503" s="61">
        <v>10</v>
      </c>
    </row>
    <row r="504" spans="1:9" x14ac:dyDescent="0.25">
      <c r="A504" t="s">
        <v>16</v>
      </c>
      <c r="B504" t="s">
        <v>162</v>
      </c>
      <c r="C504" t="s">
        <v>422</v>
      </c>
      <c r="D504" t="s">
        <v>420</v>
      </c>
      <c r="E504" t="s">
        <v>1346</v>
      </c>
      <c r="F504" t="s">
        <v>1347</v>
      </c>
      <c r="G504" t="s">
        <v>4547</v>
      </c>
      <c r="H504" t="s">
        <v>4548</v>
      </c>
      <c r="I504" s="61">
        <v>10</v>
      </c>
    </row>
    <row r="505" spans="1:9" x14ac:dyDescent="0.25">
      <c r="A505" t="s">
        <v>16</v>
      </c>
      <c r="B505" t="s">
        <v>162</v>
      </c>
      <c r="C505" t="s">
        <v>422</v>
      </c>
      <c r="D505" t="s">
        <v>420</v>
      </c>
      <c r="E505" t="s">
        <v>1346</v>
      </c>
      <c r="F505" t="s">
        <v>1347</v>
      </c>
      <c r="G505" t="s">
        <v>4549</v>
      </c>
      <c r="H505" t="s">
        <v>4550</v>
      </c>
      <c r="I505" s="61">
        <v>10</v>
      </c>
    </row>
    <row r="506" spans="1:9" x14ac:dyDescent="0.25">
      <c r="A506" t="s">
        <v>16</v>
      </c>
      <c r="B506" t="s">
        <v>162</v>
      </c>
      <c r="C506" t="s">
        <v>16</v>
      </c>
      <c r="D506" t="s">
        <v>163</v>
      </c>
      <c r="E506" t="s">
        <v>16</v>
      </c>
      <c r="F506" t="s">
        <v>403</v>
      </c>
      <c r="G506" t="s">
        <v>1077</v>
      </c>
      <c r="H506" t="s">
        <v>3061</v>
      </c>
      <c r="I506" s="61">
        <v>9</v>
      </c>
    </row>
    <row r="507" spans="1:9" x14ac:dyDescent="0.25">
      <c r="A507" t="s">
        <v>16</v>
      </c>
      <c r="B507" t="s">
        <v>162</v>
      </c>
      <c r="C507" t="s">
        <v>16</v>
      </c>
      <c r="D507" t="s">
        <v>163</v>
      </c>
      <c r="E507" t="s">
        <v>16</v>
      </c>
      <c r="F507" t="s">
        <v>403</v>
      </c>
      <c r="G507" t="s">
        <v>1308</v>
      </c>
      <c r="H507" t="s">
        <v>1335</v>
      </c>
      <c r="I507" s="61">
        <v>18</v>
      </c>
    </row>
    <row r="508" spans="1:9" x14ac:dyDescent="0.25">
      <c r="A508" t="s">
        <v>16</v>
      </c>
      <c r="B508" t="s">
        <v>162</v>
      </c>
      <c r="C508" t="s">
        <v>16</v>
      </c>
      <c r="D508" t="s">
        <v>163</v>
      </c>
      <c r="E508" t="s">
        <v>16</v>
      </c>
      <c r="F508" t="s">
        <v>403</v>
      </c>
      <c r="G508" t="s">
        <v>16</v>
      </c>
      <c r="H508" t="s">
        <v>419</v>
      </c>
      <c r="I508" s="61">
        <v>9101</v>
      </c>
    </row>
    <row r="509" spans="1:9" x14ac:dyDescent="0.25">
      <c r="A509" t="s">
        <v>16</v>
      </c>
      <c r="B509" t="s">
        <v>162</v>
      </c>
      <c r="C509" t="s">
        <v>16</v>
      </c>
      <c r="D509" t="s">
        <v>163</v>
      </c>
      <c r="E509" t="s">
        <v>16</v>
      </c>
      <c r="F509" t="s">
        <v>403</v>
      </c>
      <c r="G509" t="s">
        <v>1329</v>
      </c>
      <c r="H509" t="s">
        <v>1330</v>
      </c>
      <c r="I509" s="61">
        <v>18</v>
      </c>
    </row>
    <row r="510" spans="1:9" x14ac:dyDescent="0.25">
      <c r="A510" t="s">
        <v>16</v>
      </c>
      <c r="B510" t="s">
        <v>162</v>
      </c>
      <c r="C510" t="s">
        <v>16</v>
      </c>
      <c r="D510" t="s">
        <v>163</v>
      </c>
      <c r="E510" t="s">
        <v>16</v>
      </c>
      <c r="F510" t="s">
        <v>403</v>
      </c>
      <c r="G510" t="s">
        <v>1336</v>
      </c>
      <c r="H510" t="s">
        <v>1337</v>
      </c>
      <c r="I510" s="61">
        <v>18</v>
      </c>
    </row>
    <row r="511" spans="1:9" x14ac:dyDescent="0.25">
      <c r="A511" t="s">
        <v>16</v>
      </c>
      <c r="B511" t="s">
        <v>162</v>
      </c>
      <c r="C511" t="s">
        <v>16</v>
      </c>
      <c r="D511" t="s">
        <v>163</v>
      </c>
      <c r="E511" t="s">
        <v>16</v>
      </c>
      <c r="F511" t="s">
        <v>403</v>
      </c>
      <c r="G511" t="s">
        <v>1348</v>
      </c>
      <c r="H511" t="s">
        <v>1349</v>
      </c>
      <c r="I511" s="61">
        <v>27</v>
      </c>
    </row>
    <row r="512" spans="1:9" x14ac:dyDescent="0.25">
      <c r="A512" t="s">
        <v>16</v>
      </c>
      <c r="B512" t="s">
        <v>162</v>
      </c>
      <c r="C512" t="s">
        <v>16</v>
      </c>
      <c r="D512" t="s">
        <v>163</v>
      </c>
      <c r="E512" t="s">
        <v>16</v>
      </c>
      <c r="F512" t="s">
        <v>403</v>
      </c>
      <c r="G512" t="s">
        <v>1350</v>
      </c>
      <c r="H512" t="s">
        <v>1351</v>
      </c>
      <c r="I512" s="61">
        <v>9</v>
      </c>
    </row>
    <row r="513" spans="1:9" x14ac:dyDescent="0.25">
      <c r="A513" t="s">
        <v>16</v>
      </c>
      <c r="B513" t="s">
        <v>162</v>
      </c>
      <c r="C513" t="s">
        <v>16</v>
      </c>
      <c r="D513" t="s">
        <v>163</v>
      </c>
      <c r="E513" t="s">
        <v>16</v>
      </c>
      <c r="F513" t="s">
        <v>403</v>
      </c>
      <c r="G513" t="s">
        <v>1352</v>
      </c>
      <c r="H513" t="s">
        <v>1353</v>
      </c>
      <c r="I513" s="61">
        <v>27</v>
      </c>
    </row>
    <row r="514" spans="1:9" x14ac:dyDescent="0.25">
      <c r="A514" t="s">
        <v>16</v>
      </c>
      <c r="B514" t="s">
        <v>162</v>
      </c>
      <c r="C514" t="s">
        <v>16</v>
      </c>
      <c r="D514" t="s">
        <v>163</v>
      </c>
      <c r="E514" t="s">
        <v>16</v>
      </c>
      <c r="F514" t="s">
        <v>403</v>
      </c>
      <c r="G514" t="s">
        <v>1358</v>
      </c>
      <c r="H514" t="s">
        <v>1359</v>
      </c>
      <c r="I514" s="61">
        <v>18</v>
      </c>
    </row>
    <row r="515" spans="1:9" x14ac:dyDescent="0.25">
      <c r="A515" t="s">
        <v>16</v>
      </c>
      <c r="B515" t="s">
        <v>162</v>
      </c>
      <c r="C515" t="s">
        <v>16</v>
      </c>
      <c r="D515" t="s">
        <v>163</v>
      </c>
      <c r="E515" t="s">
        <v>16</v>
      </c>
      <c r="F515" t="s">
        <v>403</v>
      </c>
      <c r="G515" t="s">
        <v>1362</v>
      </c>
      <c r="H515" t="s">
        <v>1363</v>
      </c>
      <c r="I515" s="61">
        <v>15</v>
      </c>
    </row>
    <row r="516" spans="1:9" x14ac:dyDescent="0.25">
      <c r="A516" t="s">
        <v>16</v>
      </c>
      <c r="B516" t="s">
        <v>162</v>
      </c>
      <c r="C516" t="s">
        <v>16</v>
      </c>
      <c r="D516" t="s">
        <v>163</v>
      </c>
      <c r="E516" t="s">
        <v>16</v>
      </c>
      <c r="F516" t="s">
        <v>403</v>
      </c>
      <c r="G516" t="s">
        <v>1373</v>
      </c>
      <c r="H516" t="s">
        <v>1374</v>
      </c>
      <c r="I516" s="61">
        <v>18</v>
      </c>
    </row>
    <row r="517" spans="1:9" x14ac:dyDescent="0.25">
      <c r="A517" t="s">
        <v>16</v>
      </c>
      <c r="B517" t="s">
        <v>162</v>
      </c>
      <c r="C517" t="s">
        <v>16</v>
      </c>
      <c r="D517" t="s">
        <v>163</v>
      </c>
      <c r="E517" t="s">
        <v>16</v>
      </c>
      <c r="F517" t="s">
        <v>403</v>
      </c>
      <c r="G517" t="s">
        <v>2755</v>
      </c>
      <c r="H517" t="s">
        <v>2756</v>
      </c>
      <c r="I517" s="61">
        <v>18</v>
      </c>
    </row>
    <row r="518" spans="1:9" x14ac:dyDescent="0.25">
      <c r="A518" t="s">
        <v>16</v>
      </c>
      <c r="B518" t="s">
        <v>162</v>
      </c>
      <c r="C518" t="s">
        <v>16</v>
      </c>
      <c r="D518" t="s">
        <v>163</v>
      </c>
      <c r="E518" t="s">
        <v>16</v>
      </c>
      <c r="F518" t="s">
        <v>403</v>
      </c>
      <c r="G518" t="s">
        <v>2816</v>
      </c>
      <c r="H518" t="s">
        <v>2960</v>
      </c>
      <c r="I518" s="61">
        <v>10</v>
      </c>
    </row>
    <row r="519" spans="1:9" x14ac:dyDescent="0.25">
      <c r="A519" t="s">
        <v>16</v>
      </c>
      <c r="B519" t="s">
        <v>162</v>
      </c>
      <c r="C519" t="s">
        <v>16</v>
      </c>
      <c r="D519" t="s">
        <v>163</v>
      </c>
      <c r="E519" t="s">
        <v>16</v>
      </c>
      <c r="F519" t="s">
        <v>403</v>
      </c>
      <c r="G519" t="s">
        <v>3045</v>
      </c>
      <c r="H519" t="s">
        <v>3046</v>
      </c>
      <c r="I519" s="61">
        <v>20</v>
      </c>
    </row>
    <row r="520" spans="1:9" x14ac:dyDescent="0.25">
      <c r="A520" t="s">
        <v>16</v>
      </c>
      <c r="B520" t="s">
        <v>162</v>
      </c>
      <c r="C520" t="s">
        <v>16</v>
      </c>
      <c r="D520" t="s">
        <v>163</v>
      </c>
      <c r="E520" t="s">
        <v>16</v>
      </c>
      <c r="F520" t="s">
        <v>403</v>
      </c>
      <c r="G520" t="s">
        <v>3059</v>
      </c>
      <c r="H520" t="s">
        <v>3060</v>
      </c>
      <c r="I520" s="61">
        <v>14</v>
      </c>
    </row>
    <row r="521" spans="1:9" x14ac:dyDescent="0.25">
      <c r="A521" t="s">
        <v>16</v>
      </c>
      <c r="B521" t="s">
        <v>162</v>
      </c>
      <c r="C521" t="s">
        <v>16</v>
      </c>
      <c r="D521" t="s">
        <v>163</v>
      </c>
      <c r="E521" t="s">
        <v>16</v>
      </c>
      <c r="F521" t="s">
        <v>403</v>
      </c>
      <c r="G521" t="s">
        <v>3122</v>
      </c>
      <c r="H521" t="s">
        <v>3123</v>
      </c>
      <c r="I521" s="61">
        <v>9</v>
      </c>
    </row>
    <row r="522" spans="1:9" x14ac:dyDescent="0.25">
      <c r="A522" t="s">
        <v>16</v>
      </c>
      <c r="B522" t="s">
        <v>162</v>
      </c>
      <c r="C522" t="s">
        <v>16</v>
      </c>
      <c r="D522" t="s">
        <v>163</v>
      </c>
      <c r="E522" t="s">
        <v>16</v>
      </c>
      <c r="F522" t="s">
        <v>403</v>
      </c>
      <c r="G522" t="s">
        <v>3124</v>
      </c>
      <c r="H522" t="s">
        <v>3125</v>
      </c>
      <c r="I522" s="61">
        <v>9</v>
      </c>
    </row>
    <row r="523" spans="1:9" x14ac:dyDescent="0.25">
      <c r="A523" t="s">
        <v>16</v>
      </c>
      <c r="B523" t="s">
        <v>162</v>
      </c>
      <c r="C523" t="s">
        <v>16</v>
      </c>
      <c r="D523" t="s">
        <v>163</v>
      </c>
      <c r="E523" t="s">
        <v>16</v>
      </c>
      <c r="F523" t="s">
        <v>403</v>
      </c>
      <c r="G523" t="s">
        <v>3126</v>
      </c>
      <c r="H523" t="s">
        <v>3127</v>
      </c>
      <c r="I523" s="61">
        <v>18</v>
      </c>
    </row>
    <row r="524" spans="1:9" x14ac:dyDescent="0.25">
      <c r="A524" t="s">
        <v>16</v>
      </c>
      <c r="B524" t="s">
        <v>162</v>
      </c>
      <c r="C524" t="s">
        <v>16</v>
      </c>
      <c r="D524" t="s">
        <v>163</v>
      </c>
      <c r="E524" t="s">
        <v>16</v>
      </c>
      <c r="F524" t="s">
        <v>403</v>
      </c>
      <c r="G524" t="s">
        <v>3128</v>
      </c>
      <c r="H524" t="s">
        <v>3129</v>
      </c>
      <c r="I524" s="61">
        <v>18</v>
      </c>
    </row>
    <row r="525" spans="1:9" x14ac:dyDescent="0.25">
      <c r="A525" t="s">
        <v>16</v>
      </c>
      <c r="B525" t="s">
        <v>162</v>
      </c>
      <c r="C525" t="s">
        <v>16</v>
      </c>
      <c r="D525" t="s">
        <v>163</v>
      </c>
      <c r="E525" t="s">
        <v>16</v>
      </c>
      <c r="F525" t="s">
        <v>403</v>
      </c>
      <c r="G525" t="s">
        <v>3175</v>
      </c>
      <c r="H525" t="s">
        <v>3176</v>
      </c>
      <c r="I525" s="61">
        <v>15</v>
      </c>
    </row>
    <row r="526" spans="1:9" x14ac:dyDescent="0.25">
      <c r="A526" t="s">
        <v>16</v>
      </c>
      <c r="B526" t="s">
        <v>162</v>
      </c>
      <c r="C526" t="s">
        <v>16</v>
      </c>
      <c r="D526" t="s">
        <v>163</v>
      </c>
      <c r="E526" t="s">
        <v>16</v>
      </c>
      <c r="F526" t="s">
        <v>403</v>
      </c>
      <c r="G526" t="s">
        <v>3226</v>
      </c>
      <c r="H526" t="s">
        <v>3227</v>
      </c>
      <c r="I526" s="61">
        <v>10</v>
      </c>
    </row>
    <row r="527" spans="1:9" x14ac:dyDescent="0.25">
      <c r="A527" t="s">
        <v>16</v>
      </c>
      <c r="B527" t="s">
        <v>162</v>
      </c>
      <c r="C527" t="s">
        <v>16</v>
      </c>
      <c r="D527" t="s">
        <v>163</v>
      </c>
      <c r="E527" t="s">
        <v>16</v>
      </c>
      <c r="F527" t="s">
        <v>403</v>
      </c>
      <c r="G527" t="s">
        <v>3228</v>
      </c>
      <c r="H527" t="s">
        <v>3229</v>
      </c>
      <c r="I527" s="61">
        <v>10</v>
      </c>
    </row>
    <row r="528" spans="1:9" x14ac:dyDescent="0.25">
      <c r="A528" t="s">
        <v>16</v>
      </c>
      <c r="B528" t="s">
        <v>162</v>
      </c>
      <c r="C528" t="s">
        <v>16</v>
      </c>
      <c r="D528" t="s">
        <v>163</v>
      </c>
      <c r="E528" t="s">
        <v>16</v>
      </c>
      <c r="F528" t="s">
        <v>403</v>
      </c>
      <c r="G528" t="s">
        <v>3234</v>
      </c>
      <c r="H528" t="s">
        <v>3235</v>
      </c>
      <c r="I528" s="61">
        <v>10</v>
      </c>
    </row>
    <row r="529" spans="1:9" x14ac:dyDescent="0.25">
      <c r="A529" t="s">
        <v>16</v>
      </c>
      <c r="B529" t="s">
        <v>162</v>
      </c>
      <c r="C529" t="s">
        <v>16</v>
      </c>
      <c r="D529" t="s">
        <v>163</v>
      </c>
      <c r="E529" t="s">
        <v>16</v>
      </c>
      <c r="F529" t="s">
        <v>403</v>
      </c>
      <c r="G529" t="s">
        <v>3579</v>
      </c>
      <c r="H529" t="s">
        <v>3580</v>
      </c>
      <c r="I529" s="61">
        <v>30</v>
      </c>
    </row>
    <row r="530" spans="1:9" x14ac:dyDescent="0.25">
      <c r="A530" t="s">
        <v>16</v>
      </c>
      <c r="B530" t="s">
        <v>162</v>
      </c>
      <c r="C530" t="s">
        <v>16</v>
      </c>
      <c r="D530" t="s">
        <v>163</v>
      </c>
      <c r="E530" t="s">
        <v>16</v>
      </c>
      <c r="F530" t="s">
        <v>403</v>
      </c>
      <c r="G530" t="s">
        <v>3581</v>
      </c>
      <c r="H530" t="s">
        <v>3582</v>
      </c>
      <c r="I530" s="61">
        <v>30</v>
      </c>
    </row>
    <row r="531" spans="1:9" x14ac:dyDescent="0.25">
      <c r="A531" t="s">
        <v>16</v>
      </c>
      <c r="B531" t="s">
        <v>162</v>
      </c>
      <c r="C531" t="s">
        <v>16</v>
      </c>
      <c r="D531" t="s">
        <v>163</v>
      </c>
      <c r="E531" t="s">
        <v>16</v>
      </c>
      <c r="F531" t="s">
        <v>403</v>
      </c>
      <c r="G531" t="s">
        <v>3587</v>
      </c>
      <c r="H531" t="s">
        <v>3588</v>
      </c>
      <c r="I531" s="61">
        <v>40</v>
      </c>
    </row>
    <row r="532" spans="1:9" x14ac:dyDescent="0.25">
      <c r="A532" t="s">
        <v>16</v>
      </c>
      <c r="B532" t="s">
        <v>162</v>
      </c>
      <c r="C532" t="s">
        <v>16</v>
      </c>
      <c r="D532" t="s">
        <v>163</v>
      </c>
      <c r="E532" t="s">
        <v>16</v>
      </c>
      <c r="F532" t="s">
        <v>403</v>
      </c>
      <c r="G532" t="s">
        <v>3592</v>
      </c>
      <c r="H532" t="s">
        <v>3593</v>
      </c>
      <c r="I532" s="61">
        <v>25</v>
      </c>
    </row>
    <row r="533" spans="1:9" x14ac:dyDescent="0.25">
      <c r="A533" t="s">
        <v>16</v>
      </c>
      <c r="B533" t="s">
        <v>162</v>
      </c>
      <c r="C533" t="s">
        <v>16</v>
      </c>
      <c r="D533" t="s">
        <v>163</v>
      </c>
      <c r="E533" t="s">
        <v>1338</v>
      </c>
      <c r="F533" t="s">
        <v>1339</v>
      </c>
      <c r="G533" t="s">
        <v>1195</v>
      </c>
      <c r="H533" t="s">
        <v>3062</v>
      </c>
      <c r="I533" s="61">
        <v>7</v>
      </c>
    </row>
    <row r="534" spans="1:9" x14ac:dyDescent="0.25">
      <c r="A534" t="s">
        <v>16</v>
      </c>
      <c r="B534" t="s">
        <v>162</v>
      </c>
      <c r="C534" t="s">
        <v>16</v>
      </c>
      <c r="D534" t="s">
        <v>163</v>
      </c>
      <c r="E534" t="s">
        <v>1338</v>
      </c>
      <c r="F534" t="s">
        <v>1339</v>
      </c>
      <c r="G534" t="s">
        <v>3047</v>
      </c>
      <c r="H534" t="s">
        <v>3048</v>
      </c>
      <c r="I534" s="61">
        <v>11</v>
      </c>
    </row>
    <row r="535" spans="1:9" x14ac:dyDescent="0.25">
      <c r="A535" t="s">
        <v>16</v>
      </c>
      <c r="B535" t="s">
        <v>162</v>
      </c>
      <c r="C535" t="s">
        <v>16</v>
      </c>
      <c r="D535" t="s">
        <v>163</v>
      </c>
      <c r="E535" t="s">
        <v>1338</v>
      </c>
      <c r="F535" t="s">
        <v>1339</v>
      </c>
      <c r="G535" t="s">
        <v>3063</v>
      </c>
      <c r="H535" t="s">
        <v>3064</v>
      </c>
      <c r="I535" s="61">
        <v>9</v>
      </c>
    </row>
    <row r="536" spans="1:9" x14ac:dyDescent="0.25">
      <c r="A536" t="s">
        <v>16</v>
      </c>
      <c r="B536" t="s">
        <v>162</v>
      </c>
      <c r="C536" t="s">
        <v>16</v>
      </c>
      <c r="D536" t="s">
        <v>163</v>
      </c>
      <c r="E536" t="s">
        <v>1338</v>
      </c>
      <c r="F536" t="s">
        <v>1339</v>
      </c>
      <c r="G536" t="s">
        <v>1338</v>
      </c>
      <c r="H536" t="s">
        <v>3065</v>
      </c>
      <c r="I536" s="61">
        <v>13</v>
      </c>
    </row>
    <row r="537" spans="1:9" x14ac:dyDescent="0.25">
      <c r="A537" t="s">
        <v>16</v>
      </c>
      <c r="B537" t="s">
        <v>162</v>
      </c>
      <c r="C537" t="s">
        <v>16</v>
      </c>
      <c r="D537" t="s">
        <v>163</v>
      </c>
      <c r="E537" t="s">
        <v>1338</v>
      </c>
      <c r="F537" t="s">
        <v>1339</v>
      </c>
      <c r="G537" t="s">
        <v>3071</v>
      </c>
      <c r="H537" t="s">
        <v>3072</v>
      </c>
      <c r="I537" s="61">
        <v>5</v>
      </c>
    </row>
    <row r="538" spans="1:9" x14ac:dyDescent="0.25">
      <c r="A538" t="s">
        <v>16</v>
      </c>
      <c r="B538" t="s">
        <v>162</v>
      </c>
      <c r="C538" t="s">
        <v>16</v>
      </c>
      <c r="D538" t="s">
        <v>163</v>
      </c>
      <c r="E538" t="s">
        <v>1338</v>
      </c>
      <c r="F538" t="s">
        <v>1339</v>
      </c>
      <c r="G538" t="s">
        <v>3073</v>
      </c>
      <c r="H538" t="s">
        <v>3074</v>
      </c>
      <c r="I538" s="61">
        <v>14</v>
      </c>
    </row>
    <row r="539" spans="1:9" x14ac:dyDescent="0.25">
      <c r="A539" t="s">
        <v>16</v>
      </c>
      <c r="B539" t="s">
        <v>162</v>
      </c>
      <c r="C539" t="s">
        <v>16</v>
      </c>
      <c r="D539" t="s">
        <v>163</v>
      </c>
      <c r="E539" t="s">
        <v>1338</v>
      </c>
      <c r="F539" t="s">
        <v>1339</v>
      </c>
      <c r="G539" t="s">
        <v>3075</v>
      </c>
      <c r="H539" t="s">
        <v>3076</v>
      </c>
      <c r="I539" s="61">
        <v>10</v>
      </c>
    </row>
    <row r="540" spans="1:9" x14ac:dyDescent="0.25">
      <c r="A540" t="s">
        <v>16</v>
      </c>
      <c r="B540" t="s">
        <v>162</v>
      </c>
      <c r="C540" t="s">
        <v>16</v>
      </c>
      <c r="D540" t="s">
        <v>163</v>
      </c>
      <c r="E540" t="s">
        <v>2745</v>
      </c>
      <c r="F540" t="s">
        <v>2746</v>
      </c>
      <c r="G540" t="s">
        <v>2745</v>
      </c>
      <c r="H540" t="s">
        <v>3068</v>
      </c>
      <c r="I540" s="61">
        <v>9</v>
      </c>
    </row>
    <row r="541" spans="1:9" x14ac:dyDescent="0.25">
      <c r="A541" t="s">
        <v>16</v>
      </c>
      <c r="B541" t="s">
        <v>162</v>
      </c>
      <c r="C541" t="s">
        <v>16</v>
      </c>
      <c r="D541" t="s">
        <v>163</v>
      </c>
      <c r="E541" t="s">
        <v>2745</v>
      </c>
      <c r="F541" t="s">
        <v>2746</v>
      </c>
      <c r="G541" t="s">
        <v>3079</v>
      </c>
      <c r="H541" t="s">
        <v>3080</v>
      </c>
      <c r="I541" s="61">
        <v>18</v>
      </c>
    </row>
    <row r="542" spans="1:9" x14ac:dyDescent="0.25">
      <c r="A542" t="s">
        <v>16</v>
      </c>
      <c r="B542" t="s">
        <v>162</v>
      </c>
      <c r="C542" t="s">
        <v>16</v>
      </c>
      <c r="D542" t="s">
        <v>163</v>
      </c>
      <c r="E542" t="s">
        <v>2745</v>
      </c>
      <c r="F542" t="s">
        <v>2746</v>
      </c>
      <c r="G542" t="s">
        <v>3081</v>
      </c>
      <c r="H542" t="s">
        <v>3082</v>
      </c>
      <c r="I542" s="61">
        <v>9</v>
      </c>
    </row>
    <row r="543" spans="1:9" x14ac:dyDescent="0.25">
      <c r="A543" t="s">
        <v>16</v>
      </c>
      <c r="B543" t="s">
        <v>162</v>
      </c>
      <c r="C543" t="s">
        <v>16</v>
      </c>
      <c r="D543" t="s">
        <v>163</v>
      </c>
      <c r="E543" t="s">
        <v>2745</v>
      </c>
      <c r="F543" t="s">
        <v>2746</v>
      </c>
      <c r="G543" t="s">
        <v>3083</v>
      </c>
      <c r="H543" t="s">
        <v>3084</v>
      </c>
      <c r="I543" s="61">
        <v>14</v>
      </c>
    </row>
    <row r="544" spans="1:9" x14ac:dyDescent="0.25">
      <c r="A544" t="s">
        <v>16</v>
      </c>
      <c r="B544" t="s">
        <v>162</v>
      </c>
      <c r="C544" t="s">
        <v>16</v>
      </c>
      <c r="D544" t="s">
        <v>163</v>
      </c>
      <c r="E544" t="s">
        <v>2745</v>
      </c>
      <c r="F544" t="s">
        <v>2746</v>
      </c>
      <c r="G544" t="s">
        <v>3085</v>
      </c>
      <c r="H544" t="s">
        <v>3086</v>
      </c>
      <c r="I544" s="61">
        <v>5</v>
      </c>
    </row>
    <row r="545" spans="1:9" x14ac:dyDescent="0.25">
      <c r="A545" t="s">
        <v>16</v>
      </c>
      <c r="B545" t="s">
        <v>162</v>
      </c>
      <c r="C545" t="s">
        <v>16</v>
      </c>
      <c r="D545" t="s">
        <v>163</v>
      </c>
      <c r="E545" t="s">
        <v>2745</v>
      </c>
      <c r="F545" t="s">
        <v>2746</v>
      </c>
      <c r="G545" t="s">
        <v>3087</v>
      </c>
      <c r="H545" t="s">
        <v>3088</v>
      </c>
      <c r="I545" s="61">
        <v>9</v>
      </c>
    </row>
    <row r="546" spans="1:9" x14ac:dyDescent="0.25">
      <c r="A546" t="s">
        <v>26</v>
      </c>
      <c r="B546" t="s">
        <v>611</v>
      </c>
      <c r="C546" t="s">
        <v>688</v>
      </c>
      <c r="D546" t="s">
        <v>612</v>
      </c>
      <c r="E546" t="s">
        <v>1057</v>
      </c>
      <c r="F546" t="s">
        <v>613</v>
      </c>
      <c r="G546" t="s">
        <v>2327</v>
      </c>
      <c r="H546" t="s">
        <v>2326</v>
      </c>
      <c r="I546" s="61">
        <v>17</v>
      </c>
    </row>
    <row r="547" spans="1:9" x14ac:dyDescent="0.25">
      <c r="A547" t="s">
        <v>26</v>
      </c>
      <c r="B547" t="s">
        <v>611</v>
      </c>
      <c r="C547" t="s">
        <v>688</v>
      </c>
      <c r="D547" t="s">
        <v>612</v>
      </c>
      <c r="E547" t="s">
        <v>1057</v>
      </c>
      <c r="F547" t="s">
        <v>613</v>
      </c>
      <c r="G547" t="s">
        <v>4583</v>
      </c>
      <c r="H547" t="s">
        <v>4584</v>
      </c>
      <c r="I547" s="61">
        <v>65</v>
      </c>
    </row>
    <row r="548" spans="1:9" x14ac:dyDescent="0.25">
      <c r="A548" t="s">
        <v>26</v>
      </c>
      <c r="B548" t="s">
        <v>611</v>
      </c>
      <c r="C548" t="s">
        <v>688</v>
      </c>
      <c r="D548" t="s">
        <v>612</v>
      </c>
      <c r="E548" t="s">
        <v>1057</v>
      </c>
      <c r="F548" t="s">
        <v>613</v>
      </c>
      <c r="G548" t="s">
        <v>2850</v>
      </c>
      <c r="H548" t="s">
        <v>2851</v>
      </c>
      <c r="I548" s="61">
        <v>12</v>
      </c>
    </row>
    <row r="549" spans="1:9" x14ac:dyDescent="0.25">
      <c r="A549" t="s">
        <v>26</v>
      </c>
      <c r="B549" t="s">
        <v>611</v>
      </c>
      <c r="C549" t="s">
        <v>688</v>
      </c>
      <c r="D549" t="s">
        <v>612</v>
      </c>
      <c r="E549" t="s">
        <v>1057</v>
      </c>
      <c r="F549" t="s">
        <v>613</v>
      </c>
      <c r="G549" t="s">
        <v>3417</v>
      </c>
      <c r="H549" t="s">
        <v>3418</v>
      </c>
      <c r="I549" s="61">
        <v>12</v>
      </c>
    </row>
    <row r="550" spans="1:9" x14ac:dyDescent="0.25">
      <c r="A550" t="s">
        <v>26</v>
      </c>
      <c r="B550" t="s">
        <v>611</v>
      </c>
      <c r="C550" t="s">
        <v>688</v>
      </c>
      <c r="D550" t="s">
        <v>612</v>
      </c>
      <c r="E550" t="s">
        <v>1057</v>
      </c>
      <c r="F550" t="s">
        <v>613</v>
      </c>
      <c r="G550" t="s">
        <v>3660</v>
      </c>
      <c r="H550" t="s">
        <v>3661</v>
      </c>
      <c r="I550" s="61">
        <v>13</v>
      </c>
    </row>
    <row r="551" spans="1:9" x14ac:dyDescent="0.25">
      <c r="A551" t="s">
        <v>26</v>
      </c>
      <c r="B551" t="s">
        <v>611</v>
      </c>
      <c r="C551" t="s">
        <v>688</v>
      </c>
      <c r="D551" t="s">
        <v>612</v>
      </c>
      <c r="E551" t="s">
        <v>1057</v>
      </c>
      <c r="F551" t="s">
        <v>613</v>
      </c>
      <c r="G551" t="s">
        <v>3677</v>
      </c>
      <c r="H551" t="s">
        <v>3678</v>
      </c>
      <c r="I551" s="61">
        <v>9</v>
      </c>
    </row>
    <row r="552" spans="1:9" x14ac:dyDescent="0.25">
      <c r="A552" t="s">
        <v>26</v>
      </c>
      <c r="B552" t="s">
        <v>611</v>
      </c>
      <c r="C552" t="s">
        <v>688</v>
      </c>
      <c r="D552" t="s">
        <v>612</v>
      </c>
      <c r="E552" t="s">
        <v>1057</v>
      </c>
      <c r="F552" t="s">
        <v>613</v>
      </c>
      <c r="G552" t="s">
        <v>4420</v>
      </c>
      <c r="H552" t="s">
        <v>4421</v>
      </c>
      <c r="I552" s="61">
        <v>25</v>
      </c>
    </row>
    <row r="553" spans="1:9" x14ac:dyDescent="0.25">
      <c r="A553" t="s">
        <v>26</v>
      </c>
      <c r="B553" t="s">
        <v>611</v>
      </c>
      <c r="C553" t="s">
        <v>688</v>
      </c>
      <c r="D553" t="s">
        <v>612</v>
      </c>
      <c r="E553" t="s">
        <v>1057</v>
      </c>
      <c r="F553" t="s">
        <v>613</v>
      </c>
      <c r="G553" t="s">
        <v>4578</v>
      </c>
      <c r="H553" t="s">
        <v>4579</v>
      </c>
      <c r="I553" s="61">
        <v>60</v>
      </c>
    </row>
    <row r="554" spans="1:9" x14ac:dyDescent="0.25">
      <c r="A554" t="s">
        <v>26</v>
      </c>
      <c r="B554" t="s">
        <v>611</v>
      </c>
      <c r="C554" t="s">
        <v>688</v>
      </c>
      <c r="D554" t="s">
        <v>612</v>
      </c>
      <c r="E554" t="s">
        <v>1057</v>
      </c>
      <c r="F554" t="s">
        <v>613</v>
      </c>
      <c r="G554" t="s">
        <v>4580</v>
      </c>
      <c r="H554" t="s">
        <v>4581</v>
      </c>
      <c r="I554" s="61">
        <v>17</v>
      </c>
    </row>
    <row r="555" spans="1:9" x14ac:dyDescent="0.25">
      <c r="A555" t="s">
        <v>26</v>
      </c>
      <c r="B555" t="s">
        <v>611</v>
      </c>
      <c r="C555" t="s">
        <v>688</v>
      </c>
      <c r="D555" t="s">
        <v>612</v>
      </c>
      <c r="E555" t="s">
        <v>1057</v>
      </c>
      <c r="F555" t="s">
        <v>613</v>
      </c>
      <c r="G555" t="s">
        <v>4582</v>
      </c>
      <c r="H555" t="s">
        <v>1895</v>
      </c>
      <c r="I555" s="61">
        <v>13</v>
      </c>
    </row>
    <row r="556" spans="1:9" x14ac:dyDescent="0.25">
      <c r="A556" t="s">
        <v>26</v>
      </c>
      <c r="B556" t="s">
        <v>611</v>
      </c>
      <c r="C556" t="s">
        <v>26</v>
      </c>
      <c r="D556" t="s">
        <v>891</v>
      </c>
      <c r="E556" t="s">
        <v>26</v>
      </c>
      <c r="F556" t="s">
        <v>892</v>
      </c>
      <c r="G556" t="s">
        <v>1434</v>
      </c>
      <c r="H556" t="s">
        <v>4426</v>
      </c>
      <c r="I556" s="61">
        <v>32</v>
      </c>
    </row>
    <row r="557" spans="1:9" x14ac:dyDescent="0.25">
      <c r="A557" t="s">
        <v>26</v>
      </c>
      <c r="B557" t="s">
        <v>611</v>
      </c>
      <c r="C557" t="s">
        <v>26</v>
      </c>
      <c r="D557" t="s">
        <v>891</v>
      </c>
      <c r="E557" t="s">
        <v>26</v>
      </c>
      <c r="F557" t="s">
        <v>892</v>
      </c>
      <c r="G557" t="s">
        <v>26</v>
      </c>
      <c r="H557" t="s">
        <v>1752</v>
      </c>
      <c r="I557" s="61">
        <v>251</v>
      </c>
    </row>
    <row r="558" spans="1:9" x14ac:dyDescent="0.25">
      <c r="A558" t="s">
        <v>26</v>
      </c>
      <c r="B558" t="s">
        <v>611</v>
      </c>
      <c r="C558" t="s">
        <v>26</v>
      </c>
      <c r="D558" t="s">
        <v>891</v>
      </c>
      <c r="E558" t="s">
        <v>26</v>
      </c>
      <c r="F558" t="s">
        <v>892</v>
      </c>
      <c r="G558" t="s">
        <v>3273</v>
      </c>
      <c r="H558" t="s">
        <v>3274</v>
      </c>
      <c r="I558" s="61">
        <v>72</v>
      </c>
    </row>
    <row r="559" spans="1:9" x14ac:dyDescent="0.25">
      <c r="A559" t="s">
        <v>26</v>
      </c>
      <c r="B559" t="s">
        <v>611</v>
      </c>
      <c r="C559" t="s">
        <v>26</v>
      </c>
      <c r="D559" t="s">
        <v>891</v>
      </c>
      <c r="E559" t="s">
        <v>26</v>
      </c>
      <c r="F559" t="s">
        <v>892</v>
      </c>
      <c r="G559" t="s">
        <v>2137</v>
      </c>
      <c r="H559" t="s">
        <v>893</v>
      </c>
      <c r="I559" s="61">
        <v>44</v>
      </c>
    </row>
    <row r="560" spans="1:9" x14ac:dyDescent="0.25">
      <c r="A560" t="s">
        <v>26</v>
      </c>
      <c r="B560" t="s">
        <v>611</v>
      </c>
      <c r="C560" t="s">
        <v>26</v>
      </c>
      <c r="D560" t="s">
        <v>891</v>
      </c>
      <c r="E560" t="s">
        <v>26</v>
      </c>
      <c r="F560" t="s">
        <v>892</v>
      </c>
      <c r="G560" t="s">
        <v>3288</v>
      </c>
      <c r="H560" t="s">
        <v>3289</v>
      </c>
      <c r="I560" s="61">
        <v>22</v>
      </c>
    </row>
    <row r="561" spans="1:9" x14ac:dyDescent="0.25">
      <c r="A561" t="s">
        <v>26</v>
      </c>
      <c r="B561" t="s">
        <v>611</v>
      </c>
      <c r="C561" t="s">
        <v>26</v>
      </c>
      <c r="D561" t="s">
        <v>891</v>
      </c>
      <c r="E561" t="s">
        <v>26</v>
      </c>
      <c r="F561" t="s">
        <v>892</v>
      </c>
      <c r="G561" t="s">
        <v>4593</v>
      </c>
      <c r="H561" t="s">
        <v>4594</v>
      </c>
      <c r="I561" s="61">
        <v>36</v>
      </c>
    </row>
    <row r="562" spans="1:9" x14ac:dyDescent="0.25">
      <c r="A562" t="s">
        <v>26</v>
      </c>
      <c r="B562" t="s">
        <v>611</v>
      </c>
      <c r="C562" t="s">
        <v>26</v>
      </c>
      <c r="D562" t="s">
        <v>891</v>
      </c>
      <c r="E562" t="s">
        <v>1991</v>
      </c>
      <c r="F562" t="s">
        <v>1992</v>
      </c>
      <c r="G562" t="s">
        <v>1991</v>
      </c>
      <c r="H562" t="s">
        <v>1993</v>
      </c>
      <c r="I562" s="61">
        <v>35</v>
      </c>
    </row>
    <row r="563" spans="1:9" x14ac:dyDescent="0.25">
      <c r="A563" t="s">
        <v>26</v>
      </c>
      <c r="B563" t="s">
        <v>611</v>
      </c>
      <c r="C563" t="s">
        <v>26</v>
      </c>
      <c r="D563" t="s">
        <v>891</v>
      </c>
      <c r="E563" t="s">
        <v>1765</v>
      </c>
      <c r="F563" t="s">
        <v>894</v>
      </c>
      <c r="G563" t="s">
        <v>2138</v>
      </c>
      <c r="H563" t="s">
        <v>895</v>
      </c>
      <c r="I563" s="61">
        <v>21</v>
      </c>
    </row>
    <row r="564" spans="1:9" x14ac:dyDescent="0.25">
      <c r="A564" t="s">
        <v>26</v>
      </c>
      <c r="B564" t="s">
        <v>611</v>
      </c>
      <c r="C564" t="s">
        <v>26</v>
      </c>
      <c r="D564" t="s">
        <v>891</v>
      </c>
      <c r="E564" t="s">
        <v>1765</v>
      </c>
      <c r="F564" t="s">
        <v>894</v>
      </c>
      <c r="G564" t="s">
        <v>2856</v>
      </c>
      <c r="H564" t="s">
        <v>2857</v>
      </c>
      <c r="I564" s="61">
        <v>20</v>
      </c>
    </row>
    <row r="565" spans="1:9" x14ac:dyDescent="0.25">
      <c r="A565" t="s">
        <v>26</v>
      </c>
      <c r="B565" t="s">
        <v>611</v>
      </c>
      <c r="C565" t="s">
        <v>26</v>
      </c>
      <c r="D565" t="s">
        <v>891</v>
      </c>
      <c r="E565" t="s">
        <v>1765</v>
      </c>
      <c r="F565" t="s">
        <v>894</v>
      </c>
      <c r="G565" t="s">
        <v>1765</v>
      </c>
      <c r="H565" t="s">
        <v>896</v>
      </c>
      <c r="I565" s="61">
        <v>494</v>
      </c>
    </row>
    <row r="566" spans="1:9" x14ac:dyDescent="0.25">
      <c r="A566" t="s">
        <v>26</v>
      </c>
      <c r="B566" t="s">
        <v>611</v>
      </c>
      <c r="C566" t="s">
        <v>26</v>
      </c>
      <c r="D566" t="s">
        <v>891</v>
      </c>
      <c r="E566" t="s">
        <v>1765</v>
      </c>
      <c r="F566" t="s">
        <v>894</v>
      </c>
      <c r="G566" t="s">
        <v>2858</v>
      </c>
      <c r="H566" t="s">
        <v>2859</v>
      </c>
      <c r="I566" s="61">
        <v>25</v>
      </c>
    </row>
    <row r="567" spans="1:9" x14ac:dyDescent="0.25">
      <c r="A567" t="s">
        <v>26</v>
      </c>
      <c r="B567" t="s">
        <v>611</v>
      </c>
      <c r="C567" t="s">
        <v>26</v>
      </c>
      <c r="D567" t="s">
        <v>891</v>
      </c>
      <c r="E567" t="s">
        <v>1765</v>
      </c>
      <c r="F567" t="s">
        <v>894</v>
      </c>
      <c r="G567" t="s">
        <v>3845</v>
      </c>
      <c r="H567" t="s">
        <v>3846</v>
      </c>
      <c r="I567" s="61">
        <v>22</v>
      </c>
    </row>
    <row r="568" spans="1:9" x14ac:dyDescent="0.25">
      <c r="A568" t="s">
        <v>26</v>
      </c>
      <c r="B568" t="s">
        <v>611</v>
      </c>
      <c r="C568" t="s">
        <v>26</v>
      </c>
      <c r="D568" t="s">
        <v>891</v>
      </c>
      <c r="E568" t="s">
        <v>1765</v>
      </c>
      <c r="F568" t="s">
        <v>894</v>
      </c>
      <c r="G568" t="s">
        <v>4008</v>
      </c>
      <c r="H568" t="s">
        <v>4009</v>
      </c>
      <c r="I568" s="61">
        <v>51</v>
      </c>
    </row>
    <row r="569" spans="1:9" x14ac:dyDescent="0.25">
      <c r="A569" t="s">
        <v>26</v>
      </c>
      <c r="B569" t="s">
        <v>611</v>
      </c>
      <c r="C569" t="s">
        <v>26</v>
      </c>
      <c r="D569" t="s">
        <v>891</v>
      </c>
      <c r="E569" t="s">
        <v>1765</v>
      </c>
      <c r="F569" t="s">
        <v>894</v>
      </c>
      <c r="G569" t="s">
        <v>4010</v>
      </c>
      <c r="H569" t="s">
        <v>4011</v>
      </c>
      <c r="I569" s="61">
        <v>97</v>
      </c>
    </row>
    <row r="570" spans="1:9" x14ac:dyDescent="0.25">
      <c r="A570" t="s">
        <v>26</v>
      </c>
      <c r="B570" t="s">
        <v>611</v>
      </c>
      <c r="C570" t="s">
        <v>26</v>
      </c>
      <c r="D570" t="s">
        <v>891</v>
      </c>
      <c r="E570" t="s">
        <v>3859</v>
      </c>
      <c r="F570" t="s">
        <v>3860</v>
      </c>
      <c r="G570" t="s">
        <v>3859</v>
      </c>
      <c r="H570" t="s">
        <v>3861</v>
      </c>
      <c r="I570" s="61">
        <v>510</v>
      </c>
    </row>
    <row r="571" spans="1:9" x14ac:dyDescent="0.25">
      <c r="A571" t="s">
        <v>26</v>
      </c>
      <c r="B571" t="s">
        <v>611</v>
      </c>
      <c r="C571" t="s">
        <v>26</v>
      </c>
      <c r="D571" t="s">
        <v>891</v>
      </c>
      <c r="E571" t="s">
        <v>4427</v>
      </c>
      <c r="F571" t="s">
        <v>4428</v>
      </c>
      <c r="G571" t="s">
        <v>4429</v>
      </c>
      <c r="H571" t="s">
        <v>4430</v>
      </c>
      <c r="I571" s="61">
        <v>32</v>
      </c>
    </row>
    <row r="572" spans="1:9" x14ac:dyDescent="0.25">
      <c r="A572" t="s">
        <v>26</v>
      </c>
      <c r="B572" t="s">
        <v>611</v>
      </c>
      <c r="C572" t="s">
        <v>689</v>
      </c>
      <c r="D572" t="s">
        <v>614</v>
      </c>
      <c r="E572" t="s">
        <v>689</v>
      </c>
      <c r="F572" t="s">
        <v>615</v>
      </c>
      <c r="G572" t="s">
        <v>4585</v>
      </c>
      <c r="H572" t="s">
        <v>4586</v>
      </c>
      <c r="I572" s="61">
        <v>21</v>
      </c>
    </row>
    <row r="573" spans="1:9" x14ac:dyDescent="0.25">
      <c r="A573" t="s">
        <v>26</v>
      </c>
      <c r="B573" t="s">
        <v>611</v>
      </c>
      <c r="C573" t="s">
        <v>689</v>
      </c>
      <c r="D573" t="s">
        <v>614</v>
      </c>
      <c r="E573" t="s">
        <v>689</v>
      </c>
      <c r="F573" t="s">
        <v>615</v>
      </c>
      <c r="G573" t="s">
        <v>2834</v>
      </c>
      <c r="H573" t="s">
        <v>4400</v>
      </c>
      <c r="I573" s="61">
        <v>12</v>
      </c>
    </row>
    <row r="574" spans="1:9" x14ac:dyDescent="0.25">
      <c r="A574" t="s">
        <v>26</v>
      </c>
      <c r="B574" t="s">
        <v>611</v>
      </c>
      <c r="C574" t="s">
        <v>689</v>
      </c>
      <c r="D574" t="s">
        <v>614</v>
      </c>
      <c r="E574" t="s">
        <v>689</v>
      </c>
      <c r="F574" t="s">
        <v>615</v>
      </c>
      <c r="G574" t="s">
        <v>689</v>
      </c>
      <c r="H574" t="s">
        <v>885</v>
      </c>
      <c r="I574" s="61">
        <v>207</v>
      </c>
    </row>
    <row r="575" spans="1:9" x14ac:dyDescent="0.25">
      <c r="A575" t="s">
        <v>26</v>
      </c>
      <c r="B575" t="s">
        <v>611</v>
      </c>
      <c r="C575" t="s">
        <v>689</v>
      </c>
      <c r="D575" t="s">
        <v>614</v>
      </c>
      <c r="E575" t="s">
        <v>689</v>
      </c>
      <c r="F575" t="s">
        <v>615</v>
      </c>
      <c r="G575" t="s">
        <v>3334</v>
      </c>
      <c r="H575" t="s">
        <v>3335</v>
      </c>
      <c r="I575" s="61">
        <v>15</v>
      </c>
    </row>
    <row r="576" spans="1:9" x14ac:dyDescent="0.25">
      <c r="A576" t="s">
        <v>26</v>
      </c>
      <c r="B576" t="s">
        <v>611</v>
      </c>
      <c r="C576" t="s">
        <v>689</v>
      </c>
      <c r="D576" t="s">
        <v>614</v>
      </c>
      <c r="E576" t="s">
        <v>689</v>
      </c>
      <c r="F576" t="s">
        <v>615</v>
      </c>
      <c r="G576" t="s">
        <v>3336</v>
      </c>
      <c r="H576" t="s">
        <v>3337</v>
      </c>
      <c r="I576" s="61">
        <v>14</v>
      </c>
    </row>
    <row r="577" spans="1:9" x14ac:dyDescent="0.25">
      <c r="A577" t="s">
        <v>26</v>
      </c>
      <c r="B577" t="s">
        <v>611</v>
      </c>
      <c r="C577" t="s">
        <v>689</v>
      </c>
      <c r="D577" t="s">
        <v>614</v>
      </c>
      <c r="E577" t="s">
        <v>689</v>
      </c>
      <c r="F577" t="s">
        <v>615</v>
      </c>
      <c r="G577" t="s">
        <v>3842</v>
      </c>
      <c r="H577" t="s">
        <v>3843</v>
      </c>
      <c r="I577" s="61">
        <v>22</v>
      </c>
    </row>
    <row r="578" spans="1:9" x14ac:dyDescent="0.25">
      <c r="A578" t="s">
        <v>26</v>
      </c>
      <c r="B578" t="s">
        <v>611</v>
      </c>
      <c r="C578" t="s">
        <v>689</v>
      </c>
      <c r="D578" t="s">
        <v>614</v>
      </c>
      <c r="E578" t="s">
        <v>689</v>
      </c>
      <c r="F578" t="s">
        <v>615</v>
      </c>
      <c r="G578" t="s">
        <v>4414</v>
      </c>
      <c r="H578" t="s">
        <v>4415</v>
      </c>
      <c r="I578" s="61">
        <v>27</v>
      </c>
    </row>
    <row r="579" spans="1:9" x14ac:dyDescent="0.25">
      <c r="A579" t="s">
        <v>26</v>
      </c>
      <c r="B579" t="s">
        <v>611</v>
      </c>
      <c r="C579" t="s">
        <v>689</v>
      </c>
      <c r="D579" t="s">
        <v>614</v>
      </c>
      <c r="E579" t="s">
        <v>689</v>
      </c>
      <c r="F579" t="s">
        <v>615</v>
      </c>
      <c r="G579" t="s">
        <v>4424</v>
      </c>
      <c r="H579" t="s">
        <v>4425</v>
      </c>
      <c r="I579" s="61">
        <v>16</v>
      </c>
    </row>
    <row r="580" spans="1:9" x14ac:dyDescent="0.25">
      <c r="A580" t="s">
        <v>26</v>
      </c>
      <c r="B580" t="s">
        <v>611</v>
      </c>
      <c r="C580" t="s">
        <v>689</v>
      </c>
      <c r="D580" t="s">
        <v>614</v>
      </c>
      <c r="E580" t="s">
        <v>1723</v>
      </c>
      <c r="F580" t="s">
        <v>887</v>
      </c>
      <c r="G580" t="s">
        <v>1723</v>
      </c>
      <c r="H580" t="s">
        <v>888</v>
      </c>
      <c r="I580" s="61">
        <v>110</v>
      </c>
    </row>
    <row r="581" spans="1:9" x14ac:dyDescent="0.25">
      <c r="A581" t="s">
        <v>26</v>
      </c>
      <c r="B581" t="s">
        <v>611</v>
      </c>
      <c r="C581" t="s">
        <v>689</v>
      </c>
      <c r="D581" t="s">
        <v>614</v>
      </c>
      <c r="E581" t="s">
        <v>1723</v>
      </c>
      <c r="F581" t="s">
        <v>887</v>
      </c>
      <c r="G581" t="s">
        <v>3340</v>
      </c>
      <c r="H581" t="s">
        <v>3341</v>
      </c>
      <c r="I581" s="61">
        <v>38</v>
      </c>
    </row>
    <row r="582" spans="1:9" x14ac:dyDescent="0.25">
      <c r="A582" t="s">
        <v>26</v>
      </c>
      <c r="B582" t="s">
        <v>611</v>
      </c>
      <c r="C582" t="s">
        <v>689</v>
      </c>
      <c r="D582" t="s">
        <v>614</v>
      </c>
      <c r="E582" t="s">
        <v>1723</v>
      </c>
      <c r="F582" t="s">
        <v>887</v>
      </c>
      <c r="G582" t="s">
        <v>2136</v>
      </c>
      <c r="H582" t="s">
        <v>889</v>
      </c>
      <c r="I582" s="61">
        <v>54</v>
      </c>
    </row>
    <row r="583" spans="1:9" x14ac:dyDescent="0.25">
      <c r="A583" t="s">
        <v>26</v>
      </c>
      <c r="B583" t="s">
        <v>611</v>
      </c>
      <c r="C583" t="s">
        <v>689</v>
      </c>
      <c r="D583" t="s">
        <v>614</v>
      </c>
      <c r="E583" t="s">
        <v>1723</v>
      </c>
      <c r="F583" t="s">
        <v>887</v>
      </c>
      <c r="G583" t="s">
        <v>3419</v>
      </c>
      <c r="H583" t="s">
        <v>3420</v>
      </c>
      <c r="I583" s="61">
        <v>38</v>
      </c>
    </row>
    <row r="584" spans="1:9" x14ac:dyDescent="0.25">
      <c r="A584" t="s">
        <v>26</v>
      </c>
      <c r="B584" t="s">
        <v>611</v>
      </c>
      <c r="C584" t="s">
        <v>689</v>
      </c>
      <c r="D584" t="s">
        <v>614</v>
      </c>
      <c r="E584" t="s">
        <v>1723</v>
      </c>
      <c r="F584" t="s">
        <v>887</v>
      </c>
      <c r="G584" t="s">
        <v>3847</v>
      </c>
      <c r="H584" t="s">
        <v>3738</v>
      </c>
      <c r="I584" s="61">
        <v>17</v>
      </c>
    </row>
    <row r="585" spans="1:9" x14ac:dyDescent="0.25">
      <c r="A585" t="s">
        <v>26</v>
      </c>
      <c r="B585" t="s">
        <v>611</v>
      </c>
      <c r="C585" t="s">
        <v>689</v>
      </c>
      <c r="D585" t="s">
        <v>614</v>
      </c>
      <c r="E585" t="s">
        <v>1723</v>
      </c>
      <c r="F585" t="s">
        <v>887</v>
      </c>
      <c r="G585" t="s">
        <v>4006</v>
      </c>
      <c r="H585" t="s">
        <v>4007</v>
      </c>
      <c r="I585" s="61">
        <v>74</v>
      </c>
    </row>
    <row r="586" spans="1:9" x14ac:dyDescent="0.25">
      <c r="A586" t="s">
        <v>26</v>
      </c>
      <c r="B586" t="s">
        <v>611</v>
      </c>
      <c r="C586" t="s">
        <v>689</v>
      </c>
      <c r="D586" t="s">
        <v>614</v>
      </c>
      <c r="E586" t="s">
        <v>1723</v>
      </c>
      <c r="F586" t="s">
        <v>887</v>
      </c>
      <c r="G586" t="s">
        <v>4416</v>
      </c>
      <c r="H586" t="s">
        <v>4417</v>
      </c>
      <c r="I586" s="61">
        <v>65</v>
      </c>
    </row>
    <row r="587" spans="1:9" x14ac:dyDescent="0.25">
      <c r="A587" t="s">
        <v>26</v>
      </c>
      <c r="B587" t="s">
        <v>611</v>
      </c>
      <c r="C587" t="s">
        <v>689</v>
      </c>
      <c r="D587" t="s">
        <v>614</v>
      </c>
      <c r="E587" t="s">
        <v>1723</v>
      </c>
      <c r="F587" t="s">
        <v>887</v>
      </c>
      <c r="G587" t="s">
        <v>4422</v>
      </c>
      <c r="H587" t="s">
        <v>4423</v>
      </c>
      <c r="I587" s="61">
        <v>28</v>
      </c>
    </row>
    <row r="588" spans="1:9" x14ac:dyDescent="0.25">
      <c r="A588" t="s">
        <v>26</v>
      </c>
      <c r="B588" t="s">
        <v>611</v>
      </c>
      <c r="C588" t="s">
        <v>689</v>
      </c>
      <c r="D588" t="s">
        <v>614</v>
      </c>
      <c r="E588" t="s">
        <v>1723</v>
      </c>
      <c r="F588" t="s">
        <v>887</v>
      </c>
      <c r="G588" t="s">
        <v>4587</v>
      </c>
      <c r="H588" t="s">
        <v>4588</v>
      </c>
      <c r="I588" s="61">
        <v>28</v>
      </c>
    </row>
    <row r="589" spans="1:9" x14ac:dyDescent="0.25">
      <c r="A589" t="s">
        <v>26</v>
      </c>
      <c r="B589" t="s">
        <v>611</v>
      </c>
      <c r="C589" t="s">
        <v>689</v>
      </c>
      <c r="D589" t="s">
        <v>614</v>
      </c>
      <c r="E589" t="s">
        <v>1723</v>
      </c>
      <c r="F589" t="s">
        <v>887</v>
      </c>
      <c r="G589" t="s">
        <v>4589</v>
      </c>
      <c r="H589" t="s">
        <v>4590</v>
      </c>
      <c r="I589" s="61">
        <v>42</v>
      </c>
    </row>
    <row r="590" spans="1:9" x14ac:dyDescent="0.25">
      <c r="A590" t="s">
        <v>26</v>
      </c>
      <c r="B590" t="s">
        <v>611</v>
      </c>
      <c r="C590" t="s">
        <v>689</v>
      </c>
      <c r="D590" t="s">
        <v>614</v>
      </c>
      <c r="E590" t="s">
        <v>1723</v>
      </c>
      <c r="F590" t="s">
        <v>887</v>
      </c>
      <c r="G590" t="s">
        <v>4591</v>
      </c>
      <c r="H590" t="s">
        <v>4592</v>
      </c>
      <c r="I590" s="61">
        <v>30</v>
      </c>
    </row>
    <row r="591" spans="1:9" x14ac:dyDescent="0.25">
      <c r="A591" t="s">
        <v>26</v>
      </c>
      <c r="B591" t="s">
        <v>611</v>
      </c>
      <c r="C591" t="s">
        <v>3186</v>
      </c>
      <c r="D591" t="s">
        <v>3187</v>
      </c>
      <c r="E591" t="s">
        <v>2046</v>
      </c>
      <c r="F591" t="s">
        <v>3188</v>
      </c>
      <c r="G591" t="s">
        <v>3189</v>
      </c>
      <c r="H591" t="s">
        <v>3190</v>
      </c>
      <c r="I591" s="61">
        <v>240</v>
      </c>
    </row>
    <row r="592" spans="1:9" x14ac:dyDescent="0.25">
      <c r="A592" t="s">
        <v>26</v>
      </c>
      <c r="B592" t="s">
        <v>611</v>
      </c>
      <c r="C592" t="s">
        <v>3186</v>
      </c>
      <c r="D592" t="s">
        <v>3187</v>
      </c>
      <c r="E592" t="s">
        <v>3186</v>
      </c>
      <c r="F592" t="s">
        <v>3444</v>
      </c>
      <c r="G592" t="s">
        <v>3186</v>
      </c>
      <c r="H592" t="s">
        <v>3445</v>
      </c>
      <c r="I592" s="61">
        <v>150</v>
      </c>
    </row>
    <row r="593" spans="1:9" x14ac:dyDescent="0.25">
      <c r="A593" t="s">
        <v>17</v>
      </c>
      <c r="B593" t="s">
        <v>348</v>
      </c>
      <c r="C593" t="s">
        <v>17</v>
      </c>
      <c r="D593" t="s">
        <v>349</v>
      </c>
      <c r="E593" t="s">
        <v>17</v>
      </c>
      <c r="F593" t="s">
        <v>350</v>
      </c>
      <c r="G593" t="s">
        <v>17</v>
      </c>
      <c r="H593" t="s">
        <v>351</v>
      </c>
      <c r="I593" s="61">
        <v>371</v>
      </c>
    </row>
  </sheetData>
  <autoFilter ref="A1:I593" xr:uid="{6EFA6C2D-9E2B-4A0E-BE90-7B89C5B4C5A2}"/>
  <conditionalFormatting sqref="H401:H1048576 H1:H398 G399:G400">
    <cfRule type="duplicateValues" dxfId="139" priority="1"/>
    <cfRule type="duplicateValues" dxfId="138" priority="2"/>
  </conditionalFormatting>
  <conditionalFormatting sqref="H1">
    <cfRule type="duplicateValues" dxfId="137" priority="32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A751A-5E39-4BF7-A0B4-A10D1C5CCD52}">
  <sheetPr>
    <tabColor theme="1"/>
  </sheetPr>
  <dimension ref="A1:AD28"/>
  <sheetViews>
    <sheetView topLeftCell="Q1" workbookViewId="0">
      <selection activeCell="AE29" sqref="A2:AE29"/>
    </sheetView>
  </sheetViews>
  <sheetFormatPr defaultRowHeight="15" x14ac:dyDescent="0.25"/>
  <sheetData>
    <row r="1" spans="1:30" ht="90" x14ac:dyDescent="0.25">
      <c r="A1" s="71" t="s">
        <v>1</v>
      </c>
      <c r="B1" s="71" t="s">
        <v>2</v>
      </c>
      <c r="C1" s="71" t="s">
        <v>3</v>
      </c>
      <c r="D1" s="71" t="s">
        <v>4</v>
      </c>
      <c r="E1" s="71" t="s">
        <v>5</v>
      </c>
      <c r="F1" s="71" t="s">
        <v>6</v>
      </c>
      <c r="G1" s="71" t="s">
        <v>7</v>
      </c>
      <c r="H1" s="71" t="s">
        <v>8</v>
      </c>
      <c r="I1" s="72" t="s">
        <v>37</v>
      </c>
      <c r="J1" s="72" t="s">
        <v>588</v>
      </c>
      <c r="K1" s="72" t="s">
        <v>589</v>
      </c>
      <c r="L1" s="72" t="s">
        <v>590</v>
      </c>
      <c r="M1" s="72" t="s">
        <v>404</v>
      </c>
      <c r="N1" s="72" t="s">
        <v>2082</v>
      </c>
      <c r="O1" s="71" t="s">
        <v>42</v>
      </c>
      <c r="P1" s="71" t="s">
        <v>43</v>
      </c>
      <c r="Q1" s="71" t="s">
        <v>44</v>
      </c>
      <c r="R1" s="71" t="s">
        <v>45</v>
      </c>
      <c r="S1" s="71" t="s">
        <v>2153</v>
      </c>
      <c r="T1" s="137" t="s">
        <v>3757</v>
      </c>
      <c r="U1" s="72" t="s">
        <v>48</v>
      </c>
      <c r="V1" s="72" t="s">
        <v>49</v>
      </c>
      <c r="W1" s="71" t="s">
        <v>50</v>
      </c>
      <c r="X1" s="71" t="s">
        <v>3752</v>
      </c>
      <c r="Y1" s="71" t="s">
        <v>3754</v>
      </c>
      <c r="Z1" s="71" t="s">
        <v>3756</v>
      </c>
      <c r="AA1" s="71" t="s">
        <v>3755</v>
      </c>
      <c r="AB1" s="139" t="s">
        <v>3753</v>
      </c>
      <c r="AC1" s="110" t="s">
        <v>3758</v>
      </c>
      <c r="AD1" s="71" t="s">
        <v>70</v>
      </c>
    </row>
    <row r="2" spans="1:30" x14ac:dyDescent="0.25">
      <c r="O2" s="44"/>
      <c r="P2" s="60"/>
      <c r="Q2" s="62"/>
      <c r="R2" s="62"/>
      <c r="S2" s="60"/>
      <c r="T2" s="61"/>
      <c r="U2" s="61"/>
      <c r="V2" s="61"/>
      <c r="W2" s="60"/>
      <c r="X2" s="138"/>
      <c r="Y2" s="138"/>
      <c r="Z2" s="138"/>
      <c r="AA2" s="138"/>
      <c r="AB2" s="140"/>
      <c r="AC2" s="104"/>
      <c r="AD2" s="42"/>
    </row>
    <row r="3" spans="1:30" x14ac:dyDescent="0.25">
      <c r="O3" s="44"/>
      <c r="P3" s="60"/>
      <c r="Q3" s="62"/>
      <c r="R3" s="62"/>
      <c r="S3" s="60"/>
      <c r="T3" s="61"/>
      <c r="U3" s="61"/>
      <c r="V3" s="61"/>
      <c r="W3" s="60"/>
      <c r="X3" s="138"/>
      <c r="Y3" s="138"/>
      <c r="Z3" s="138"/>
      <c r="AA3" s="138"/>
      <c r="AB3" s="140"/>
      <c r="AC3" s="104"/>
      <c r="AD3" s="42"/>
    </row>
    <row r="4" spans="1:30" x14ac:dyDescent="0.25">
      <c r="O4" s="44"/>
      <c r="P4" s="60"/>
      <c r="Q4" s="62"/>
      <c r="R4" s="62"/>
      <c r="S4" s="60"/>
      <c r="T4" s="61"/>
      <c r="U4" s="61"/>
      <c r="V4" s="61"/>
      <c r="W4" s="60"/>
      <c r="X4" s="138"/>
      <c r="Y4" s="138"/>
      <c r="Z4" s="138"/>
      <c r="AA4" s="138"/>
      <c r="AB4" s="140"/>
      <c r="AC4" s="104"/>
      <c r="AD4" s="42"/>
    </row>
    <row r="5" spans="1:30" x14ac:dyDescent="0.25">
      <c r="O5" s="44"/>
      <c r="P5" s="60"/>
      <c r="Q5" s="62"/>
      <c r="R5" s="62"/>
      <c r="S5" s="60"/>
      <c r="T5" s="61"/>
      <c r="U5" s="61"/>
      <c r="V5" s="61"/>
      <c r="W5" s="60"/>
      <c r="X5" s="138"/>
      <c r="Y5" s="138"/>
      <c r="Z5" s="138"/>
      <c r="AA5" s="138"/>
      <c r="AB5" s="140"/>
      <c r="AC5" s="104"/>
      <c r="AD5" s="42"/>
    </row>
    <row r="6" spans="1:30" x14ac:dyDescent="0.25">
      <c r="O6" s="44"/>
      <c r="P6" s="60"/>
      <c r="Q6" s="62"/>
      <c r="R6" s="62"/>
      <c r="S6" s="60"/>
      <c r="T6" s="61"/>
      <c r="U6" s="61"/>
      <c r="V6" s="61"/>
      <c r="W6" s="60"/>
      <c r="X6" s="138"/>
      <c r="Y6" s="138"/>
      <c r="Z6" s="138"/>
      <c r="AA6" s="138"/>
      <c r="AB6" s="140"/>
      <c r="AC6" s="104"/>
      <c r="AD6" s="42"/>
    </row>
    <row r="7" spans="1:30" x14ac:dyDescent="0.25">
      <c r="O7" s="44"/>
      <c r="P7" s="60"/>
      <c r="Q7" s="62"/>
      <c r="R7" s="62"/>
      <c r="S7" s="60"/>
      <c r="T7" s="61"/>
      <c r="U7" s="61"/>
      <c r="V7" s="61"/>
      <c r="W7" s="60"/>
      <c r="X7" s="138"/>
      <c r="Y7" s="138"/>
      <c r="Z7" s="138"/>
      <c r="AA7" s="138"/>
      <c r="AB7" s="140"/>
      <c r="AC7" s="104"/>
      <c r="AD7" s="42"/>
    </row>
    <row r="8" spans="1:30" x14ac:dyDescent="0.25">
      <c r="O8" s="44"/>
      <c r="P8" s="60"/>
      <c r="Q8" s="62"/>
      <c r="R8" s="62"/>
      <c r="S8" s="60"/>
      <c r="T8" s="61"/>
      <c r="U8" s="61"/>
      <c r="V8" s="61"/>
      <c r="W8" s="60"/>
      <c r="X8" s="138"/>
      <c r="Y8" s="138"/>
      <c r="Z8" s="138"/>
      <c r="AA8" s="138"/>
      <c r="AB8" s="140"/>
      <c r="AC8" s="104"/>
      <c r="AD8" s="42"/>
    </row>
    <row r="9" spans="1:30" x14ac:dyDescent="0.25">
      <c r="O9" s="44"/>
      <c r="P9" s="60"/>
      <c r="Q9" s="62"/>
      <c r="R9" s="62"/>
      <c r="S9" s="60"/>
      <c r="T9" s="61"/>
      <c r="U9" s="61"/>
      <c r="V9" s="61"/>
      <c r="W9" s="60"/>
      <c r="X9" s="138"/>
      <c r="Y9" s="138"/>
      <c r="Z9" s="138"/>
      <c r="AA9" s="138"/>
      <c r="AB9" s="140"/>
      <c r="AC9" s="104"/>
      <c r="AD9" s="42"/>
    </row>
    <row r="10" spans="1:30" x14ac:dyDescent="0.25">
      <c r="O10" s="44"/>
      <c r="P10" s="60"/>
      <c r="Q10" s="62"/>
      <c r="R10" s="62"/>
      <c r="S10" s="60"/>
      <c r="T10" s="61"/>
      <c r="U10" s="61"/>
      <c r="V10" s="61"/>
      <c r="W10" s="60"/>
      <c r="X10" s="138"/>
      <c r="Y10" s="138"/>
      <c r="Z10" s="138"/>
      <c r="AA10" s="138"/>
      <c r="AB10" s="140"/>
      <c r="AC10" s="104"/>
      <c r="AD10" s="42"/>
    </row>
    <row r="11" spans="1:30" x14ac:dyDescent="0.25">
      <c r="O11" s="44"/>
      <c r="P11" s="60"/>
      <c r="Q11" s="62"/>
      <c r="R11" s="62"/>
      <c r="S11" s="60"/>
      <c r="T11" s="61"/>
      <c r="U11" s="61"/>
      <c r="V11" s="61"/>
      <c r="W11" s="60"/>
      <c r="X11" s="138"/>
      <c r="Y11" s="138"/>
      <c r="Z11" s="138"/>
      <c r="AA11" s="138"/>
      <c r="AB11" s="140"/>
      <c r="AC11" s="104"/>
      <c r="AD11" s="42"/>
    </row>
    <row r="12" spans="1:30" x14ac:dyDescent="0.25">
      <c r="O12" s="44"/>
      <c r="P12" s="60"/>
      <c r="Q12" s="62"/>
      <c r="R12" s="62"/>
      <c r="S12" s="60"/>
      <c r="T12" s="61"/>
      <c r="U12" s="61"/>
      <c r="V12" s="61"/>
      <c r="W12" s="60"/>
      <c r="X12" s="138"/>
      <c r="Y12" s="138"/>
      <c r="Z12" s="138"/>
      <c r="AA12" s="138"/>
      <c r="AB12" s="140"/>
      <c r="AC12" s="104"/>
      <c r="AD12" s="42"/>
    </row>
    <row r="13" spans="1:30" x14ac:dyDescent="0.25">
      <c r="O13" s="44"/>
      <c r="P13" s="60"/>
      <c r="Q13" s="62"/>
      <c r="R13" s="62"/>
      <c r="S13" s="60"/>
      <c r="T13" s="61"/>
      <c r="U13" s="61"/>
      <c r="V13" s="61"/>
      <c r="W13" s="60"/>
      <c r="X13" s="138"/>
      <c r="Y13" s="138"/>
      <c r="Z13" s="138"/>
      <c r="AA13" s="138"/>
      <c r="AB13" s="140"/>
      <c r="AC13" s="104"/>
      <c r="AD13" s="42"/>
    </row>
    <row r="14" spans="1:30" x14ac:dyDescent="0.25">
      <c r="O14" s="44"/>
      <c r="P14" s="60"/>
      <c r="Q14" s="62"/>
      <c r="R14" s="62"/>
      <c r="S14" s="60"/>
      <c r="T14" s="61"/>
      <c r="U14" s="61"/>
      <c r="V14" s="61"/>
      <c r="W14" s="60"/>
      <c r="X14" s="138"/>
      <c r="Y14" s="138"/>
      <c r="Z14" s="138"/>
      <c r="AA14" s="138"/>
      <c r="AB14" s="140"/>
      <c r="AC14" s="104"/>
      <c r="AD14" s="42"/>
    </row>
    <row r="15" spans="1:30" x14ac:dyDescent="0.25">
      <c r="O15" s="44"/>
      <c r="P15" s="60"/>
      <c r="Q15" s="62"/>
      <c r="R15" s="62"/>
      <c r="S15" s="60"/>
      <c r="T15" s="61"/>
      <c r="U15" s="61"/>
      <c r="V15" s="61"/>
      <c r="W15" s="60"/>
      <c r="X15" s="138"/>
      <c r="Y15" s="138"/>
      <c r="Z15" s="138"/>
      <c r="AA15" s="138"/>
      <c r="AB15" s="140"/>
      <c r="AC15" s="104"/>
      <c r="AD15" s="42"/>
    </row>
    <row r="16" spans="1:30" x14ac:dyDescent="0.25">
      <c r="O16" s="44"/>
      <c r="P16" s="60"/>
      <c r="Q16" s="62"/>
      <c r="R16" s="62"/>
      <c r="S16" s="60"/>
      <c r="T16" s="61"/>
      <c r="U16" s="61"/>
      <c r="V16" s="61"/>
      <c r="W16" s="60"/>
      <c r="X16" s="138"/>
      <c r="Y16" s="138"/>
      <c r="Z16" s="138"/>
      <c r="AA16" s="138"/>
      <c r="AB16" s="140"/>
      <c r="AC16" s="104"/>
      <c r="AD16" s="42"/>
    </row>
    <row r="17" spans="15:30" x14ac:dyDescent="0.25">
      <c r="O17" s="44"/>
      <c r="P17" s="60"/>
      <c r="Q17" s="62"/>
      <c r="R17" s="62"/>
      <c r="S17" s="60"/>
      <c r="T17" s="61"/>
      <c r="U17" s="61"/>
      <c r="V17" s="61"/>
      <c r="W17" s="60"/>
      <c r="X17" s="138"/>
      <c r="Y17" s="138"/>
      <c r="Z17" s="138"/>
      <c r="AA17" s="138"/>
      <c r="AB17" s="140"/>
      <c r="AC17" s="104"/>
      <c r="AD17" s="42"/>
    </row>
    <row r="18" spans="15:30" x14ac:dyDescent="0.25">
      <c r="O18" s="44"/>
      <c r="P18" s="60"/>
      <c r="Q18" s="62"/>
      <c r="R18" s="62"/>
      <c r="S18" s="60"/>
      <c r="T18" s="61"/>
      <c r="U18" s="61"/>
      <c r="V18" s="61"/>
      <c r="W18" s="60"/>
      <c r="X18" s="138"/>
      <c r="Y18" s="138"/>
      <c r="Z18" s="138"/>
      <c r="AA18" s="138"/>
      <c r="AB18" s="140"/>
      <c r="AC18" s="104"/>
      <c r="AD18" s="42"/>
    </row>
    <row r="19" spans="15:30" x14ac:dyDescent="0.25">
      <c r="O19" s="44"/>
      <c r="P19" s="60"/>
      <c r="Q19" s="62"/>
      <c r="R19" s="62"/>
      <c r="S19" s="60"/>
      <c r="T19" s="61"/>
      <c r="U19" s="61"/>
      <c r="V19" s="61"/>
      <c r="W19" s="60"/>
      <c r="X19" s="138"/>
      <c r="Y19" s="138"/>
      <c r="Z19" s="138"/>
      <c r="AA19" s="138"/>
      <c r="AB19" s="140"/>
      <c r="AC19" s="104"/>
      <c r="AD19" s="42"/>
    </row>
    <row r="20" spans="15:30" x14ac:dyDescent="0.25">
      <c r="O20" s="44"/>
      <c r="P20" s="60"/>
      <c r="Q20" s="62"/>
      <c r="R20" s="62"/>
      <c r="S20" s="60"/>
      <c r="T20" s="61"/>
      <c r="U20" s="61"/>
      <c r="V20" s="61"/>
      <c r="W20" s="60"/>
      <c r="X20" s="138"/>
      <c r="Y20" s="138"/>
      <c r="Z20" s="138"/>
      <c r="AA20" s="138"/>
      <c r="AB20" s="140"/>
      <c r="AC20" s="104"/>
      <c r="AD20" s="42"/>
    </row>
    <row r="21" spans="15:30" x14ac:dyDescent="0.25">
      <c r="O21" s="44"/>
      <c r="P21" s="60"/>
      <c r="Q21" s="62"/>
      <c r="R21" s="62"/>
      <c r="S21" s="60"/>
      <c r="T21" s="61"/>
      <c r="U21" s="61"/>
      <c r="V21" s="61"/>
      <c r="W21" s="60"/>
      <c r="X21" s="138"/>
      <c r="Y21" s="138"/>
      <c r="Z21" s="138"/>
      <c r="AA21" s="138"/>
      <c r="AB21" s="140"/>
      <c r="AC21" s="104"/>
      <c r="AD21" s="42"/>
    </row>
    <row r="22" spans="15:30" x14ac:dyDescent="0.25">
      <c r="O22" s="44"/>
      <c r="P22" s="60"/>
      <c r="Q22" s="62"/>
      <c r="R22" s="62"/>
      <c r="S22" s="60"/>
      <c r="T22" s="61"/>
      <c r="U22" s="61"/>
      <c r="V22" s="61"/>
      <c r="W22" s="60"/>
      <c r="X22" s="138"/>
      <c r="Y22" s="138"/>
      <c r="Z22" s="138"/>
      <c r="AA22" s="138"/>
      <c r="AB22" s="140"/>
      <c r="AC22" s="104"/>
      <c r="AD22" s="42"/>
    </row>
    <row r="23" spans="15:30" x14ac:dyDescent="0.25">
      <c r="O23" s="44"/>
      <c r="P23" s="60"/>
      <c r="Q23" s="62"/>
      <c r="R23" s="62"/>
      <c r="S23" s="60"/>
      <c r="T23" s="61"/>
      <c r="U23" s="61"/>
      <c r="V23" s="61"/>
      <c r="W23" s="60"/>
      <c r="X23" s="138"/>
      <c r="Y23" s="138"/>
      <c r="Z23" s="138"/>
      <c r="AA23" s="138"/>
      <c r="AB23" s="140"/>
      <c r="AC23" s="104"/>
      <c r="AD23" s="42"/>
    </row>
    <row r="24" spans="15:30" x14ac:dyDescent="0.25">
      <c r="O24" s="44"/>
      <c r="P24" s="60"/>
      <c r="Q24" s="62"/>
      <c r="R24" s="62"/>
      <c r="S24" s="60"/>
      <c r="T24" s="61"/>
      <c r="U24" s="61"/>
      <c r="V24" s="61"/>
      <c r="W24" s="60"/>
      <c r="X24" s="138"/>
      <c r="Y24" s="138"/>
      <c r="Z24" s="138"/>
      <c r="AA24" s="138"/>
      <c r="AB24" s="140"/>
      <c r="AC24" s="104"/>
      <c r="AD24" s="42"/>
    </row>
    <row r="25" spans="15:30" x14ac:dyDescent="0.25">
      <c r="O25" s="44"/>
      <c r="P25" s="60"/>
      <c r="Q25" s="62"/>
      <c r="R25" s="62"/>
      <c r="S25" s="60"/>
      <c r="T25" s="61"/>
      <c r="U25" s="61"/>
      <c r="V25" s="61"/>
      <c r="W25" s="60"/>
      <c r="X25" s="138"/>
      <c r="Y25" s="138"/>
      <c r="Z25" s="138"/>
      <c r="AA25" s="138"/>
      <c r="AB25" s="140"/>
      <c r="AC25" s="104"/>
      <c r="AD25" s="42"/>
    </row>
    <row r="26" spans="15:30" x14ac:dyDescent="0.25">
      <c r="O26" s="44"/>
      <c r="P26" s="60"/>
      <c r="Q26" s="62"/>
      <c r="R26" s="62"/>
      <c r="S26" s="60"/>
      <c r="T26" s="61"/>
      <c r="U26" s="61"/>
      <c r="V26" s="61"/>
      <c r="W26" s="60"/>
      <c r="X26" s="138"/>
      <c r="Y26" s="138"/>
      <c r="Z26" s="138"/>
      <c r="AA26" s="138"/>
      <c r="AB26" s="140"/>
      <c r="AC26" s="104"/>
      <c r="AD26" s="42"/>
    </row>
    <row r="27" spans="15:30" x14ac:dyDescent="0.25">
      <c r="O27" s="44"/>
      <c r="P27" s="60"/>
      <c r="Q27" s="62"/>
      <c r="R27" s="62"/>
      <c r="S27" s="60"/>
      <c r="T27" s="61"/>
      <c r="U27" s="61"/>
      <c r="V27" s="61"/>
      <c r="W27" s="60"/>
      <c r="X27" s="138"/>
      <c r="Y27" s="138"/>
      <c r="Z27" s="138"/>
      <c r="AA27" s="138"/>
      <c r="AB27" s="140"/>
      <c r="AC27" s="104"/>
      <c r="AD27" s="42"/>
    </row>
    <row r="28" spans="15:30" x14ac:dyDescent="0.25">
      <c r="O28" s="44"/>
      <c r="P28" s="60"/>
      <c r="Q28" s="62"/>
      <c r="R28" s="62"/>
      <c r="S28" s="60"/>
      <c r="T28" s="61"/>
      <c r="U28" s="61"/>
      <c r="V28" s="61"/>
      <c r="W28" s="60"/>
      <c r="X28" s="138"/>
      <c r="Y28" s="138"/>
      <c r="Z28" s="138"/>
      <c r="AA28" s="138"/>
      <c r="AB28" s="140"/>
      <c r="AC28" s="104"/>
      <c r="AD28" s="42"/>
    </row>
  </sheetData>
  <conditionalFormatting sqref="H1">
    <cfRule type="duplicateValues" dxfId="136" priority="2"/>
  </conditionalFormatting>
  <conditionalFormatting sqref="H1:H28">
    <cfRule type="duplicateValues" dxfId="135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249EC-88AB-412D-B3F3-E77030E8FE78}">
  <sheetPr>
    <tabColor theme="5"/>
  </sheetPr>
  <dimension ref="A1:AE1152"/>
  <sheetViews>
    <sheetView zoomScale="70" zoomScaleNormal="70" workbookViewId="0">
      <pane ySplit="2" topLeftCell="A486" activePane="bottomLeft" state="frozen"/>
      <selection pane="bottomLeft" activeCell="J522" sqref="J522"/>
    </sheetView>
  </sheetViews>
  <sheetFormatPr defaultRowHeight="14.25" x14ac:dyDescent="0.2"/>
  <cols>
    <col min="1" max="1" width="14.85546875" style="42" bestFit="1" customWidth="1"/>
    <col min="2" max="2" width="11.28515625" style="42" customWidth="1"/>
    <col min="3" max="3" width="13.28515625" style="42" customWidth="1"/>
    <col min="4" max="4" width="17" style="42" bestFit="1" customWidth="1"/>
    <col min="5" max="5" width="14.85546875" style="42" customWidth="1"/>
    <col min="6" max="6" width="15.42578125" style="42" bestFit="1" customWidth="1"/>
    <col min="7" max="7" width="18.5703125" style="42" customWidth="1"/>
    <col min="8" max="8" width="10.7109375" style="42" customWidth="1"/>
    <col min="9" max="14" width="11.42578125" style="46" customWidth="1"/>
    <col min="15" max="15" width="16.28515625" style="42" customWidth="1"/>
    <col min="16" max="17" width="10.5703125" style="42" customWidth="1"/>
    <col min="18" max="18" width="9.85546875" style="42" customWidth="1"/>
    <col min="19" max="19" width="16.5703125" style="42" bestFit="1" customWidth="1"/>
    <col min="20" max="20" width="16" style="46" customWidth="1"/>
    <col min="21" max="21" width="11.42578125" style="46" customWidth="1"/>
    <col min="22" max="22" width="9.85546875" style="46" customWidth="1"/>
    <col min="23" max="23" width="9.85546875" style="42" customWidth="1"/>
    <col min="24" max="24" width="58.42578125" style="113" customWidth="1"/>
    <col min="25" max="25" width="18.5703125" style="42" customWidth="1"/>
    <col min="26" max="31" width="14.42578125" style="42" customWidth="1"/>
    <col min="32" max="16384" width="9.140625" style="42"/>
  </cols>
  <sheetData>
    <row r="1" spans="1:31" s="46" customFormat="1" x14ac:dyDescent="0.2">
      <c r="I1" s="46">
        <f t="shared" ref="I1:W1" si="0">SUM(I3:I7709)</f>
        <v>0</v>
      </c>
      <c r="J1" s="46">
        <f t="shared" si="0"/>
        <v>0</v>
      </c>
      <c r="K1" s="46">
        <f t="shared" si="0"/>
        <v>140027</v>
      </c>
      <c r="L1" s="46">
        <f t="shared" si="0"/>
        <v>0</v>
      </c>
      <c r="M1" s="46">
        <f t="shared" si="0"/>
        <v>0</v>
      </c>
      <c r="N1" s="46">
        <f t="shared" si="0"/>
        <v>115513</v>
      </c>
      <c r="O1" s="46">
        <f t="shared" si="0"/>
        <v>648</v>
      </c>
      <c r="P1" s="46">
        <f t="shared" si="0"/>
        <v>648</v>
      </c>
      <c r="Q1" s="46">
        <f t="shared" si="0"/>
        <v>14.587887501988313</v>
      </c>
      <c r="R1" s="46">
        <f t="shared" si="0"/>
        <v>933.02017557428292</v>
      </c>
      <c r="S1" s="46">
        <f t="shared" si="0"/>
        <v>0</v>
      </c>
      <c r="T1" s="46">
        <f t="shared" si="0"/>
        <v>190727</v>
      </c>
      <c r="U1" s="46">
        <f t="shared" si="0"/>
        <v>226272</v>
      </c>
      <c r="V1" s="46">
        <f t="shared" si="0"/>
        <v>191134</v>
      </c>
      <c r="W1" s="46">
        <f t="shared" si="0"/>
        <v>622</v>
      </c>
      <c r="X1" s="109"/>
    </row>
    <row r="2" spans="1:31" s="74" customFormat="1" ht="59.25" customHeight="1" x14ac:dyDescent="0.25">
      <c r="A2" s="71" t="s">
        <v>1</v>
      </c>
      <c r="B2" s="71" t="s">
        <v>2</v>
      </c>
      <c r="C2" s="71" t="s">
        <v>3</v>
      </c>
      <c r="D2" s="71" t="s">
        <v>4</v>
      </c>
      <c r="E2" s="71" t="s">
        <v>5</v>
      </c>
      <c r="F2" s="71" t="s">
        <v>6</v>
      </c>
      <c r="G2" s="71" t="s">
        <v>7</v>
      </c>
      <c r="H2" s="71" t="s">
        <v>8</v>
      </c>
      <c r="I2" s="72" t="s">
        <v>37</v>
      </c>
      <c r="J2" s="72" t="s">
        <v>588</v>
      </c>
      <c r="K2" s="72" t="s">
        <v>589</v>
      </c>
      <c r="L2" s="72" t="s">
        <v>590</v>
      </c>
      <c r="M2" s="72" t="s">
        <v>404</v>
      </c>
      <c r="N2" s="72" t="s">
        <v>2082</v>
      </c>
      <c r="O2" s="71" t="s">
        <v>42</v>
      </c>
      <c r="P2" s="71" t="s">
        <v>43</v>
      </c>
      <c r="Q2" s="71" t="s">
        <v>44</v>
      </c>
      <c r="R2" s="71" t="s">
        <v>45</v>
      </c>
      <c r="S2" s="71" t="s">
        <v>2153</v>
      </c>
      <c r="T2" s="72" t="s">
        <v>47</v>
      </c>
      <c r="U2" s="72" t="s">
        <v>48</v>
      </c>
      <c r="V2" s="72" t="s">
        <v>49</v>
      </c>
      <c r="W2" s="71" t="s">
        <v>50</v>
      </c>
      <c r="X2" s="110" t="s">
        <v>72</v>
      </c>
      <c r="Y2" s="71" t="s">
        <v>70</v>
      </c>
      <c r="Z2" s="72" t="s">
        <v>37</v>
      </c>
      <c r="AA2" s="72" t="s">
        <v>588</v>
      </c>
      <c r="AB2" s="72" t="s">
        <v>589</v>
      </c>
      <c r="AC2" s="72" t="s">
        <v>590</v>
      </c>
      <c r="AD2" s="72" t="s">
        <v>404</v>
      </c>
      <c r="AE2" s="72" t="s">
        <v>2082</v>
      </c>
    </row>
    <row r="3" spans="1:31" ht="15" customHeight="1" x14ac:dyDescent="0.25">
      <c r="A3" s="40" t="s">
        <v>10</v>
      </c>
      <c r="B3" s="40" t="s">
        <v>11</v>
      </c>
      <c r="C3" t="s">
        <v>38</v>
      </c>
      <c r="D3" s="40" t="s">
        <v>35</v>
      </c>
      <c r="E3" t="s">
        <v>38</v>
      </c>
      <c r="F3" s="40" t="s">
        <v>36</v>
      </c>
      <c r="G3" t="s">
        <v>2637</v>
      </c>
      <c r="H3" t="s">
        <v>2886</v>
      </c>
      <c r="I3" s="1"/>
      <c r="J3" s="1"/>
      <c r="K3" s="1"/>
      <c r="L3" s="1"/>
      <c r="M3" s="1"/>
      <c r="N3" s="1">
        <v>100</v>
      </c>
      <c r="O3" s="44">
        <f>COUNTIF(I3:N3,"&gt;=0")</f>
        <v>1</v>
      </c>
      <c r="P3" s="60">
        <f>COUNTIF(I3:N3,"&gt;=0")</f>
        <v>1</v>
      </c>
      <c r="Q3" s="62">
        <f>IFERROR(1-(MIN(I3:N3)/MAX(I3:N3)),"")</f>
        <v>0</v>
      </c>
      <c r="R3" s="62">
        <f>IF(MIN(I3:N3)&lt;&gt;0,MAX(I3:N3)/MIN(I3:N3),0)</f>
        <v>1</v>
      </c>
      <c r="S3" s="60" t="str">
        <f t="shared" ref="S3:S66" si="1">IFERROR(IF(Q3&lt;=0.15,"0-15% range",IF(AND(Q3&gt;0.15,Q3&lt;=0.5),"16 - 50% range",IF(Q3&gt;0.5,"50-100% range", "NA"))),"")</f>
        <v>0-15% range</v>
      </c>
      <c r="T3" s="61">
        <f>AVERAGE(I3:N3)</f>
        <v>100</v>
      </c>
      <c r="U3" s="61">
        <f>MAX(I3:N3)</f>
        <v>100</v>
      </c>
      <c r="V3" s="61">
        <f>MIN(I3:N3)</f>
        <v>100</v>
      </c>
      <c r="W3" s="60">
        <f t="shared" ref="W3:W66" si="2">COUNTIF(H:H,H3)</f>
        <v>1</v>
      </c>
      <c r="X3" s="104" t="s">
        <v>2173</v>
      </c>
      <c r="Z3" s="134"/>
      <c r="AA3" s="134"/>
      <c r="AB3" s="134"/>
      <c r="AC3" s="134"/>
      <c r="AD3" s="134"/>
      <c r="AE3" s="134"/>
    </row>
    <row r="4" spans="1:31" ht="15" customHeight="1" x14ac:dyDescent="0.25">
      <c r="A4" s="40" t="s">
        <v>10</v>
      </c>
      <c r="B4" s="40" t="s">
        <v>11</v>
      </c>
      <c r="C4" t="s">
        <v>38</v>
      </c>
      <c r="D4" s="40" t="s">
        <v>35</v>
      </c>
      <c r="E4" t="s">
        <v>1005</v>
      </c>
      <c r="F4" s="40" t="s">
        <v>1006</v>
      </c>
      <c r="G4" t="s">
        <v>1005</v>
      </c>
      <c r="H4" t="s">
        <v>1054</v>
      </c>
      <c r="I4" s="1"/>
      <c r="J4" s="1"/>
      <c r="K4" s="1"/>
      <c r="L4" s="1"/>
      <c r="M4" s="1"/>
      <c r="N4" s="1">
        <v>6</v>
      </c>
      <c r="O4" s="44">
        <f t="shared" ref="O4:O67" si="3">COUNTIF(I4:N4,"&gt;=0")</f>
        <v>1</v>
      </c>
      <c r="P4" s="60">
        <f t="shared" ref="P4:P67" si="4">COUNTIF(I4:N4,"&gt;=0")</f>
        <v>1</v>
      </c>
      <c r="Q4" s="62">
        <f t="shared" ref="Q4:Q67" si="5">IFERROR(1-(MIN(I4:N4)/MAX(I4:N4)),"")</f>
        <v>0</v>
      </c>
      <c r="R4" s="62">
        <f t="shared" ref="R4:R67" si="6">IF(MIN(I4:N4)&lt;&gt;0,MAX(I4:N4)/MIN(I4:N4),0)</f>
        <v>1</v>
      </c>
      <c r="S4" s="60" t="str">
        <f t="shared" si="1"/>
        <v>0-15% range</v>
      </c>
      <c r="T4" s="61">
        <f t="shared" ref="T4:T25" si="7">AVERAGE(I4:N4)</f>
        <v>6</v>
      </c>
      <c r="U4" s="61">
        <f t="shared" ref="U4:U67" si="8">MAX(I4:N4)</f>
        <v>6</v>
      </c>
      <c r="V4" s="61">
        <f t="shared" ref="V4:V67" si="9">MIN(I4:N4)</f>
        <v>6</v>
      </c>
      <c r="W4" s="60">
        <f t="shared" si="2"/>
        <v>1</v>
      </c>
      <c r="X4" s="104" t="s">
        <v>2173</v>
      </c>
      <c r="Z4" s="134"/>
      <c r="AA4" s="134"/>
      <c r="AB4" s="134"/>
      <c r="AC4" s="134"/>
      <c r="AD4" s="134"/>
      <c r="AE4" s="134"/>
    </row>
    <row r="5" spans="1:31" ht="15" customHeight="1" x14ac:dyDescent="0.25">
      <c r="A5" s="40" t="s">
        <v>10</v>
      </c>
      <c r="B5" s="40" t="s">
        <v>11</v>
      </c>
      <c r="C5" t="s">
        <v>38</v>
      </c>
      <c r="D5" s="40" t="s">
        <v>35</v>
      </c>
      <c r="E5" t="s">
        <v>1005</v>
      </c>
      <c r="F5" s="40" t="s">
        <v>1006</v>
      </c>
      <c r="G5" t="s">
        <v>1803</v>
      </c>
      <c r="H5" t="s">
        <v>1804</v>
      </c>
      <c r="I5" s="1"/>
      <c r="J5" s="1"/>
      <c r="K5" s="1"/>
      <c r="L5" s="1"/>
      <c r="M5" s="1"/>
      <c r="N5" s="1">
        <v>5</v>
      </c>
      <c r="O5" s="44">
        <f t="shared" si="3"/>
        <v>1</v>
      </c>
      <c r="P5" s="60">
        <f t="shared" si="4"/>
        <v>1</v>
      </c>
      <c r="Q5" s="62">
        <f t="shared" si="5"/>
        <v>0</v>
      </c>
      <c r="R5" s="62">
        <f t="shared" si="6"/>
        <v>1</v>
      </c>
      <c r="S5" s="60" t="str">
        <f t="shared" si="1"/>
        <v>0-15% range</v>
      </c>
      <c r="T5" s="61">
        <f t="shared" si="7"/>
        <v>5</v>
      </c>
      <c r="U5" s="61">
        <f t="shared" si="8"/>
        <v>5</v>
      </c>
      <c r="V5" s="61">
        <f t="shared" si="9"/>
        <v>5</v>
      </c>
      <c r="W5" s="60">
        <f t="shared" si="2"/>
        <v>1</v>
      </c>
      <c r="X5" s="104" t="s">
        <v>2173</v>
      </c>
      <c r="Z5" s="134"/>
      <c r="AA5" s="134"/>
      <c r="AB5" s="134"/>
      <c r="AC5" s="134"/>
      <c r="AD5" s="134"/>
      <c r="AE5" s="134"/>
    </row>
    <row r="6" spans="1:31" ht="15" customHeight="1" x14ac:dyDescent="0.25">
      <c r="A6" s="40" t="s">
        <v>10</v>
      </c>
      <c r="B6" s="40" t="s">
        <v>11</v>
      </c>
      <c r="C6" t="s">
        <v>38</v>
      </c>
      <c r="D6" s="40" t="s">
        <v>35</v>
      </c>
      <c r="E6" t="s">
        <v>1005</v>
      </c>
      <c r="F6" s="40" t="s">
        <v>1006</v>
      </c>
      <c r="G6" t="s">
        <v>1972</v>
      </c>
      <c r="H6" t="s">
        <v>1973</v>
      </c>
      <c r="I6" s="1"/>
      <c r="J6" s="1"/>
      <c r="K6" s="1"/>
      <c r="L6" s="1"/>
      <c r="M6" s="1"/>
      <c r="N6" s="1">
        <v>10</v>
      </c>
      <c r="O6" s="44">
        <f t="shared" si="3"/>
        <v>1</v>
      </c>
      <c r="P6" s="60">
        <f t="shared" si="4"/>
        <v>1</v>
      </c>
      <c r="Q6" s="62">
        <f t="shared" si="5"/>
        <v>0</v>
      </c>
      <c r="R6" s="62">
        <f t="shared" si="6"/>
        <v>1</v>
      </c>
      <c r="S6" s="60" t="str">
        <f t="shared" si="1"/>
        <v>0-15% range</v>
      </c>
      <c r="T6" s="61">
        <f t="shared" si="7"/>
        <v>10</v>
      </c>
      <c r="U6" s="61">
        <f t="shared" si="8"/>
        <v>10</v>
      </c>
      <c r="V6" s="61">
        <f t="shared" si="9"/>
        <v>10</v>
      </c>
      <c r="W6" s="60">
        <f t="shared" si="2"/>
        <v>1</v>
      </c>
      <c r="X6" s="104" t="s">
        <v>2173</v>
      </c>
      <c r="Z6" s="134"/>
      <c r="AA6" s="134"/>
      <c r="AB6" s="134"/>
      <c r="AC6" s="134"/>
      <c r="AD6" s="134"/>
      <c r="AE6" s="134"/>
    </row>
    <row r="7" spans="1:31" ht="15" customHeight="1" x14ac:dyDescent="0.25">
      <c r="A7" s="40" t="s">
        <v>10</v>
      </c>
      <c r="B7" s="40" t="s">
        <v>11</v>
      </c>
      <c r="C7" t="s">
        <v>38</v>
      </c>
      <c r="D7" s="40" t="s">
        <v>35</v>
      </c>
      <c r="E7" t="s">
        <v>1005</v>
      </c>
      <c r="F7" s="40" t="s">
        <v>1006</v>
      </c>
      <c r="G7" t="s">
        <v>2889</v>
      </c>
      <c r="H7" t="s">
        <v>2890</v>
      </c>
      <c r="I7" s="1"/>
      <c r="J7" s="1"/>
      <c r="K7" s="1"/>
      <c r="L7" s="1"/>
      <c r="M7" s="1"/>
      <c r="N7" s="1">
        <v>50</v>
      </c>
      <c r="O7" s="44">
        <f t="shared" si="3"/>
        <v>1</v>
      </c>
      <c r="P7" s="60">
        <f t="shared" si="4"/>
        <v>1</v>
      </c>
      <c r="Q7" s="62">
        <f t="shared" si="5"/>
        <v>0</v>
      </c>
      <c r="R7" s="62">
        <f t="shared" si="6"/>
        <v>1</v>
      </c>
      <c r="S7" s="60" t="str">
        <f t="shared" si="1"/>
        <v>0-15% range</v>
      </c>
      <c r="T7" s="61">
        <f t="shared" si="7"/>
        <v>50</v>
      </c>
      <c r="U7" s="61">
        <f t="shared" si="8"/>
        <v>50</v>
      </c>
      <c r="V7" s="61">
        <f t="shared" si="9"/>
        <v>50</v>
      </c>
      <c r="W7" s="60">
        <f t="shared" si="2"/>
        <v>1</v>
      </c>
      <c r="X7" s="104" t="s">
        <v>2173</v>
      </c>
      <c r="Z7" s="134"/>
      <c r="AA7" s="134"/>
      <c r="AB7" s="134"/>
      <c r="AC7" s="134"/>
      <c r="AD7" s="134"/>
      <c r="AE7" s="134"/>
    </row>
    <row r="8" spans="1:31" ht="15" customHeight="1" x14ac:dyDescent="0.25">
      <c r="A8" s="40" t="s">
        <v>10</v>
      </c>
      <c r="B8" s="40" t="s">
        <v>11</v>
      </c>
      <c r="C8" t="s">
        <v>38</v>
      </c>
      <c r="D8" s="40" t="s">
        <v>35</v>
      </c>
      <c r="E8" t="s">
        <v>1005</v>
      </c>
      <c r="F8" s="40" t="s">
        <v>1006</v>
      </c>
      <c r="G8" t="s">
        <v>2891</v>
      </c>
      <c r="H8" t="s">
        <v>2892</v>
      </c>
      <c r="I8" s="1"/>
      <c r="J8" s="1"/>
      <c r="K8" s="1"/>
      <c r="L8" s="1"/>
      <c r="M8" s="1"/>
      <c r="N8" s="1">
        <v>30</v>
      </c>
      <c r="O8" s="44">
        <f t="shared" si="3"/>
        <v>1</v>
      </c>
      <c r="P8" s="60">
        <f t="shared" si="4"/>
        <v>1</v>
      </c>
      <c r="Q8" s="62">
        <f t="shared" si="5"/>
        <v>0</v>
      </c>
      <c r="R8" s="62">
        <f t="shared" si="6"/>
        <v>1</v>
      </c>
      <c r="S8" s="60" t="str">
        <f t="shared" si="1"/>
        <v>0-15% range</v>
      </c>
      <c r="T8" s="61">
        <f t="shared" si="7"/>
        <v>30</v>
      </c>
      <c r="U8" s="61">
        <f t="shared" si="8"/>
        <v>30</v>
      </c>
      <c r="V8" s="61">
        <f t="shared" si="9"/>
        <v>30</v>
      </c>
      <c r="W8" s="60">
        <f t="shared" si="2"/>
        <v>1</v>
      </c>
      <c r="X8" s="104" t="s">
        <v>2173</v>
      </c>
      <c r="Z8" s="134"/>
      <c r="AA8" s="134"/>
      <c r="AB8" s="134"/>
      <c r="AC8" s="134"/>
      <c r="AD8" s="134"/>
      <c r="AE8" s="134"/>
    </row>
    <row r="9" spans="1:31" ht="15" customHeight="1" x14ac:dyDescent="0.25">
      <c r="A9" s="40" t="s">
        <v>10</v>
      </c>
      <c r="B9" s="40" t="s">
        <v>11</v>
      </c>
      <c r="C9" t="s">
        <v>38</v>
      </c>
      <c r="D9" s="40" t="s">
        <v>35</v>
      </c>
      <c r="E9" t="s">
        <v>1005</v>
      </c>
      <c r="F9" s="40" t="s">
        <v>1006</v>
      </c>
      <c r="G9" t="s">
        <v>2893</v>
      </c>
      <c r="H9" t="s">
        <v>2894</v>
      </c>
      <c r="I9" s="1"/>
      <c r="J9" s="1"/>
      <c r="K9" s="1"/>
      <c r="L9" s="1"/>
      <c r="M9" s="1"/>
      <c r="N9" s="1">
        <v>25</v>
      </c>
      <c r="O9" s="44">
        <f t="shared" si="3"/>
        <v>1</v>
      </c>
      <c r="P9" s="60">
        <f t="shared" si="4"/>
        <v>1</v>
      </c>
      <c r="Q9" s="62">
        <f t="shared" si="5"/>
        <v>0</v>
      </c>
      <c r="R9" s="62">
        <f t="shared" si="6"/>
        <v>1</v>
      </c>
      <c r="S9" s="60" t="str">
        <f t="shared" si="1"/>
        <v>0-15% range</v>
      </c>
      <c r="T9" s="61">
        <f t="shared" si="7"/>
        <v>25</v>
      </c>
      <c r="U9" s="61">
        <f t="shared" si="8"/>
        <v>25</v>
      </c>
      <c r="V9" s="61">
        <f t="shared" si="9"/>
        <v>25</v>
      </c>
      <c r="W9" s="60">
        <f t="shared" si="2"/>
        <v>1</v>
      </c>
      <c r="X9" s="104" t="s">
        <v>2173</v>
      </c>
      <c r="Z9" s="134"/>
      <c r="AA9" s="134"/>
      <c r="AB9" s="134"/>
      <c r="AC9" s="134"/>
      <c r="AD9" s="134"/>
      <c r="AE9" s="134"/>
    </row>
    <row r="10" spans="1:31" ht="15" customHeight="1" x14ac:dyDescent="0.25">
      <c r="A10" s="40" t="s">
        <v>10</v>
      </c>
      <c r="B10" s="40" t="s">
        <v>11</v>
      </c>
      <c r="C10" t="s">
        <v>38</v>
      </c>
      <c r="D10" s="40" t="s">
        <v>35</v>
      </c>
      <c r="E10" t="s">
        <v>1005</v>
      </c>
      <c r="F10" s="40" t="s">
        <v>1006</v>
      </c>
      <c r="G10" t="s">
        <v>2895</v>
      </c>
      <c r="H10" t="s">
        <v>2896</v>
      </c>
      <c r="I10" s="1"/>
      <c r="J10" s="1"/>
      <c r="K10" s="1"/>
      <c r="L10" s="1"/>
      <c r="M10" s="1"/>
      <c r="N10" s="1">
        <v>15</v>
      </c>
      <c r="O10" s="44">
        <f t="shared" si="3"/>
        <v>1</v>
      </c>
      <c r="P10" s="60">
        <f t="shared" si="4"/>
        <v>1</v>
      </c>
      <c r="Q10" s="62">
        <f t="shared" si="5"/>
        <v>0</v>
      </c>
      <c r="R10" s="62">
        <f t="shared" si="6"/>
        <v>1</v>
      </c>
      <c r="S10" s="60" t="str">
        <f t="shared" si="1"/>
        <v>0-15% range</v>
      </c>
      <c r="T10" s="61">
        <f t="shared" si="7"/>
        <v>15</v>
      </c>
      <c r="U10" s="61">
        <f t="shared" si="8"/>
        <v>15</v>
      </c>
      <c r="V10" s="61">
        <f t="shared" si="9"/>
        <v>15</v>
      </c>
      <c r="W10" s="60">
        <f t="shared" si="2"/>
        <v>1</v>
      </c>
      <c r="X10" s="104" t="s">
        <v>2173</v>
      </c>
      <c r="Z10" s="134"/>
      <c r="AA10" s="134"/>
      <c r="AB10" s="134"/>
      <c r="AC10" s="134"/>
      <c r="AD10" s="134"/>
      <c r="AE10" s="134"/>
    </row>
    <row r="11" spans="1:31" ht="15" customHeight="1" x14ac:dyDescent="0.25">
      <c r="A11" s="40" t="s">
        <v>10</v>
      </c>
      <c r="B11" s="40" t="s">
        <v>11</v>
      </c>
      <c r="C11" t="s">
        <v>38</v>
      </c>
      <c r="D11" s="40" t="s">
        <v>35</v>
      </c>
      <c r="E11" t="s">
        <v>1005</v>
      </c>
      <c r="F11" s="40" t="s">
        <v>1006</v>
      </c>
      <c r="G11" t="s">
        <v>2897</v>
      </c>
      <c r="H11" t="s">
        <v>2898</v>
      </c>
      <c r="I11" s="1"/>
      <c r="J11" s="1"/>
      <c r="K11" s="1"/>
      <c r="L11" s="1"/>
      <c r="M11" s="1"/>
      <c r="N11" s="1">
        <v>40</v>
      </c>
      <c r="O11" s="44">
        <f t="shared" si="3"/>
        <v>1</v>
      </c>
      <c r="P11" s="60">
        <f t="shared" si="4"/>
        <v>1</v>
      </c>
      <c r="Q11" s="62">
        <f t="shared" si="5"/>
        <v>0</v>
      </c>
      <c r="R11" s="62">
        <f t="shared" si="6"/>
        <v>1</v>
      </c>
      <c r="S11" s="60" t="str">
        <f t="shared" si="1"/>
        <v>0-15% range</v>
      </c>
      <c r="T11" s="61">
        <f t="shared" si="7"/>
        <v>40</v>
      </c>
      <c r="U11" s="61">
        <f t="shared" si="8"/>
        <v>40</v>
      </c>
      <c r="V11" s="61">
        <f t="shared" si="9"/>
        <v>40</v>
      </c>
      <c r="W11" s="60">
        <f t="shared" si="2"/>
        <v>1</v>
      </c>
      <c r="X11" s="104" t="s">
        <v>2173</v>
      </c>
      <c r="Z11" s="134"/>
      <c r="AA11" s="134"/>
      <c r="AB11" s="134"/>
      <c r="AC11" s="134"/>
      <c r="AD11" s="134"/>
      <c r="AE11" s="134"/>
    </row>
    <row r="12" spans="1:31" ht="15" customHeight="1" x14ac:dyDescent="0.25">
      <c r="A12" s="40" t="s">
        <v>10</v>
      </c>
      <c r="B12" s="40" t="s">
        <v>11</v>
      </c>
      <c r="C12" t="s">
        <v>38</v>
      </c>
      <c r="D12" s="40" t="s">
        <v>35</v>
      </c>
      <c r="E12" t="s">
        <v>1005</v>
      </c>
      <c r="F12" s="40" t="s">
        <v>1006</v>
      </c>
      <c r="G12" t="s">
        <v>2899</v>
      </c>
      <c r="H12" t="s">
        <v>2900</v>
      </c>
      <c r="I12" s="1"/>
      <c r="J12" s="1"/>
      <c r="K12" s="1"/>
      <c r="L12" s="1"/>
      <c r="M12" s="1"/>
      <c r="N12" s="1">
        <v>20</v>
      </c>
      <c r="O12" s="44">
        <f t="shared" si="3"/>
        <v>1</v>
      </c>
      <c r="P12" s="60">
        <f t="shared" si="4"/>
        <v>1</v>
      </c>
      <c r="Q12" s="62">
        <f t="shared" si="5"/>
        <v>0</v>
      </c>
      <c r="R12" s="62">
        <f t="shared" si="6"/>
        <v>1</v>
      </c>
      <c r="S12" s="60" t="str">
        <f t="shared" si="1"/>
        <v>0-15% range</v>
      </c>
      <c r="T12" s="61">
        <f t="shared" si="7"/>
        <v>20</v>
      </c>
      <c r="U12" s="61">
        <f t="shared" si="8"/>
        <v>20</v>
      </c>
      <c r="V12" s="61">
        <f t="shared" si="9"/>
        <v>20</v>
      </c>
      <c r="W12" s="60">
        <f t="shared" si="2"/>
        <v>1</v>
      </c>
      <c r="X12" s="104" t="s">
        <v>2173</v>
      </c>
      <c r="Z12" s="134"/>
      <c r="AA12" s="134"/>
      <c r="AB12" s="134"/>
      <c r="AC12" s="134"/>
      <c r="AD12" s="134"/>
      <c r="AE12" s="134"/>
    </row>
    <row r="13" spans="1:31" ht="15" customHeight="1" x14ac:dyDescent="0.25">
      <c r="A13" s="40" t="s">
        <v>10</v>
      </c>
      <c r="B13" s="40" t="s">
        <v>11</v>
      </c>
      <c r="C13" t="s">
        <v>38</v>
      </c>
      <c r="D13" s="40" t="s">
        <v>35</v>
      </c>
      <c r="E13" t="s">
        <v>1005</v>
      </c>
      <c r="F13" s="40" t="s">
        <v>1006</v>
      </c>
      <c r="G13" t="s">
        <v>2918</v>
      </c>
      <c r="H13" t="s">
        <v>2919</v>
      </c>
      <c r="I13" s="1"/>
      <c r="J13" s="1"/>
      <c r="K13" s="1"/>
      <c r="L13" s="1"/>
      <c r="M13" s="1"/>
      <c r="N13" s="1">
        <v>100</v>
      </c>
      <c r="O13" s="44">
        <f t="shared" si="3"/>
        <v>1</v>
      </c>
      <c r="P13" s="60">
        <f t="shared" si="4"/>
        <v>1</v>
      </c>
      <c r="Q13" s="62">
        <f t="shared" si="5"/>
        <v>0</v>
      </c>
      <c r="R13" s="62">
        <f t="shared" si="6"/>
        <v>1</v>
      </c>
      <c r="S13" s="60" t="str">
        <f t="shared" si="1"/>
        <v>0-15% range</v>
      </c>
      <c r="T13" s="61">
        <f t="shared" si="7"/>
        <v>100</v>
      </c>
      <c r="U13" s="61">
        <f t="shared" si="8"/>
        <v>100</v>
      </c>
      <c r="V13" s="61">
        <f t="shared" si="9"/>
        <v>100</v>
      </c>
      <c r="W13" s="60">
        <f t="shared" si="2"/>
        <v>1</v>
      </c>
      <c r="X13" s="104" t="s">
        <v>2173</v>
      </c>
      <c r="Z13" s="134"/>
      <c r="AA13" s="134"/>
      <c r="AB13" s="134"/>
      <c r="AC13" s="134"/>
      <c r="AD13" s="134"/>
      <c r="AE13" s="134"/>
    </row>
    <row r="14" spans="1:31" ht="15" customHeight="1" x14ac:dyDescent="0.25">
      <c r="A14" s="40" t="s">
        <v>10</v>
      </c>
      <c r="B14" s="40" t="s">
        <v>11</v>
      </c>
      <c r="C14" t="s">
        <v>38</v>
      </c>
      <c r="D14" s="40" t="s">
        <v>35</v>
      </c>
      <c r="E14" t="s">
        <v>1005</v>
      </c>
      <c r="F14" s="40" t="s">
        <v>1006</v>
      </c>
      <c r="G14" t="s">
        <v>2920</v>
      </c>
      <c r="H14" t="s">
        <v>2921</v>
      </c>
      <c r="I14" s="1"/>
      <c r="J14" s="1"/>
      <c r="K14" s="1"/>
      <c r="L14" s="1"/>
      <c r="M14" s="1"/>
      <c r="N14" s="1">
        <v>22</v>
      </c>
      <c r="O14" s="44">
        <f t="shared" si="3"/>
        <v>1</v>
      </c>
      <c r="P14" s="60">
        <f t="shared" si="4"/>
        <v>1</v>
      </c>
      <c r="Q14" s="62">
        <f t="shared" si="5"/>
        <v>0</v>
      </c>
      <c r="R14" s="62">
        <f t="shared" si="6"/>
        <v>1</v>
      </c>
      <c r="S14" s="60" t="str">
        <f t="shared" si="1"/>
        <v>0-15% range</v>
      </c>
      <c r="T14" s="61">
        <f t="shared" si="7"/>
        <v>22</v>
      </c>
      <c r="U14" s="61">
        <f t="shared" si="8"/>
        <v>22</v>
      </c>
      <c r="V14" s="61">
        <f t="shared" si="9"/>
        <v>22</v>
      </c>
      <c r="W14" s="60">
        <f t="shared" si="2"/>
        <v>1</v>
      </c>
      <c r="X14" s="104" t="s">
        <v>2173</v>
      </c>
      <c r="Z14" s="134"/>
      <c r="AA14" s="134"/>
      <c r="AB14" s="134"/>
      <c r="AC14" s="134"/>
      <c r="AD14" s="134"/>
      <c r="AE14" s="134"/>
    </row>
    <row r="15" spans="1:31" ht="15" customHeight="1" x14ac:dyDescent="0.25">
      <c r="A15" s="40" t="s">
        <v>10</v>
      </c>
      <c r="B15" s="40" t="s">
        <v>11</v>
      </c>
      <c r="C15" t="s">
        <v>38</v>
      </c>
      <c r="D15" s="40" t="s">
        <v>35</v>
      </c>
      <c r="E15" t="s">
        <v>1005</v>
      </c>
      <c r="F15" s="40" t="s">
        <v>1006</v>
      </c>
      <c r="G15" t="s">
        <v>2922</v>
      </c>
      <c r="H15" t="s">
        <v>2923</v>
      </c>
      <c r="I15" s="1"/>
      <c r="J15" s="1"/>
      <c r="K15" s="1"/>
      <c r="L15" s="1"/>
      <c r="M15" s="1"/>
      <c r="N15" s="1">
        <v>3</v>
      </c>
      <c r="O15" s="44">
        <f t="shared" si="3"/>
        <v>1</v>
      </c>
      <c r="P15" s="60">
        <f t="shared" si="4"/>
        <v>1</v>
      </c>
      <c r="Q15" s="62">
        <f t="shared" si="5"/>
        <v>0</v>
      </c>
      <c r="R15" s="62">
        <f t="shared" si="6"/>
        <v>1</v>
      </c>
      <c r="S15" s="60" t="str">
        <f t="shared" si="1"/>
        <v>0-15% range</v>
      </c>
      <c r="T15" s="61">
        <f t="shared" si="7"/>
        <v>3</v>
      </c>
      <c r="U15" s="61">
        <f t="shared" si="8"/>
        <v>3</v>
      </c>
      <c r="V15" s="61">
        <f t="shared" si="9"/>
        <v>3</v>
      </c>
      <c r="W15" s="60">
        <f t="shared" si="2"/>
        <v>1</v>
      </c>
      <c r="X15" s="104" t="s">
        <v>2173</v>
      </c>
      <c r="Z15" s="134"/>
      <c r="AA15" s="134"/>
      <c r="AB15" s="134"/>
      <c r="AC15" s="134"/>
      <c r="AD15" s="134"/>
      <c r="AE15" s="134"/>
    </row>
    <row r="16" spans="1:31" ht="15" customHeight="1" x14ac:dyDescent="0.25">
      <c r="A16" s="40" t="s">
        <v>10</v>
      </c>
      <c r="B16" s="40" t="s">
        <v>11</v>
      </c>
      <c r="C16" t="s">
        <v>38</v>
      </c>
      <c r="D16" s="40" t="s">
        <v>35</v>
      </c>
      <c r="E16" t="s">
        <v>1005</v>
      </c>
      <c r="F16" s="40" t="s">
        <v>1006</v>
      </c>
      <c r="G16" t="s">
        <v>2928</v>
      </c>
      <c r="H16" t="s">
        <v>2929</v>
      </c>
      <c r="I16" s="1"/>
      <c r="J16" s="1"/>
      <c r="K16" s="1"/>
      <c r="L16" s="1"/>
      <c r="M16" s="1"/>
      <c r="N16" s="1">
        <v>10</v>
      </c>
      <c r="O16" s="44">
        <f t="shared" si="3"/>
        <v>1</v>
      </c>
      <c r="P16" s="60">
        <f t="shared" si="4"/>
        <v>1</v>
      </c>
      <c r="Q16" s="62">
        <f t="shared" si="5"/>
        <v>0</v>
      </c>
      <c r="R16" s="62">
        <f t="shared" si="6"/>
        <v>1</v>
      </c>
      <c r="S16" s="60" t="str">
        <f t="shared" si="1"/>
        <v>0-15% range</v>
      </c>
      <c r="T16" s="61">
        <f t="shared" si="7"/>
        <v>10</v>
      </c>
      <c r="U16" s="61">
        <f t="shared" si="8"/>
        <v>10</v>
      </c>
      <c r="V16" s="61">
        <f t="shared" si="9"/>
        <v>10</v>
      </c>
      <c r="W16" s="60">
        <f t="shared" si="2"/>
        <v>1</v>
      </c>
      <c r="X16" s="104" t="s">
        <v>2173</v>
      </c>
      <c r="Z16" s="134"/>
      <c r="AA16" s="134"/>
      <c r="AB16" s="134"/>
      <c r="AC16" s="134"/>
      <c r="AD16" s="134"/>
      <c r="AE16" s="134"/>
    </row>
    <row r="17" spans="1:31" ht="15" customHeight="1" x14ac:dyDescent="0.25">
      <c r="A17" s="40" t="s">
        <v>10</v>
      </c>
      <c r="B17" s="40" t="s">
        <v>11</v>
      </c>
      <c r="C17" t="s">
        <v>38</v>
      </c>
      <c r="D17" s="40" t="s">
        <v>35</v>
      </c>
      <c r="E17" t="s">
        <v>1005</v>
      </c>
      <c r="F17" s="40" t="s">
        <v>1006</v>
      </c>
      <c r="G17" t="s">
        <v>2930</v>
      </c>
      <c r="H17" t="s">
        <v>2931</v>
      </c>
      <c r="I17" s="1"/>
      <c r="J17" s="1"/>
      <c r="K17" s="1"/>
      <c r="L17" s="1"/>
      <c r="M17" s="1"/>
      <c r="N17" s="1">
        <v>6</v>
      </c>
      <c r="O17" s="44">
        <f t="shared" si="3"/>
        <v>1</v>
      </c>
      <c r="P17" s="60">
        <f t="shared" si="4"/>
        <v>1</v>
      </c>
      <c r="Q17" s="62">
        <f t="shared" si="5"/>
        <v>0</v>
      </c>
      <c r="R17" s="62">
        <f t="shared" si="6"/>
        <v>1</v>
      </c>
      <c r="S17" s="60" t="str">
        <f t="shared" si="1"/>
        <v>0-15% range</v>
      </c>
      <c r="T17" s="61">
        <f t="shared" si="7"/>
        <v>6</v>
      </c>
      <c r="U17" s="61">
        <f t="shared" si="8"/>
        <v>6</v>
      </c>
      <c r="V17" s="61">
        <f t="shared" si="9"/>
        <v>6</v>
      </c>
      <c r="W17" s="60">
        <f t="shared" si="2"/>
        <v>1</v>
      </c>
      <c r="X17" s="104" t="s">
        <v>2173</v>
      </c>
      <c r="Z17" s="134"/>
      <c r="AA17" s="134"/>
      <c r="AB17" s="134"/>
      <c r="AC17" s="134"/>
      <c r="AD17" s="134"/>
      <c r="AE17" s="134"/>
    </row>
    <row r="18" spans="1:31" ht="15" customHeight="1" x14ac:dyDescent="0.25">
      <c r="A18" s="40" t="s">
        <v>10</v>
      </c>
      <c r="B18" s="40" t="s">
        <v>11</v>
      </c>
      <c r="C18" t="s">
        <v>38</v>
      </c>
      <c r="D18" s="40" t="s">
        <v>35</v>
      </c>
      <c r="E18" t="s">
        <v>1005</v>
      </c>
      <c r="F18" s="40" t="s">
        <v>1006</v>
      </c>
      <c r="G18" t="s">
        <v>2932</v>
      </c>
      <c r="H18" t="s">
        <v>2933</v>
      </c>
      <c r="I18" s="1"/>
      <c r="J18" s="1"/>
      <c r="K18" s="1"/>
      <c r="L18" s="1"/>
      <c r="M18" s="1"/>
      <c r="N18" s="1">
        <v>35</v>
      </c>
      <c r="O18" s="44">
        <f t="shared" si="3"/>
        <v>1</v>
      </c>
      <c r="P18" s="60">
        <f t="shared" si="4"/>
        <v>1</v>
      </c>
      <c r="Q18" s="62">
        <f t="shared" si="5"/>
        <v>0</v>
      </c>
      <c r="R18" s="62">
        <f t="shared" si="6"/>
        <v>1</v>
      </c>
      <c r="S18" s="60" t="str">
        <f t="shared" si="1"/>
        <v>0-15% range</v>
      </c>
      <c r="T18" s="61">
        <f t="shared" si="7"/>
        <v>35</v>
      </c>
      <c r="U18" s="61">
        <f t="shared" si="8"/>
        <v>35</v>
      </c>
      <c r="V18" s="61">
        <f t="shared" si="9"/>
        <v>35</v>
      </c>
      <c r="W18" s="60">
        <f t="shared" si="2"/>
        <v>1</v>
      </c>
      <c r="X18" s="104" t="s">
        <v>2173</v>
      </c>
      <c r="Z18" s="134"/>
      <c r="AA18" s="134"/>
      <c r="AB18" s="134"/>
      <c r="AC18" s="134"/>
      <c r="AD18" s="134"/>
      <c r="AE18" s="134"/>
    </row>
    <row r="19" spans="1:31" ht="15" customHeight="1" x14ac:dyDescent="0.25">
      <c r="A19" s="40" t="s">
        <v>10</v>
      </c>
      <c r="B19" s="40" t="s">
        <v>11</v>
      </c>
      <c r="C19" t="s">
        <v>38</v>
      </c>
      <c r="D19" s="40" t="s">
        <v>35</v>
      </c>
      <c r="E19" t="s">
        <v>1005</v>
      </c>
      <c r="F19" s="40" t="s">
        <v>1006</v>
      </c>
      <c r="G19" t="s">
        <v>2934</v>
      </c>
      <c r="H19" t="s">
        <v>2935</v>
      </c>
      <c r="I19" s="1"/>
      <c r="J19" s="1"/>
      <c r="K19" s="1"/>
      <c r="L19" s="1"/>
      <c r="M19" s="1"/>
      <c r="N19" s="1">
        <v>25</v>
      </c>
      <c r="O19" s="44">
        <f t="shared" si="3"/>
        <v>1</v>
      </c>
      <c r="P19" s="60">
        <f t="shared" si="4"/>
        <v>1</v>
      </c>
      <c r="Q19" s="62">
        <f t="shared" si="5"/>
        <v>0</v>
      </c>
      <c r="R19" s="62">
        <f t="shared" si="6"/>
        <v>1</v>
      </c>
      <c r="S19" s="60" t="str">
        <f t="shared" si="1"/>
        <v>0-15% range</v>
      </c>
      <c r="T19" s="61">
        <f t="shared" si="7"/>
        <v>25</v>
      </c>
      <c r="U19" s="61">
        <f t="shared" si="8"/>
        <v>25</v>
      </c>
      <c r="V19" s="61">
        <f t="shared" si="9"/>
        <v>25</v>
      </c>
      <c r="W19" s="60">
        <f t="shared" si="2"/>
        <v>1</v>
      </c>
      <c r="X19" s="104" t="s">
        <v>2173</v>
      </c>
      <c r="Z19" s="134"/>
      <c r="AA19" s="134"/>
      <c r="AB19" s="134"/>
      <c r="AC19" s="134"/>
      <c r="AD19" s="134"/>
      <c r="AE19" s="134"/>
    </row>
    <row r="20" spans="1:31" ht="15" customHeight="1" x14ac:dyDescent="0.25">
      <c r="A20" s="40" t="s">
        <v>10</v>
      </c>
      <c r="B20" s="40" t="s">
        <v>11</v>
      </c>
      <c r="C20" t="s">
        <v>38</v>
      </c>
      <c r="D20" s="40" t="s">
        <v>35</v>
      </c>
      <c r="E20" t="s">
        <v>1005</v>
      </c>
      <c r="F20" s="40" t="s">
        <v>1006</v>
      </c>
      <c r="G20" t="s">
        <v>2936</v>
      </c>
      <c r="H20" t="s">
        <v>2937</v>
      </c>
      <c r="I20" s="1"/>
      <c r="J20" s="1"/>
      <c r="K20" s="1"/>
      <c r="L20" s="1"/>
      <c r="M20" s="1"/>
      <c r="N20" s="1">
        <v>8</v>
      </c>
      <c r="O20" s="44">
        <f t="shared" si="3"/>
        <v>1</v>
      </c>
      <c r="P20" s="60">
        <f t="shared" si="4"/>
        <v>1</v>
      </c>
      <c r="Q20" s="62">
        <f t="shared" si="5"/>
        <v>0</v>
      </c>
      <c r="R20" s="62">
        <f t="shared" si="6"/>
        <v>1</v>
      </c>
      <c r="S20" s="60" t="str">
        <f t="shared" si="1"/>
        <v>0-15% range</v>
      </c>
      <c r="T20" s="61">
        <f t="shared" si="7"/>
        <v>8</v>
      </c>
      <c r="U20" s="61">
        <f t="shared" si="8"/>
        <v>8</v>
      </c>
      <c r="V20" s="61">
        <f t="shared" si="9"/>
        <v>8</v>
      </c>
      <c r="W20" s="60">
        <f t="shared" si="2"/>
        <v>1</v>
      </c>
      <c r="X20" s="104" t="s">
        <v>2173</v>
      </c>
      <c r="Z20" s="134"/>
      <c r="AA20" s="134"/>
      <c r="AB20" s="134"/>
      <c r="AC20" s="134"/>
      <c r="AD20" s="134"/>
      <c r="AE20" s="134"/>
    </row>
    <row r="21" spans="1:31" ht="15" customHeight="1" x14ac:dyDescent="0.25">
      <c r="A21" s="40" t="s">
        <v>10</v>
      </c>
      <c r="B21" s="40" t="s">
        <v>11</v>
      </c>
      <c r="C21" t="s">
        <v>38</v>
      </c>
      <c r="D21" s="40" t="s">
        <v>35</v>
      </c>
      <c r="E21" t="s">
        <v>1005</v>
      </c>
      <c r="F21" s="40" t="s">
        <v>1006</v>
      </c>
      <c r="G21" t="s">
        <v>2938</v>
      </c>
      <c r="H21" t="s">
        <v>2939</v>
      </c>
      <c r="I21" s="1"/>
      <c r="J21" s="1"/>
      <c r="K21" s="1"/>
      <c r="L21" s="1"/>
      <c r="M21" s="1"/>
      <c r="N21" s="1">
        <v>18</v>
      </c>
      <c r="O21" s="44">
        <f t="shared" si="3"/>
        <v>1</v>
      </c>
      <c r="P21" s="60">
        <f t="shared" si="4"/>
        <v>1</v>
      </c>
      <c r="Q21" s="62">
        <f t="shared" si="5"/>
        <v>0</v>
      </c>
      <c r="R21" s="62">
        <f t="shared" si="6"/>
        <v>1</v>
      </c>
      <c r="S21" s="60" t="str">
        <f t="shared" si="1"/>
        <v>0-15% range</v>
      </c>
      <c r="T21" s="61">
        <f t="shared" si="7"/>
        <v>18</v>
      </c>
      <c r="U21" s="61">
        <f t="shared" si="8"/>
        <v>18</v>
      </c>
      <c r="V21" s="61">
        <f t="shared" si="9"/>
        <v>18</v>
      </c>
      <c r="W21" s="60">
        <f t="shared" si="2"/>
        <v>1</v>
      </c>
      <c r="X21" s="104" t="s">
        <v>2173</v>
      </c>
      <c r="Z21" s="134"/>
      <c r="AA21" s="134"/>
      <c r="AB21" s="134"/>
      <c r="AC21" s="134"/>
      <c r="AD21" s="134"/>
      <c r="AE21" s="134"/>
    </row>
    <row r="22" spans="1:31" ht="15" customHeight="1" x14ac:dyDescent="0.25">
      <c r="A22" s="40" t="s">
        <v>10</v>
      </c>
      <c r="B22" s="40" t="s">
        <v>11</v>
      </c>
      <c r="C22" t="s">
        <v>38</v>
      </c>
      <c r="D22" s="40" t="s">
        <v>35</v>
      </c>
      <c r="E22" t="s">
        <v>1011</v>
      </c>
      <c r="F22" s="40" t="s">
        <v>1012</v>
      </c>
      <c r="G22" t="s">
        <v>1055</v>
      </c>
      <c r="H22" t="s">
        <v>1056</v>
      </c>
      <c r="I22" s="1"/>
      <c r="J22" s="1"/>
      <c r="K22" s="1"/>
      <c r="L22" s="1"/>
      <c r="M22" s="1"/>
      <c r="N22" s="1">
        <v>30</v>
      </c>
      <c r="O22" s="44">
        <f t="shared" si="3"/>
        <v>1</v>
      </c>
      <c r="P22" s="60">
        <f t="shared" si="4"/>
        <v>1</v>
      </c>
      <c r="Q22" s="62">
        <f t="shared" si="5"/>
        <v>0</v>
      </c>
      <c r="R22" s="62">
        <f t="shared" si="6"/>
        <v>1</v>
      </c>
      <c r="S22" s="60" t="str">
        <f t="shared" si="1"/>
        <v>0-15% range</v>
      </c>
      <c r="T22" s="61">
        <f t="shared" si="7"/>
        <v>30</v>
      </c>
      <c r="U22" s="61">
        <f t="shared" si="8"/>
        <v>30</v>
      </c>
      <c r="V22" s="61">
        <f t="shared" si="9"/>
        <v>30</v>
      </c>
      <c r="W22" s="60">
        <f t="shared" si="2"/>
        <v>1</v>
      </c>
      <c r="X22" s="104" t="s">
        <v>2173</v>
      </c>
      <c r="Z22" s="134"/>
      <c r="AA22" s="134"/>
      <c r="AB22" s="134"/>
      <c r="AC22" s="134"/>
      <c r="AD22" s="134"/>
      <c r="AE22" s="134"/>
    </row>
    <row r="23" spans="1:31" ht="15" customHeight="1" x14ac:dyDescent="0.25">
      <c r="A23" s="40" t="s">
        <v>10</v>
      </c>
      <c r="B23" s="40" t="s">
        <v>11</v>
      </c>
      <c r="C23" t="s">
        <v>38</v>
      </c>
      <c r="D23" s="40" t="s">
        <v>35</v>
      </c>
      <c r="E23" t="s">
        <v>1011</v>
      </c>
      <c r="F23" s="40" t="s">
        <v>1012</v>
      </c>
      <c r="G23" t="s">
        <v>1935</v>
      </c>
      <c r="H23" t="s">
        <v>1936</v>
      </c>
      <c r="I23" s="1"/>
      <c r="J23" s="1"/>
      <c r="K23" s="1"/>
      <c r="L23" s="1"/>
      <c r="M23" s="1"/>
      <c r="N23" s="1">
        <v>40</v>
      </c>
      <c r="O23" s="44">
        <f t="shared" si="3"/>
        <v>1</v>
      </c>
      <c r="P23" s="60">
        <f t="shared" si="4"/>
        <v>1</v>
      </c>
      <c r="Q23" s="62">
        <f t="shared" si="5"/>
        <v>0</v>
      </c>
      <c r="R23" s="62">
        <f t="shared" si="6"/>
        <v>1</v>
      </c>
      <c r="S23" s="60" t="str">
        <f t="shared" si="1"/>
        <v>0-15% range</v>
      </c>
      <c r="T23" s="61">
        <f t="shared" si="7"/>
        <v>40</v>
      </c>
      <c r="U23" s="61">
        <f t="shared" si="8"/>
        <v>40</v>
      </c>
      <c r="V23" s="61">
        <f t="shared" si="9"/>
        <v>40</v>
      </c>
      <c r="W23" s="60">
        <f t="shared" si="2"/>
        <v>1</v>
      </c>
      <c r="X23" s="104" t="s">
        <v>2173</v>
      </c>
      <c r="Z23" s="134"/>
      <c r="AA23" s="134"/>
      <c r="AB23" s="134"/>
      <c r="AC23" s="134"/>
      <c r="AD23" s="134"/>
      <c r="AE23" s="134"/>
    </row>
    <row r="24" spans="1:31" ht="15" customHeight="1" x14ac:dyDescent="0.25">
      <c r="A24" s="40" t="s">
        <v>10</v>
      </c>
      <c r="B24" s="40" t="s">
        <v>11</v>
      </c>
      <c r="C24" t="s">
        <v>38</v>
      </c>
      <c r="D24" s="40" t="s">
        <v>35</v>
      </c>
      <c r="E24" t="s">
        <v>1011</v>
      </c>
      <c r="F24" s="40" t="s">
        <v>1012</v>
      </c>
      <c r="G24" t="s">
        <v>1939</v>
      </c>
      <c r="H24" t="s">
        <v>1940</v>
      </c>
      <c r="I24" s="1"/>
      <c r="J24" s="1"/>
      <c r="K24" s="1"/>
      <c r="L24" s="1"/>
      <c r="M24" s="1"/>
      <c r="N24" s="1">
        <v>60</v>
      </c>
      <c r="O24" s="44">
        <f t="shared" si="3"/>
        <v>1</v>
      </c>
      <c r="P24" s="60">
        <f t="shared" si="4"/>
        <v>1</v>
      </c>
      <c r="Q24" s="62">
        <f t="shared" si="5"/>
        <v>0</v>
      </c>
      <c r="R24" s="62">
        <f t="shared" si="6"/>
        <v>1</v>
      </c>
      <c r="S24" s="60" t="str">
        <f t="shared" si="1"/>
        <v>0-15% range</v>
      </c>
      <c r="T24" s="61">
        <f t="shared" si="7"/>
        <v>60</v>
      </c>
      <c r="U24" s="61">
        <f t="shared" si="8"/>
        <v>60</v>
      </c>
      <c r="V24" s="61">
        <f t="shared" si="9"/>
        <v>60</v>
      </c>
      <c r="W24" s="60">
        <f t="shared" si="2"/>
        <v>1</v>
      </c>
      <c r="X24" s="104" t="s">
        <v>2173</v>
      </c>
      <c r="Z24" s="134"/>
      <c r="AA24" s="134"/>
      <c r="AB24" s="134"/>
      <c r="AC24" s="134"/>
      <c r="AD24" s="134"/>
      <c r="AE24" s="134"/>
    </row>
    <row r="25" spans="1:31" ht="15" customHeight="1" x14ac:dyDescent="0.25">
      <c r="A25" s="40" t="s">
        <v>10</v>
      </c>
      <c r="B25" s="40" t="s">
        <v>11</v>
      </c>
      <c r="C25" t="s">
        <v>38</v>
      </c>
      <c r="D25" s="40" t="s">
        <v>35</v>
      </c>
      <c r="E25" t="s">
        <v>1011</v>
      </c>
      <c r="F25" s="40" t="s">
        <v>1012</v>
      </c>
      <c r="G25" t="s">
        <v>2901</v>
      </c>
      <c r="H25" t="s">
        <v>2902</v>
      </c>
      <c r="I25" s="1"/>
      <c r="J25" s="1"/>
      <c r="K25" s="1"/>
      <c r="L25" s="1"/>
      <c r="M25" s="1"/>
      <c r="N25" s="1">
        <v>15</v>
      </c>
      <c r="O25" s="44">
        <f t="shared" si="3"/>
        <v>1</v>
      </c>
      <c r="P25" s="60">
        <f t="shared" si="4"/>
        <v>1</v>
      </c>
      <c r="Q25" s="62">
        <f t="shared" si="5"/>
        <v>0</v>
      </c>
      <c r="R25" s="62">
        <f t="shared" si="6"/>
        <v>1</v>
      </c>
      <c r="S25" s="60" t="str">
        <f t="shared" si="1"/>
        <v>0-15% range</v>
      </c>
      <c r="T25" s="61">
        <f t="shared" si="7"/>
        <v>15</v>
      </c>
      <c r="U25" s="61">
        <f t="shared" si="8"/>
        <v>15</v>
      </c>
      <c r="V25" s="61">
        <f t="shared" si="9"/>
        <v>15</v>
      </c>
      <c r="W25" s="60">
        <f t="shared" si="2"/>
        <v>1</v>
      </c>
      <c r="X25" s="104" t="s">
        <v>2173</v>
      </c>
      <c r="Z25" s="134"/>
      <c r="AA25" s="134"/>
      <c r="AB25" s="134"/>
      <c r="AC25" s="134"/>
      <c r="AD25" s="134"/>
      <c r="AE25" s="134"/>
    </row>
    <row r="26" spans="1:31" ht="15" customHeight="1" x14ac:dyDescent="0.25">
      <c r="A26" s="40" t="s">
        <v>10</v>
      </c>
      <c r="B26" s="40" t="s">
        <v>11</v>
      </c>
      <c r="C26" t="s">
        <v>38</v>
      </c>
      <c r="D26" s="40" t="s">
        <v>35</v>
      </c>
      <c r="E26" t="s">
        <v>1011</v>
      </c>
      <c r="F26" s="40" t="s">
        <v>1012</v>
      </c>
      <c r="G26" t="s">
        <v>2903</v>
      </c>
      <c r="H26" t="s">
        <v>2904</v>
      </c>
      <c r="I26" s="1"/>
      <c r="J26" s="1"/>
      <c r="K26" s="1"/>
      <c r="L26" s="1"/>
      <c r="M26" s="1"/>
      <c r="N26" s="1">
        <v>20</v>
      </c>
      <c r="O26" s="44">
        <f t="shared" si="3"/>
        <v>1</v>
      </c>
      <c r="P26" s="60">
        <f t="shared" si="4"/>
        <v>1</v>
      </c>
      <c r="Q26" s="62">
        <f t="shared" si="5"/>
        <v>0</v>
      </c>
      <c r="R26" s="62">
        <f t="shared" si="6"/>
        <v>1</v>
      </c>
      <c r="S26" s="60" t="str">
        <f t="shared" si="1"/>
        <v>0-15% range</v>
      </c>
      <c r="T26" s="61">
        <f t="shared" ref="T26:T27" si="10">I26</f>
        <v>0</v>
      </c>
      <c r="U26" s="61">
        <f t="shared" si="8"/>
        <v>20</v>
      </c>
      <c r="V26" s="61">
        <f t="shared" si="9"/>
        <v>20</v>
      </c>
      <c r="W26" s="60">
        <f t="shared" si="2"/>
        <v>1</v>
      </c>
      <c r="X26" s="136" t="s">
        <v>2606</v>
      </c>
      <c r="Z26" s="134"/>
      <c r="AA26" s="134"/>
      <c r="AB26" s="134"/>
      <c r="AC26" s="134"/>
      <c r="AD26" s="134"/>
      <c r="AE26" s="134"/>
    </row>
    <row r="27" spans="1:31" ht="15" customHeight="1" x14ac:dyDescent="0.25">
      <c r="A27" s="40" t="s">
        <v>10</v>
      </c>
      <c r="B27" s="40" t="s">
        <v>11</v>
      </c>
      <c r="C27" t="s">
        <v>38</v>
      </c>
      <c r="D27" s="40" t="s">
        <v>35</v>
      </c>
      <c r="E27" t="s">
        <v>1011</v>
      </c>
      <c r="F27" s="40" t="s">
        <v>1012</v>
      </c>
      <c r="G27" t="s">
        <v>2905</v>
      </c>
      <c r="H27" t="s">
        <v>2906</v>
      </c>
      <c r="I27" s="1"/>
      <c r="J27" s="1"/>
      <c r="K27" s="1"/>
      <c r="L27" s="1"/>
      <c r="M27" s="1"/>
      <c r="N27" s="1">
        <v>15</v>
      </c>
      <c r="O27" s="44">
        <f t="shared" si="3"/>
        <v>1</v>
      </c>
      <c r="P27" s="60">
        <f t="shared" si="4"/>
        <v>1</v>
      </c>
      <c r="Q27" s="62">
        <f t="shared" si="5"/>
        <v>0</v>
      </c>
      <c r="R27" s="62">
        <f t="shared" si="6"/>
        <v>1</v>
      </c>
      <c r="S27" s="60" t="str">
        <f t="shared" si="1"/>
        <v>0-15% range</v>
      </c>
      <c r="T27" s="61">
        <f t="shared" si="10"/>
        <v>0</v>
      </c>
      <c r="U27" s="61">
        <f t="shared" si="8"/>
        <v>15</v>
      </c>
      <c r="V27" s="61">
        <f t="shared" si="9"/>
        <v>15</v>
      </c>
      <c r="W27" s="60">
        <f t="shared" si="2"/>
        <v>1</v>
      </c>
      <c r="X27" s="136" t="s">
        <v>2606</v>
      </c>
      <c r="Z27" s="134"/>
      <c r="AA27" s="134"/>
      <c r="AB27" s="134"/>
      <c r="AC27" s="134"/>
      <c r="AD27" s="134"/>
      <c r="AE27" s="134"/>
    </row>
    <row r="28" spans="1:31" ht="15" customHeight="1" x14ac:dyDescent="0.25">
      <c r="A28" s="40" t="s">
        <v>10</v>
      </c>
      <c r="B28" s="40" t="s">
        <v>11</v>
      </c>
      <c r="C28" t="s">
        <v>38</v>
      </c>
      <c r="D28" s="40" t="s">
        <v>35</v>
      </c>
      <c r="E28" t="s">
        <v>1011</v>
      </c>
      <c r="F28" s="40" t="s">
        <v>1012</v>
      </c>
      <c r="G28" t="s">
        <v>2924</v>
      </c>
      <c r="H28" t="s">
        <v>2925</v>
      </c>
      <c r="I28" s="1"/>
      <c r="J28" s="1"/>
      <c r="K28" s="1"/>
      <c r="L28" s="1"/>
      <c r="M28" s="1"/>
      <c r="N28" s="1">
        <v>40</v>
      </c>
      <c r="O28" s="44">
        <f t="shared" si="3"/>
        <v>1</v>
      </c>
      <c r="P28" s="60">
        <f t="shared" si="4"/>
        <v>1</v>
      </c>
      <c r="Q28" s="62">
        <f t="shared" si="5"/>
        <v>0</v>
      </c>
      <c r="R28" s="62">
        <f t="shared" si="6"/>
        <v>1</v>
      </c>
      <c r="S28" s="60" t="str">
        <f t="shared" si="1"/>
        <v>0-15% range</v>
      </c>
      <c r="T28" s="61">
        <f t="shared" ref="T28:T91" si="11">AVERAGE(I28:N28)</f>
        <v>40</v>
      </c>
      <c r="U28" s="61">
        <f t="shared" si="8"/>
        <v>40</v>
      </c>
      <c r="V28" s="61">
        <f t="shared" si="9"/>
        <v>40</v>
      </c>
      <c r="W28" s="60">
        <f t="shared" si="2"/>
        <v>1</v>
      </c>
      <c r="X28" s="104" t="s">
        <v>2173</v>
      </c>
      <c r="Z28" s="134"/>
      <c r="AA28" s="134"/>
      <c r="AB28" s="134"/>
      <c r="AC28" s="134"/>
      <c r="AD28" s="134"/>
      <c r="AE28" s="134"/>
    </row>
    <row r="29" spans="1:31" ht="15" customHeight="1" x14ac:dyDescent="0.25">
      <c r="A29" s="40" t="s">
        <v>10</v>
      </c>
      <c r="B29" s="40" t="s">
        <v>11</v>
      </c>
      <c r="C29" t="s">
        <v>38</v>
      </c>
      <c r="D29" s="40" t="s">
        <v>35</v>
      </c>
      <c r="E29" t="s">
        <v>1011</v>
      </c>
      <c r="F29" s="40" t="s">
        <v>1012</v>
      </c>
      <c r="G29" t="s">
        <v>2926</v>
      </c>
      <c r="H29" t="s">
        <v>2927</v>
      </c>
      <c r="I29" s="1"/>
      <c r="J29" s="1"/>
      <c r="K29" s="1"/>
      <c r="L29" s="1"/>
      <c r="M29" s="1"/>
      <c r="N29" s="1">
        <v>30</v>
      </c>
      <c r="O29" s="44">
        <f t="shared" si="3"/>
        <v>1</v>
      </c>
      <c r="P29" s="60">
        <f t="shared" si="4"/>
        <v>1</v>
      </c>
      <c r="Q29" s="62">
        <f t="shared" si="5"/>
        <v>0</v>
      </c>
      <c r="R29" s="62">
        <f t="shared" si="6"/>
        <v>1</v>
      </c>
      <c r="S29" s="60" t="str">
        <f t="shared" si="1"/>
        <v>0-15% range</v>
      </c>
      <c r="T29" s="61">
        <f t="shared" si="11"/>
        <v>30</v>
      </c>
      <c r="U29" s="61">
        <f t="shared" si="8"/>
        <v>30</v>
      </c>
      <c r="V29" s="61">
        <f t="shared" si="9"/>
        <v>30</v>
      </c>
      <c r="W29" s="60">
        <f t="shared" si="2"/>
        <v>1</v>
      </c>
      <c r="X29" s="104" t="s">
        <v>2173</v>
      </c>
      <c r="Z29" s="134"/>
      <c r="AA29" s="134"/>
      <c r="AB29" s="134"/>
      <c r="AC29" s="134"/>
      <c r="AD29" s="134"/>
      <c r="AE29" s="134"/>
    </row>
    <row r="30" spans="1:31" ht="15" customHeight="1" x14ac:dyDescent="0.25">
      <c r="A30" s="40" t="s">
        <v>10</v>
      </c>
      <c r="B30" s="40" t="s">
        <v>11</v>
      </c>
      <c r="C30" t="s">
        <v>38</v>
      </c>
      <c r="D30" s="40" t="s">
        <v>35</v>
      </c>
      <c r="E30" t="s">
        <v>1011</v>
      </c>
      <c r="F30" s="40" t="s">
        <v>1012</v>
      </c>
      <c r="G30" t="s">
        <v>2940</v>
      </c>
      <c r="H30" t="s">
        <v>2941</v>
      </c>
      <c r="I30" s="1"/>
      <c r="J30" s="1"/>
      <c r="K30" s="1"/>
      <c r="L30" s="1"/>
      <c r="M30" s="1"/>
      <c r="N30" s="1">
        <v>20</v>
      </c>
      <c r="O30" s="44">
        <f t="shared" si="3"/>
        <v>1</v>
      </c>
      <c r="P30" s="60">
        <f t="shared" si="4"/>
        <v>1</v>
      </c>
      <c r="Q30" s="62">
        <f t="shared" si="5"/>
        <v>0</v>
      </c>
      <c r="R30" s="62">
        <f t="shared" si="6"/>
        <v>1</v>
      </c>
      <c r="S30" s="60" t="str">
        <f t="shared" si="1"/>
        <v>0-15% range</v>
      </c>
      <c r="T30" s="61">
        <f t="shared" si="11"/>
        <v>20</v>
      </c>
      <c r="U30" s="61">
        <f t="shared" si="8"/>
        <v>20</v>
      </c>
      <c r="V30" s="61">
        <f t="shared" si="9"/>
        <v>20</v>
      </c>
      <c r="W30" s="107">
        <f t="shared" si="2"/>
        <v>1</v>
      </c>
      <c r="X30" s="105" t="s">
        <v>2154</v>
      </c>
      <c r="Z30" s="134"/>
      <c r="AA30" s="134"/>
      <c r="AB30" s="134"/>
      <c r="AC30" s="134"/>
      <c r="AD30" s="134"/>
      <c r="AE30" s="134"/>
    </row>
    <row r="31" spans="1:31" ht="15" customHeight="1" x14ac:dyDescent="0.25">
      <c r="A31" s="40" t="s">
        <v>10</v>
      </c>
      <c r="B31" s="40" t="s">
        <v>11</v>
      </c>
      <c r="C31" t="s">
        <v>38</v>
      </c>
      <c r="D31" s="40" t="s">
        <v>35</v>
      </c>
      <c r="E31" t="s">
        <v>1003</v>
      </c>
      <c r="F31" s="40" t="s">
        <v>1004</v>
      </c>
      <c r="G31" t="s">
        <v>2434</v>
      </c>
      <c r="H31" t="s">
        <v>2433</v>
      </c>
      <c r="I31" s="1"/>
      <c r="J31" s="1"/>
      <c r="K31" s="1"/>
      <c r="L31" s="1"/>
      <c r="M31" s="1"/>
      <c r="N31" s="1">
        <v>250</v>
      </c>
      <c r="O31" s="44">
        <f t="shared" si="3"/>
        <v>1</v>
      </c>
      <c r="P31" s="60">
        <f t="shared" si="4"/>
        <v>1</v>
      </c>
      <c r="Q31" s="62">
        <f t="shared" si="5"/>
        <v>0</v>
      </c>
      <c r="R31" s="62">
        <f t="shared" si="6"/>
        <v>1</v>
      </c>
      <c r="S31" s="60" t="str">
        <f t="shared" si="1"/>
        <v>0-15% range</v>
      </c>
      <c r="T31" s="61">
        <f t="shared" si="11"/>
        <v>250</v>
      </c>
      <c r="U31" s="61">
        <f t="shared" si="8"/>
        <v>250</v>
      </c>
      <c r="V31" s="61">
        <f t="shared" si="9"/>
        <v>250</v>
      </c>
      <c r="W31" s="60">
        <f t="shared" si="2"/>
        <v>1</v>
      </c>
      <c r="X31" s="104" t="s">
        <v>2173</v>
      </c>
      <c r="Z31" s="134"/>
      <c r="AA31" s="134"/>
      <c r="AB31" s="134"/>
      <c r="AC31" s="134"/>
      <c r="AD31" s="134"/>
      <c r="AE31" s="134"/>
    </row>
    <row r="32" spans="1:31" ht="15" customHeight="1" x14ac:dyDescent="0.25">
      <c r="A32" s="40" t="s">
        <v>10</v>
      </c>
      <c r="B32" s="40" t="s">
        <v>11</v>
      </c>
      <c r="C32" t="s">
        <v>38</v>
      </c>
      <c r="D32" s="40" t="s">
        <v>35</v>
      </c>
      <c r="E32" t="s">
        <v>1003</v>
      </c>
      <c r="F32" s="40" t="s">
        <v>1004</v>
      </c>
      <c r="G32" t="s">
        <v>2725</v>
      </c>
      <c r="H32" t="s">
        <v>2726</v>
      </c>
      <c r="I32" s="1"/>
      <c r="J32" s="1"/>
      <c r="K32" s="1"/>
      <c r="L32" s="1"/>
      <c r="M32" s="1"/>
      <c r="N32" s="1">
        <v>45</v>
      </c>
      <c r="O32" s="44">
        <f t="shared" si="3"/>
        <v>1</v>
      </c>
      <c r="P32" s="60">
        <f t="shared" si="4"/>
        <v>1</v>
      </c>
      <c r="Q32" s="62">
        <f t="shared" si="5"/>
        <v>0</v>
      </c>
      <c r="R32" s="62">
        <f t="shared" si="6"/>
        <v>1</v>
      </c>
      <c r="S32" s="60" t="str">
        <f t="shared" si="1"/>
        <v>0-15% range</v>
      </c>
      <c r="T32" s="61">
        <f t="shared" si="11"/>
        <v>45</v>
      </c>
      <c r="U32" s="61">
        <f t="shared" si="8"/>
        <v>45</v>
      </c>
      <c r="V32" s="61">
        <f t="shared" si="9"/>
        <v>45</v>
      </c>
      <c r="W32" s="60">
        <f t="shared" si="2"/>
        <v>1</v>
      </c>
      <c r="X32" s="104" t="s">
        <v>2173</v>
      </c>
      <c r="Z32" s="134"/>
      <c r="AA32" s="134"/>
      <c r="AB32" s="134"/>
      <c r="AC32" s="134"/>
      <c r="AD32" s="134"/>
      <c r="AE32" s="134"/>
    </row>
    <row r="33" spans="1:31" ht="15" customHeight="1" x14ac:dyDescent="0.25">
      <c r="A33" s="40" t="s">
        <v>10</v>
      </c>
      <c r="B33" s="40" t="s">
        <v>11</v>
      </c>
      <c r="C33" t="s">
        <v>38</v>
      </c>
      <c r="D33" s="40" t="s">
        <v>35</v>
      </c>
      <c r="E33" t="s">
        <v>1003</v>
      </c>
      <c r="F33" s="40" t="s">
        <v>1004</v>
      </c>
      <c r="G33" t="s">
        <v>2787</v>
      </c>
      <c r="H33" t="s">
        <v>2788</v>
      </c>
      <c r="I33" s="1"/>
      <c r="J33" s="1"/>
      <c r="K33" s="1"/>
      <c r="L33" s="1"/>
      <c r="M33" s="1"/>
      <c r="N33" s="1">
        <v>100</v>
      </c>
      <c r="O33" s="44">
        <f t="shared" si="3"/>
        <v>1</v>
      </c>
      <c r="P33" s="60">
        <f t="shared" si="4"/>
        <v>1</v>
      </c>
      <c r="Q33" s="62">
        <f t="shared" si="5"/>
        <v>0</v>
      </c>
      <c r="R33" s="62">
        <f t="shared" si="6"/>
        <v>1</v>
      </c>
      <c r="S33" s="60" t="str">
        <f t="shared" si="1"/>
        <v>0-15% range</v>
      </c>
      <c r="T33" s="61">
        <f t="shared" si="11"/>
        <v>100</v>
      </c>
      <c r="U33" s="61">
        <f t="shared" si="8"/>
        <v>100</v>
      </c>
      <c r="V33" s="61">
        <f t="shared" si="9"/>
        <v>100</v>
      </c>
      <c r="W33" s="60">
        <f t="shared" si="2"/>
        <v>1</v>
      </c>
      <c r="X33" s="104" t="s">
        <v>2173</v>
      </c>
      <c r="Z33" s="134"/>
      <c r="AA33" s="134"/>
      <c r="AB33" s="134"/>
      <c r="AC33" s="134"/>
      <c r="AD33" s="134"/>
      <c r="AE33" s="134"/>
    </row>
    <row r="34" spans="1:31" ht="15" customHeight="1" x14ac:dyDescent="0.25">
      <c r="A34" s="40" t="s">
        <v>10</v>
      </c>
      <c r="B34" s="40" t="s">
        <v>11</v>
      </c>
      <c r="C34" t="s">
        <v>38</v>
      </c>
      <c r="D34" s="40" t="s">
        <v>35</v>
      </c>
      <c r="E34" t="s">
        <v>1003</v>
      </c>
      <c r="F34" s="40" t="s">
        <v>1004</v>
      </c>
      <c r="G34" t="s">
        <v>2887</v>
      </c>
      <c r="H34" t="s">
        <v>2888</v>
      </c>
      <c r="I34" s="1"/>
      <c r="J34" s="1"/>
      <c r="K34" s="1"/>
      <c r="L34" s="1"/>
      <c r="M34" s="1"/>
      <c r="N34" s="1">
        <v>30</v>
      </c>
      <c r="O34" s="44">
        <f t="shared" si="3"/>
        <v>1</v>
      </c>
      <c r="P34" s="60">
        <f t="shared" si="4"/>
        <v>1</v>
      </c>
      <c r="Q34" s="62">
        <f t="shared" si="5"/>
        <v>0</v>
      </c>
      <c r="R34" s="62">
        <f t="shared" si="6"/>
        <v>1</v>
      </c>
      <c r="S34" s="60" t="str">
        <f t="shared" si="1"/>
        <v>0-15% range</v>
      </c>
      <c r="T34" s="61">
        <f t="shared" si="11"/>
        <v>30</v>
      </c>
      <c r="U34" s="61">
        <f t="shared" si="8"/>
        <v>30</v>
      </c>
      <c r="V34" s="61">
        <f t="shared" si="9"/>
        <v>30</v>
      </c>
      <c r="W34" s="60">
        <f t="shared" si="2"/>
        <v>1</v>
      </c>
      <c r="X34" s="104" t="s">
        <v>2173</v>
      </c>
      <c r="Z34" s="134"/>
      <c r="AA34" s="134"/>
      <c r="AB34" s="134"/>
      <c r="AC34" s="134"/>
      <c r="AD34" s="134"/>
      <c r="AE34" s="134"/>
    </row>
    <row r="35" spans="1:31" ht="15" customHeight="1" x14ac:dyDescent="0.25">
      <c r="A35" s="40" t="s">
        <v>10</v>
      </c>
      <c r="B35" s="40" t="s">
        <v>11</v>
      </c>
      <c r="C35" t="s">
        <v>38</v>
      </c>
      <c r="D35" s="40" t="s">
        <v>35</v>
      </c>
      <c r="E35" t="s">
        <v>2346</v>
      </c>
      <c r="F35" s="40" t="s">
        <v>2345</v>
      </c>
      <c r="G35" t="s">
        <v>2727</v>
      </c>
      <c r="H35" t="s">
        <v>2728</v>
      </c>
      <c r="I35" s="1"/>
      <c r="J35" s="1"/>
      <c r="K35" s="1"/>
      <c r="L35" s="1"/>
      <c r="M35" s="1"/>
      <c r="N35" s="1">
        <v>198</v>
      </c>
      <c r="O35" s="44">
        <f t="shared" si="3"/>
        <v>1</v>
      </c>
      <c r="P35" s="60">
        <f t="shared" si="4"/>
        <v>1</v>
      </c>
      <c r="Q35" s="62">
        <f t="shared" si="5"/>
        <v>0</v>
      </c>
      <c r="R35" s="62">
        <f t="shared" si="6"/>
        <v>1</v>
      </c>
      <c r="S35" s="60" t="str">
        <f t="shared" si="1"/>
        <v>0-15% range</v>
      </c>
      <c r="T35" s="61">
        <f t="shared" si="11"/>
        <v>198</v>
      </c>
      <c r="U35" s="61">
        <f t="shared" si="8"/>
        <v>198</v>
      </c>
      <c r="V35" s="61">
        <f t="shared" si="9"/>
        <v>198</v>
      </c>
      <c r="W35" s="60">
        <f t="shared" si="2"/>
        <v>1</v>
      </c>
      <c r="X35" s="105" t="s">
        <v>2154</v>
      </c>
      <c r="Z35" s="134"/>
      <c r="AA35" s="134"/>
      <c r="AB35" s="134"/>
      <c r="AC35" s="134"/>
      <c r="AD35" s="134"/>
      <c r="AE35" s="134"/>
    </row>
    <row r="36" spans="1:31" ht="15" customHeight="1" x14ac:dyDescent="0.25">
      <c r="A36" s="40" t="s">
        <v>10</v>
      </c>
      <c r="B36" s="40" t="s">
        <v>11</v>
      </c>
      <c r="C36" t="s">
        <v>38</v>
      </c>
      <c r="D36" s="40" t="s">
        <v>35</v>
      </c>
      <c r="E36" t="s">
        <v>2346</v>
      </c>
      <c r="F36" s="40" t="s">
        <v>2345</v>
      </c>
      <c r="G36" t="s">
        <v>2783</v>
      </c>
      <c r="H36" t="s">
        <v>2784</v>
      </c>
      <c r="I36" s="1"/>
      <c r="J36" s="1"/>
      <c r="K36" s="1"/>
      <c r="L36" s="1"/>
      <c r="M36" s="1"/>
      <c r="N36" s="1">
        <v>203</v>
      </c>
      <c r="O36" s="44">
        <f t="shared" si="3"/>
        <v>1</v>
      </c>
      <c r="P36" s="60">
        <f t="shared" si="4"/>
        <v>1</v>
      </c>
      <c r="Q36" s="62">
        <f t="shared" si="5"/>
        <v>0</v>
      </c>
      <c r="R36" s="62">
        <f t="shared" si="6"/>
        <v>1</v>
      </c>
      <c r="S36" s="60" t="str">
        <f t="shared" si="1"/>
        <v>0-15% range</v>
      </c>
      <c r="T36" s="61">
        <f t="shared" si="11"/>
        <v>203</v>
      </c>
      <c r="U36" s="61">
        <f t="shared" si="8"/>
        <v>203</v>
      </c>
      <c r="V36" s="61">
        <f t="shared" si="9"/>
        <v>203</v>
      </c>
      <c r="W36" s="60">
        <f t="shared" si="2"/>
        <v>1</v>
      </c>
      <c r="X36" s="104" t="s">
        <v>2173</v>
      </c>
      <c r="Z36" s="134"/>
      <c r="AA36" s="134"/>
      <c r="AB36" s="134"/>
      <c r="AC36" s="134"/>
      <c r="AD36" s="134"/>
      <c r="AE36" s="134"/>
    </row>
    <row r="37" spans="1:31" ht="15" customHeight="1" x14ac:dyDescent="0.25">
      <c r="A37" s="40" t="s">
        <v>10</v>
      </c>
      <c r="B37" s="40" t="s">
        <v>11</v>
      </c>
      <c r="C37" t="s">
        <v>38</v>
      </c>
      <c r="D37" s="40" t="s">
        <v>35</v>
      </c>
      <c r="E37" t="s">
        <v>2346</v>
      </c>
      <c r="F37" s="40" t="s">
        <v>2345</v>
      </c>
      <c r="G37" t="s">
        <v>2907</v>
      </c>
      <c r="H37" t="s">
        <v>2908</v>
      </c>
      <c r="I37" s="1"/>
      <c r="J37" s="1"/>
      <c r="K37" s="1"/>
      <c r="L37" s="1"/>
      <c r="M37" s="1"/>
      <c r="N37" s="1">
        <v>98</v>
      </c>
      <c r="O37" s="44">
        <f t="shared" si="3"/>
        <v>1</v>
      </c>
      <c r="P37" s="60">
        <f t="shared" si="4"/>
        <v>1</v>
      </c>
      <c r="Q37" s="62">
        <f t="shared" si="5"/>
        <v>0</v>
      </c>
      <c r="R37" s="62">
        <f t="shared" si="6"/>
        <v>1</v>
      </c>
      <c r="S37" s="60" t="str">
        <f t="shared" si="1"/>
        <v>0-15% range</v>
      </c>
      <c r="T37" s="61">
        <f t="shared" si="11"/>
        <v>98</v>
      </c>
      <c r="U37" s="61">
        <f t="shared" si="8"/>
        <v>98</v>
      </c>
      <c r="V37" s="61">
        <f t="shared" si="9"/>
        <v>98</v>
      </c>
      <c r="W37" s="60">
        <f t="shared" si="2"/>
        <v>1</v>
      </c>
      <c r="X37" s="104" t="s">
        <v>2173</v>
      </c>
      <c r="Z37" s="134"/>
      <c r="AA37" s="134"/>
      <c r="AB37" s="134"/>
      <c r="AC37" s="134"/>
      <c r="AD37" s="134"/>
      <c r="AE37" s="134"/>
    </row>
    <row r="38" spans="1:31" ht="15" customHeight="1" x14ac:dyDescent="0.25">
      <c r="A38" s="40" t="s">
        <v>10</v>
      </c>
      <c r="B38" s="40" t="s">
        <v>11</v>
      </c>
      <c r="C38" t="s">
        <v>38</v>
      </c>
      <c r="D38" s="40" t="s">
        <v>35</v>
      </c>
      <c r="E38" t="s">
        <v>2346</v>
      </c>
      <c r="F38" s="40" t="s">
        <v>2345</v>
      </c>
      <c r="G38" t="s">
        <v>2909</v>
      </c>
      <c r="H38" t="s">
        <v>2910</v>
      </c>
      <c r="I38" s="1"/>
      <c r="J38" s="1"/>
      <c r="K38" s="1"/>
      <c r="L38" s="1"/>
      <c r="M38" s="1"/>
      <c r="N38" s="1">
        <v>15</v>
      </c>
      <c r="O38" s="44">
        <f t="shared" si="3"/>
        <v>1</v>
      </c>
      <c r="P38" s="60">
        <f t="shared" si="4"/>
        <v>1</v>
      </c>
      <c r="Q38" s="62">
        <f t="shared" si="5"/>
        <v>0</v>
      </c>
      <c r="R38" s="62">
        <f t="shared" si="6"/>
        <v>1</v>
      </c>
      <c r="S38" s="60" t="str">
        <f t="shared" si="1"/>
        <v>0-15% range</v>
      </c>
      <c r="T38" s="61">
        <f t="shared" si="11"/>
        <v>15</v>
      </c>
      <c r="U38" s="61">
        <f t="shared" si="8"/>
        <v>15</v>
      </c>
      <c r="V38" s="61">
        <f t="shared" si="9"/>
        <v>15</v>
      </c>
      <c r="W38" s="60">
        <f t="shared" si="2"/>
        <v>1</v>
      </c>
      <c r="X38" s="104" t="s">
        <v>2173</v>
      </c>
      <c r="Z38" s="134"/>
      <c r="AA38" s="134"/>
      <c r="AB38" s="134"/>
      <c r="AC38" s="134"/>
      <c r="AD38" s="134"/>
      <c r="AE38" s="134"/>
    </row>
    <row r="39" spans="1:31" ht="15" customHeight="1" x14ac:dyDescent="0.25">
      <c r="A39" s="40" t="s">
        <v>10</v>
      </c>
      <c r="B39" s="40" t="s">
        <v>11</v>
      </c>
      <c r="C39" t="s">
        <v>38</v>
      </c>
      <c r="D39" s="40" t="s">
        <v>35</v>
      </c>
      <c r="E39" t="s">
        <v>2346</v>
      </c>
      <c r="F39" s="40" t="s">
        <v>2345</v>
      </c>
      <c r="G39" t="s">
        <v>2911</v>
      </c>
      <c r="H39" t="s">
        <v>2912</v>
      </c>
      <c r="I39" s="1"/>
      <c r="J39" s="1"/>
      <c r="K39" s="1"/>
      <c r="L39" s="1"/>
      <c r="M39" s="1"/>
      <c r="N39" s="1">
        <v>55</v>
      </c>
      <c r="O39" s="44">
        <f t="shared" si="3"/>
        <v>1</v>
      </c>
      <c r="P39" s="60">
        <f t="shared" si="4"/>
        <v>1</v>
      </c>
      <c r="Q39" s="62">
        <f t="shared" si="5"/>
        <v>0</v>
      </c>
      <c r="R39" s="62">
        <f t="shared" si="6"/>
        <v>1</v>
      </c>
      <c r="S39" s="60" t="str">
        <f t="shared" si="1"/>
        <v>0-15% range</v>
      </c>
      <c r="T39" s="61">
        <f t="shared" si="11"/>
        <v>55</v>
      </c>
      <c r="U39" s="61">
        <f t="shared" si="8"/>
        <v>55</v>
      </c>
      <c r="V39" s="61">
        <f t="shared" si="9"/>
        <v>55</v>
      </c>
      <c r="W39" s="60">
        <f t="shared" si="2"/>
        <v>1</v>
      </c>
      <c r="X39" s="105" t="s">
        <v>2154</v>
      </c>
      <c r="Z39" s="134"/>
      <c r="AA39" s="134"/>
      <c r="AB39" s="134"/>
      <c r="AC39" s="134"/>
      <c r="AD39" s="134"/>
      <c r="AE39" s="134"/>
    </row>
    <row r="40" spans="1:31" ht="15" customHeight="1" x14ac:dyDescent="0.25">
      <c r="A40" s="40" t="s">
        <v>10</v>
      </c>
      <c r="B40" s="40" t="s">
        <v>11</v>
      </c>
      <c r="C40" t="s">
        <v>38</v>
      </c>
      <c r="D40" s="40" t="s">
        <v>35</v>
      </c>
      <c r="E40" t="s">
        <v>2346</v>
      </c>
      <c r="F40" s="40" t="s">
        <v>2345</v>
      </c>
      <c r="G40" t="s">
        <v>2346</v>
      </c>
      <c r="H40" t="s">
        <v>2913</v>
      </c>
      <c r="I40" s="1"/>
      <c r="J40" s="1"/>
      <c r="K40" s="1"/>
      <c r="L40" s="1"/>
      <c r="M40" s="1"/>
      <c r="N40" s="1">
        <v>35</v>
      </c>
      <c r="O40" s="44">
        <f t="shared" si="3"/>
        <v>1</v>
      </c>
      <c r="P40" s="60">
        <f t="shared" si="4"/>
        <v>1</v>
      </c>
      <c r="Q40" s="62">
        <f t="shared" si="5"/>
        <v>0</v>
      </c>
      <c r="R40" s="62">
        <f t="shared" si="6"/>
        <v>1</v>
      </c>
      <c r="S40" s="60" t="str">
        <f t="shared" si="1"/>
        <v>0-15% range</v>
      </c>
      <c r="T40" s="61">
        <f t="shared" si="11"/>
        <v>35</v>
      </c>
      <c r="U40" s="61">
        <f t="shared" si="8"/>
        <v>35</v>
      </c>
      <c r="V40" s="61">
        <f t="shared" si="9"/>
        <v>35</v>
      </c>
      <c r="W40" s="60">
        <f t="shared" si="2"/>
        <v>1</v>
      </c>
      <c r="X40" s="105" t="s">
        <v>2154</v>
      </c>
      <c r="Z40" s="134"/>
      <c r="AA40" s="134"/>
      <c r="AB40" s="134"/>
      <c r="AC40" s="134"/>
      <c r="AD40" s="134"/>
      <c r="AE40" s="134"/>
    </row>
    <row r="41" spans="1:31" ht="15" customHeight="1" x14ac:dyDescent="0.25">
      <c r="A41" s="40" t="s">
        <v>10</v>
      </c>
      <c r="B41" s="40" t="s">
        <v>11</v>
      </c>
      <c r="C41" t="s">
        <v>97</v>
      </c>
      <c r="D41" s="40" t="s">
        <v>98</v>
      </c>
      <c r="E41" t="s">
        <v>2187</v>
      </c>
      <c r="F41" s="40" t="s">
        <v>2188</v>
      </c>
      <c r="G41" t="s">
        <v>2916</v>
      </c>
      <c r="H41" t="s">
        <v>2917</v>
      </c>
      <c r="I41" s="1"/>
      <c r="J41" s="1"/>
      <c r="K41" s="1"/>
      <c r="L41" s="1"/>
      <c r="M41" s="1"/>
      <c r="N41" s="1">
        <v>428</v>
      </c>
      <c r="O41" s="44">
        <f t="shared" si="3"/>
        <v>1</v>
      </c>
      <c r="P41" s="60">
        <f t="shared" si="4"/>
        <v>1</v>
      </c>
      <c r="Q41" s="62">
        <f t="shared" si="5"/>
        <v>0</v>
      </c>
      <c r="R41" s="62">
        <f t="shared" si="6"/>
        <v>1</v>
      </c>
      <c r="S41" s="60" t="str">
        <f t="shared" si="1"/>
        <v>0-15% range</v>
      </c>
      <c r="T41" s="61">
        <f>AVERAGE(I41:N41)</f>
        <v>428</v>
      </c>
      <c r="U41" s="61">
        <f t="shared" si="8"/>
        <v>428</v>
      </c>
      <c r="V41" s="61">
        <f t="shared" si="9"/>
        <v>428</v>
      </c>
      <c r="W41" s="60">
        <f t="shared" si="2"/>
        <v>1</v>
      </c>
      <c r="X41" s="104" t="s">
        <v>2173</v>
      </c>
      <c r="Z41" s="134"/>
      <c r="AA41" s="134"/>
      <c r="AB41" s="134"/>
      <c r="AC41" s="134"/>
      <c r="AD41" s="134"/>
      <c r="AE41" s="134"/>
    </row>
    <row r="42" spans="1:31" ht="15" customHeight="1" x14ac:dyDescent="0.25">
      <c r="A42" s="40" t="s">
        <v>10</v>
      </c>
      <c r="B42" s="40" t="s">
        <v>11</v>
      </c>
      <c r="C42" t="s">
        <v>13</v>
      </c>
      <c r="D42" s="40" t="s">
        <v>14</v>
      </c>
      <c r="E42" t="s">
        <v>446</v>
      </c>
      <c r="F42" s="40" t="s">
        <v>447</v>
      </c>
      <c r="G42" t="s">
        <v>456</v>
      </c>
      <c r="H42" t="s">
        <v>457</v>
      </c>
      <c r="I42" s="1"/>
      <c r="J42" s="1"/>
      <c r="K42" s="1"/>
      <c r="L42" s="1"/>
      <c r="M42" s="1"/>
      <c r="N42" s="1">
        <v>25</v>
      </c>
      <c r="O42" s="44">
        <f t="shared" si="3"/>
        <v>1</v>
      </c>
      <c r="P42" s="60">
        <f t="shared" si="4"/>
        <v>1</v>
      </c>
      <c r="Q42" s="62">
        <f t="shared" si="5"/>
        <v>0</v>
      </c>
      <c r="R42" s="62">
        <f t="shared" si="6"/>
        <v>1</v>
      </c>
      <c r="S42" s="60" t="str">
        <f t="shared" si="1"/>
        <v>0-15% range</v>
      </c>
      <c r="T42" s="61">
        <f t="shared" si="11"/>
        <v>25</v>
      </c>
      <c r="U42" s="61">
        <f t="shared" si="8"/>
        <v>25</v>
      </c>
      <c r="V42" s="61">
        <f t="shared" si="9"/>
        <v>25</v>
      </c>
      <c r="W42" s="60">
        <f t="shared" si="2"/>
        <v>1</v>
      </c>
      <c r="X42" s="105" t="s">
        <v>2154</v>
      </c>
      <c r="Z42" s="134"/>
      <c r="AA42" s="134"/>
      <c r="AB42" s="134"/>
      <c r="AC42" s="134"/>
      <c r="AD42" s="134"/>
      <c r="AE42" s="134"/>
    </row>
    <row r="43" spans="1:31" ht="15" customHeight="1" x14ac:dyDescent="0.25">
      <c r="A43" s="40" t="s">
        <v>10</v>
      </c>
      <c r="B43" s="40" t="s">
        <v>11</v>
      </c>
      <c r="C43" t="s">
        <v>13</v>
      </c>
      <c r="D43" s="40" t="s">
        <v>14</v>
      </c>
      <c r="E43" t="s">
        <v>446</v>
      </c>
      <c r="F43" s="40" t="s">
        <v>447</v>
      </c>
      <c r="G43" t="s">
        <v>448</v>
      </c>
      <c r="H43" t="s">
        <v>449</v>
      </c>
      <c r="I43" s="1"/>
      <c r="J43" s="1"/>
      <c r="K43" s="1"/>
      <c r="L43" s="1"/>
      <c r="M43" s="1"/>
      <c r="N43" s="1">
        <v>50</v>
      </c>
      <c r="O43" s="44">
        <f t="shared" si="3"/>
        <v>1</v>
      </c>
      <c r="P43" s="60">
        <f t="shared" si="4"/>
        <v>1</v>
      </c>
      <c r="Q43" s="62">
        <f t="shared" si="5"/>
        <v>0</v>
      </c>
      <c r="R43" s="62">
        <f t="shared" si="6"/>
        <v>1</v>
      </c>
      <c r="S43" s="60" t="str">
        <f t="shared" si="1"/>
        <v>0-15% range</v>
      </c>
      <c r="T43" s="61">
        <f t="shared" si="11"/>
        <v>50</v>
      </c>
      <c r="U43" s="61">
        <f t="shared" si="8"/>
        <v>50</v>
      </c>
      <c r="V43" s="61">
        <f t="shared" si="9"/>
        <v>50</v>
      </c>
      <c r="W43" s="60">
        <f t="shared" si="2"/>
        <v>1</v>
      </c>
      <c r="X43" s="104" t="s">
        <v>2173</v>
      </c>
      <c r="Z43" s="134"/>
      <c r="AA43" s="134"/>
      <c r="AB43" s="134"/>
      <c r="AC43" s="134"/>
      <c r="AD43" s="134"/>
      <c r="AE43" s="134"/>
    </row>
    <row r="44" spans="1:31" ht="15" customHeight="1" x14ac:dyDescent="0.25">
      <c r="A44" s="40" t="s">
        <v>10</v>
      </c>
      <c r="B44" s="40" t="s">
        <v>11</v>
      </c>
      <c r="C44" t="s">
        <v>13</v>
      </c>
      <c r="D44" s="40" t="s">
        <v>14</v>
      </c>
      <c r="E44" t="s">
        <v>446</v>
      </c>
      <c r="F44" s="40" t="s">
        <v>447</v>
      </c>
      <c r="G44" t="s">
        <v>674</v>
      </c>
      <c r="H44" t="s">
        <v>597</v>
      </c>
      <c r="I44" s="1"/>
      <c r="J44" s="1"/>
      <c r="K44" s="1"/>
      <c r="L44" s="1"/>
      <c r="M44" s="1"/>
      <c r="N44" s="1">
        <v>50</v>
      </c>
      <c r="O44" s="44">
        <f t="shared" si="3"/>
        <v>1</v>
      </c>
      <c r="P44" s="60">
        <f t="shared" si="4"/>
        <v>1</v>
      </c>
      <c r="Q44" s="62">
        <f t="shared" si="5"/>
        <v>0</v>
      </c>
      <c r="R44" s="62">
        <f t="shared" si="6"/>
        <v>1</v>
      </c>
      <c r="S44" s="60" t="str">
        <f t="shared" si="1"/>
        <v>0-15% range</v>
      </c>
      <c r="T44" s="61">
        <f t="shared" si="11"/>
        <v>50</v>
      </c>
      <c r="U44" s="61">
        <f t="shared" si="8"/>
        <v>50</v>
      </c>
      <c r="V44" s="61">
        <f t="shared" si="9"/>
        <v>50</v>
      </c>
      <c r="W44" s="60">
        <f t="shared" si="2"/>
        <v>1</v>
      </c>
      <c r="X44" s="104" t="s">
        <v>2173</v>
      </c>
      <c r="Z44" s="134"/>
      <c r="AA44" s="134"/>
      <c r="AB44" s="134"/>
      <c r="AC44" s="134"/>
      <c r="AD44" s="134"/>
      <c r="AE44" s="134"/>
    </row>
    <row r="45" spans="1:31" ht="15" customHeight="1" x14ac:dyDescent="0.25">
      <c r="A45" s="40" t="s">
        <v>10</v>
      </c>
      <c r="B45" s="40" t="s">
        <v>11</v>
      </c>
      <c r="C45" t="s">
        <v>13</v>
      </c>
      <c r="D45" s="40" t="s">
        <v>14</v>
      </c>
      <c r="E45" t="s">
        <v>446</v>
      </c>
      <c r="F45" s="40" t="s">
        <v>447</v>
      </c>
      <c r="G45" t="s">
        <v>2090</v>
      </c>
      <c r="H45" t="s">
        <v>890</v>
      </c>
      <c r="I45" s="1"/>
      <c r="J45" s="1"/>
      <c r="K45" s="1"/>
      <c r="L45" s="1"/>
      <c r="M45" s="1"/>
      <c r="N45" s="1">
        <v>40</v>
      </c>
      <c r="O45" s="44">
        <f t="shared" si="3"/>
        <v>1</v>
      </c>
      <c r="P45" s="60">
        <f t="shared" si="4"/>
        <v>1</v>
      </c>
      <c r="Q45" s="62">
        <f t="shared" si="5"/>
        <v>0</v>
      </c>
      <c r="R45" s="62">
        <f t="shared" si="6"/>
        <v>1</v>
      </c>
      <c r="S45" s="60" t="str">
        <f t="shared" si="1"/>
        <v>0-15% range</v>
      </c>
      <c r="T45" s="61">
        <f t="shared" si="11"/>
        <v>40</v>
      </c>
      <c r="U45" s="61">
        <f t="shared" si="8"/>
        <v>40</v>
      </c>
      <c r="V45" s="61">
        <f t="shared" si="9"/>
        <v>40</v>
      </c>
      <c r="W45" s="60">
        <f t="shared" si="2"/>
        <v>1</v>
      </c>
      <c r="X45" s="104" t="s">
        <v>2173</v>
      </c>
      <c r="Z45" s="134"/>
      <c r="AA45" s="134"/>
      <c r="AB45" s="134"/>
      <c r="AC45" s="134"/>
      <c r="AD45" s="134"/>
      <c r="AE45" s="134"/>
    </row>
    <row r="46" spans="1:31" ht="15" customHeight="1" x14ac:dyDescent="0.25">
      <c r="A46" s="40" t="s">
        <v>10</v>
      </c>
      <c r="B46" s="40" t="s">
        <v>11</v>
      </c>
      <c r="C46" t="s">
        <v>13</v>
      </c>
      <c r="D46" s="40" t="s">
        <v>14</v>
      </c>
      <c r="E46" t="s">
        <v>446</v>
      </c>
      <c r="F46" s="40" t="s">
        <v>447</v>
      </c>
      <c r="G46" t="s">
        <v>3481</v>
      </c>
      <c r="H46" t="s">
        <v>3482</v>
      </c>
      <c r="I46" s="1"/>
      <c r="J46" s="1"/>
      <c r="K46" s="1"/>
      <c r="L46" s="1"/>
      <c r="M46" s="1"/>
      <c r="N46" s="1">
        <v>20</v>
      </c>
      <c r="O46" s="44">
        <f t="shared" si="3"/>
        <v>1</v>
      </c>
      <c r="P46" s="60">
        <f t="shared" si="4"/>
        <v>1</v>
      </c>
      <c r="Q46" s="62">
        <f t="shared" si="5"/>
        <v>0</v>
      </c>
      <c r="R46" s="62">
        <f t="shared" si="6"/>
        <v>1</v>
      </c>
      <c r="S46" s="60" t="str">
        <f t="shared" si="1"/>
        <v>0-15% range</v>
      </c>
      <c r="T46" s="61">
        <f t="shared" si="11"/>
        <v>20</v>
      </c>
      <c r="U46" s="61">
        <f t="shared" si="8"/>
        <v>20</v>
      </c>
      <c r="V46" s="61">
        <f t="shared" si="9"/>
        <v>20</v>
      </c>
      <c r="W46" s="60">
        <f t="shared" si="2"/>
        <v>1</v>
      </c>
      <c r="X46" s="104" t="s">
        <v>2173</v>
      </c>
      <c r="Z46" s="134"/>
      <c r="AA46" s="134"/>
      <c r="AB46" s="134"/>
      <c r="AC46" s="134"/>
      <c r="AD46" s="134"/>
      <c r="AE46" s="134"/>
    </row>
    <row r="47" spans="1:31" ht="15" customHeight="1" x14ac:dyDescent="0.25">
      <c r="A47" s="40" t="s">
        <v>10</v>
      </c>
      <c r="B47" s="40" t="s">
        <v>11</v>
      </c>
      <c r="C47" t="s">
        <v>13</v>
      </c>
      <c r="D47" s="40" t="s">
        <v>14</v>
      </c>
      <c r="E47" t="s">
        <v>446</v>
      </c>
      <c r="F47" s="40" t="s">
        <v>447</v>
      </c>
      <c r="G47" t="s">
        <v>3483</v>
      </c>
      <c r="H47" t="s">
        <v>3484</v>
      </c>
      <c r="I47" s="1"/>
      <c r="J47" s="1"/>
      <c r="K47" s="1"/>
      <c r="L47" s="1"/>
      <c r="M47" s="1"/>
      <c r="N47" s="1">
        <v>12</v>
      </c>
      <c r="O47" s="44">
        <f t="shared" si="3"/>
        <v>1</v>
      </c>
      <c r="P47" s="60">
        <f t="shared" si="4"/>
        <v>1</v>
      </c>
      <c r="Q47" s="62">
        <f t="shared" si="5"/>
        <v>0</v>
      </c>
      <c r="R47" s="62">
        <f t="shared" si="6"/>
        <v>1</v>
      </c>
      <c r="S47" s="60" t="str">
        <f t="shared" si="1"/>
        <v>0-15% range</v>
      </c>
      <c r="T47" s="61">
        <f t="shared" si="11"/>
        <v>12</v>
      </c>
      <c r="U47" s="61">
        <f t="shared" si="8"/>
        <v>12</v>
      </c>
      <c r="V47" s="61">
        <f t="shared" si="9"/>
        <v>12</v>
      </c>
      <c r="W47" s="60">
        <f t="shared" si="2"/>
        <v>1</v>
      </c>
      <c r="X47" s="104" t="s">
        <v>2173</v>
      </c>
      <c r="Z47" s="134"/>
      <c r="AA47" s="134"/>
      <c r="AB47" s="134"/>
      <c r="AC47" s="134"/>
      <c r="AD47" s="134"/>
      <c r="AE47" s="134"/>
    </row>
    <row r="48" spans="1:31" ht="15" customHeight="1" x14ac:dyDescent="0.25">
      <c r="A48" s="40" t="s">
        <v>10</v>
      </c>
      <c r="B48" s="40" t="s">
        <v>11</v>
      </c>
      <c r="C48" t="s">
        <v>13</v>
      </c>
      <c r="D48" s="40" t="s">
        <v>14</v>
      </c>
      <c r="E48" t="s">
        <v>396</v>
      </c>
      <c r="F48" s="40" t="s">
        <v>397</v>
      </c>
      <c r="G48" t="s">
        <v>396</v>
      </c>
      <c r="H48" t="s">
        <v>450</v>
      </c>
      <c r="I48" s="1"/>
      <c r="J48" s="1"/>
      <c r="K48" s="1"/>
      <c r="L48" s="1"/>
      <c r="M48" s="1"/>
      <c r="N48" s="1">
        <v>87</v>
      </c>
      <c r="O48" s="44">
        <f t="shared" si="3"/>
        <v>1</v>
      </c>
      <c r="P48" s="60">
        <f t="shared" si="4"/>
        <v>1</v>
      </c>
      <c r="Q48" s="62">
        <f t="shared" si="5"/>
        <v>0</v>
      </c>
      <c r="R48" s="62">
        <f t="shared" si="6"/>
        <v>1</v>
      </c>
      <c r="S48" s="60" t="str">
        <f t="shared" si="1"/>
        <v>0-15% range</v>
      </c>
      <c r="T48" s="61">
        <f>I48</f>
        <v>0</v>
      </c>
      <c r="U48" s="61">
        <f t="shared" si="8"/>
        <v>87</v>
      </c>
      <c r="V48" s="61">
        <f t="shared" si="9"/>
        <v>87</v>
      </c>
      <c r="W48" s="60">
        <f t="shared" si="2"/>
        <v>1</v>
      </c>
      <c r="X48" s="136" t="s">
        <v>2606</v>
      </c>
      <c r="Z48" s="134"/>
      <c r="AA48" s="134"/>
      <c r="AB48" s="134"/>
      <c r="AC48" s="134"/>
      <c r="AD48" s="134"/>
      <c r="AE48" s="134"/>
    </row>
    <row r="49" spans="1:31" ht="15" customHeight="1" x14ac:dyDescent="0.25">
      <c r="A49" s="40" t="s">
        <v>10</v>
      </c>
      <c r="B49" s="40" t="s">
        <v>11</v>
      </c>
      <c r="C49" t="s">
        <v>13</v>
      </c>
      <c r="D49" s="40" t="s">
        <v>14</v>
      </c>
      <c r="E49" t="s">
        <v>230</v>
      </c>
      <c r="F49" s="40" t="s">
        <v>231</v>
      </c>
      <c r="G49" t="s">
        <v>676</v>
      </c>
      <c r="H49" t="s">
        <v>599</v>
      </c>
      <c r="I49" s="1"/>
      <c r="J49" s="1"/>
      <c r="K49" s="1"/>
      <c r="L49" s="1"/>
      <c r="M49" s="1"/>
      <c r="N49" s="1">
        <v>20</v>
      </c>
      <c r="O49" s="44">
        <f t="shared" si="3"/>
        <v>1</v>
      </c>
      <c r="P49" s="60">
        <f t="shared" si="4"/>
        <v>1</v>
      </c>
      <c r="Q49" s="62">
        <f t="shared" si="5"/>
        <v>0</v>
      </c>
      <c r="R49" s="62">
        <f t="shared" si="6"/>
        <v>1</v>
      </c>
      <c r="S49" s="60" t="str">
        <f t="shared" si="1"/>
        <v>0-15% range</v>
      </c>
      <c r="T49" s="61">
        <f t="shared" si="11"/>
        <v>20</v>
      </c>
      <c r="U49" s="61">
        <f t="shared" si="8"/>
        <v>20</v>
      </c>
      <c r="V49" s="61">
        <f t="shared" si="9"/>
        <v>20</v>
      </c>
      <c r="W49" s="60">
        <f t="shared" si="2"/>
        <v>1</v>
      </c>
      <c r="X49" s="104" t="s">
        <v>2173</v>
      </c>
      <c r="Z49" s="134"/>
      <c r="AA49" s="134"/>
      <c r="AB49" s="134"/>
      <c r="AC49" s="134"/>
      <c r="AD49" s="134"/>
      <c r="AE49" s="134"/>
    </row>
    <row r="50" spans="1:31" ht="15" customHeight="1" x14ac:dyDescent="0.25">
      <c r="A50" s="40" t="s">
        <v>10</v>
      </c>
      <c r="B50" s="40" t="s">
        <v>11</v>
      </c>
      <c r="C50" t="s">
        <v>154</v>
      </c>
      <c r="D50" s="40" t="s">
        <v>155</v>
      </c>
      <c r="E50" t="s">
        <v>154</v>
      </c>
      <c r="F50" s="40" t="s">
        <v>340</v>
      </c>
      <c r="G50" t="s">
        <v>2971</v>
      </c>
      <c r="H50" t="s">
        <v>2972</v>
      </c>
      <c r="I50" s="1"/>
      <c r="J50" s="1"/>
      <c r="K50" s="1"/>
      <c r="L50" s="1"/>
      <c r="M50" s="1"/>
      <c r="N50" s="1">
        <v>170</v>
      </c>
      <c r="O50" s="44">
        <f t="shared" si="3"/>
        <v>1</v>
      </c>
      <c r="P50" s="60">
        <f t="shared" si="4"/>
        <v>1</v>
      </c>
      <c r="Q50" s="62">
        <f t="shared" si="5"/>
        <v>0</v>
      </c>
      <c r="R50" s="62">
        <f t="shared" si="6"/>
        <v>1</v>
      </c>
      <c r="S50" s="60" t="str">
        <f t="shared" si="1"/>
        <v>0-15% range</v>
      </c>
      <c r="T50" s="61">
        <f t="shared" si="11"/>
        <v>170</v>
      </c>
      <c r="U50" s="61">
        <f t="shared" si="8"/>
        <v>170</v>
      </c>
      <c r="V50" s="61">
        <f t="shared" si="9"/>
        <v>170</v>
      </c>
      <c r="W50" s="60">
        <f t="shared" si="2"/>
        <v>1</v>
      </c>
      <c r="X50" s="104" t="s">
        <v>2173</v>
      </c>
      <c r="Z50" s="134"/>
      <c r="AA50" s="134"/>
      <c r="AB50" s="134"/>
      <c r="AC50" s="134"/>
      <c r="AD50" s="134"/>
      <c r="AE50" s="134"/>
    </row>
    <row r="51" spans="1:31" ht="15" customHeight="1" x14ac:dyDescent="0.25">
      <c r="A51" s="40" t="s">
        <v>10</v>
      </c>
      <c r="B51" s="40" t="s">
        <v>11</v>
      </c>
      <c r="C51" t="s">
        <v>154</v>
      </c>
      <c r="D51" s="40" t="s">
        <v>155</v>
      </c>
      <c r="E51" t="s">
        <v>2977</v>
      </c>
      <c r="F51" s="40" t="s">
        <v>2978</v>
      </c>
      <c r="G51" t="s">
        <v>2979</v>
      </c>
      <c r="H51" t="s">
        <v>2980</v>
      </c>
      <c r="I51" s="1"/>
      <c r="J51" s="1"/>
      <c r="K51" s="1"/>
      <c r="L51" s="1"/>
      <c r="M51" s="1"/>
      <c r="N51" s="1">
        <v>400</v>
      </c>
      <c r="O51" s="44">
        <f t="shared" si="3"/>
        <v>1</v>
      </c>
      <c r="P51" s="60">
        <f t="shared" si="4"/>
        <v>1</v>
      </c>
      <c r="Q51" s="62">
        <f t="shared" si="5"/>
        <v>0</v>
      </c>
      <c r="R51" s="62">
        <f t="shared" si="6"/>
        <v>1</v>
      </c>
      <c r="S51" s="60" t="str">
        <f t="shared" si="1"/>
        <v>0-15% range</v>
      </c>
      <c r="T51" s="61">
        <f t="shared" si="11"/>
        <v>400</v>
      </c>
      <c r="U51" s="61">
        <f t="shared" si="8"/>
        <v>400</v>
      </c>
      <c r="V51" s="61">
        <f t="shared" si="9"/>
        <v>400</v>
      </c>
      <c r="W51" s="60">
        <f t="shared" si="2"/>
        <v>1</v>
      </c>
      <c r="X51" s="105" t="s">
        <v>2154</v>
      </c>
      <c r="Z51" s="134"/>
      <c r="AA51" s="134"/>
      <c r="AB51" s="134"/>
      <c r="AC51" s="134"/>
      <c r="AD51" s="134"/>
      <c r="AE51" s="134"/>
    </row>
    <row r="52" spans="1:31" ht="15" customHeight="1" x14ac:dyDescent="0.25">
      <c r="A52" s="40" t="s">
        <v>10</v>
      </c>
      <c r="B52" s="40" t="s">
        <v>11</v>
      </c>
      <c r="C52" t="s">
        <v>154</v>
      </c>
      <c r="D52" s="40" t="s">
        <v>155</v>
      </c>
      <c r="E52" t="s">
        <v>2977</v>
      </c>
      <c r="F52" s="40" t="s">
        <v>2978</v>
      </c>
      <c r="G52" t="s">
        <v>2981</v>
      </c>
      <c r="H52" t="s">
        <v>2982</v>
      </c>
      <c r="I52" s="1"/>
      <c r="J52" s="1"/>
      <c r="K52" s="1"/>
      <c r="L52" s="1"/>
      <c r="M52" s="1"/>
      <c r="N52" s="1">
        <v>80</v>
      </c>
      <c r="O52" s="44">
        <f t="shared" si="3"/>
        <v>1</v>
      </c>
      <c r="P52" s="60">
        <f t="shared" si="4"/>
        <v>1</v>
      </c>
      <c r="Q52" s="62">
        <f t="shared" si="5"/>
        <v>0</v>
      </c>
      <c r="R52" s="62">
        <f t="shared" si="6"/>
        <v>1</v>
      </c>
      <c r="S52" s="60" t="str">
        <f t="shared" si="1"/>
        <v>0-15% range</v>
      </c>
      <c r="T52" s="61">
        <f t="shared" si="11"/>
        <v>80</v>
      </c>
      <c r="U52" s="61">
        <f t="shared" si="8"/>
        <v>80</v>
      </c>
      <c r="V52" s="61">
        <f t="shared" si="9"/>
        <v>80</v>
      </c>
      <c r="W52" s="60">
        <f t="shared" si="2"/>
        <v>1</v>
      </c>
      <c r="X52" s="105" t="s">
        <v>2154</v>
      </c>
      <c r="Z52" s="134"/>
      <c r="AA52" s="134"/>
      <c r="AB52" s="134"/>
      <c r="AC52" s="134"/>
      <c r="AD52" s="134"/>
      <c r="AE52" s="134"/>
    </row>
    <row r="53" spans="1:31" ht="15" customHeight="1" x14ac:dyDescent="0.25">
      <c r="A53" s="40" t="s">
        <v>10</v>
      </c>
      <c r="B53" s="40" t="s">
        <v>11</v>
      </c>
      <c r="C53" t="s">
        <v>154</v>
      </c>
      <c r="D53" s="40" t="s">
        <v>155</v>
      </c>
      <c r="E53" t="s">
        <v>1187</v>
      </c>
      <c r="F53" s="40" t="s">
        <v>1188</v>
      </c>
      <c r="G53" t="s">
        <v>2983</v>
      </c>
      <c r="H53" t="s">
        <v>2984</v>
      </c>
      <c r="I53" s="1"/>
      <c r="J53" s="1"/>
      <c r="K53" s="1"/>
      <c r="L53" s="1"/>
      <c r="M53" s="1"/>
      <c r="N53" s="1">
        <v>370</v>
      </c>
      <c r="O53" s="44">
        <f t="shared" si="3"/>
        <v>1</v>
      </c>
      <c r="P53" s="60">
        <f t="shared" si="4"/>
        <v>1</v>
      </c>
      <c r="Q53" s="62">
        <f t="shared" si="5"/>
        <v>0</v>
      </c>
      <c r="R53" s="62">
        <f t="shared" si="6"/>
        <v>1</v>
      </c>
      <c r="S53" s="60" t="str">
        <f t="shared" si="1"/>
        <v>0-15% range</v>
      </c>
      <c r="T53" s="61">
        <f t="shared" si="11"/>
        <v>370</v>
      </c>
      <c r="U53" s="61">
        <f t="shared" si="8"/>
        <v>370</v>
      </c>
      <c r="V53" s="61">
        <f t="shared" si="9"/>
        <v>370</v>
      </c>
      <c r="W53" s="60">
        <f t="shared" si="2"/>
        <v>1</v>
      </c>
      <c r="X53" s="104" t="s">
        <v>2173</v>
      </c>
      <c r="Z53" s="134"/>
      <c r="AA53" s="134"/>
      <c r="AB53" s="134"/>
      <c r="AC53" s="134"/>
      <c r="AD53" s="134"/>
      <c r="AE53" s="134"/>
    </row>
    <row r="54" spans="1:31" ht="15" customHeight="1" x14ac:dyDescent="0.25">
      <c r="A54" s="40" t="s">
        <v>10</v>
      </c>
      <c r="B54" s="40" t="s">
        <v>11</v>
      </c>
      <c r="C54" t="s">
        <v>154</v>
      </c>
      <c r="D54" s="40" t="s">
        <v>155</v>
      </c>
      <c r="E54" t="s">
        <v>1187</v>
      </c>
      <c r="F54" s="40" t="s">
        <v>1188</v>
      </c>
      <c r="G54" t="s">
        <v>2985</v>
      </c>
      <c r="H54" t="s">
        <v>2986</v>
      </c>
      <c r="I54" s="1"/>
      <c r="J54" s="1"/>
      <c r="K54" s="1"/>
      <c r="L54" s="1"/>
      <c r="M54" s="1"/>
      <c r="N54" s="1">
        <v>275</v>
      </c>
      <c r="O54" s="44">
        <f t="shared" si="3"/>
        <v>1</v>
      </c>
      <c r="P54" s="60">
        <f t="shared" si="4"/>
        <v>1</v>
      </c>
      <c r="Q54" s="62">
        <f t="shared" si="5"/>
        <v>0</v>
      </c>
      <c r="R54" s="62">
        <f t="shared" si="6"/>
        <v>1</v>
      </c>
      <c r="S54" s="60" t="str">
        <f t="shared" si="1"/>
        <v>0-15% range</v>
      </c>
      <c r="T54" s="61">
        <f t="shared" si="11"/>
        <v>275</v>
      </c>
      <c r="U54" s="61">
        <f t="shared" si="8"/>
        <v>275</v>
      </c>
      <c r="V54" s="61">
        <f t="shared" si="9"/>
        <v>275</v>
      </c>
      <c r="W54" s="60">
        <f t="shared" si="2"/>
        <v>1</v>
      </c>
      <c r="X54" s="104" t="s">
        <v>2173</v>
      </c>
      <c r="Z54" s="134"/>
      <c r="AA54" s="134"/>
      <c r="AB54" s="134"/>
      <c r="AC54" s="134"/>
      <c r="AD54" s="134"/>
      <c r="AE54" s="134"/>
    </row>
    <row r="55" spans="1:31" ht="15" customHeight="1" x14ac:dyDescent="0.25">
      <c r="A55" s="40" t="s">
        <v>10</v>
      </c>
      <c r="B55" s="40" t="s">
        <v>11</v>
      </c>
      <c r="C55" t="s">
        <v>946</v>
      </c>
      <c r="D55" s="40" t="s">
        <v>945</v>
      </c>
      <c r="E55" t="s">
        <v>948</v>
      </c>
      <c r="F55" s="40" t="s">
        <v>947</v>
      </c>
      <c r="G55" t="s">
        <v>984</v>
      </c>
      <c r="H55" t="s">
        <v>985</v>
      </c>
      <c r="I55" s="1"/>
      <c r="J55" s="1"/>
      <c r="K55" s="1"/>
      <c r="L55" s="1"/>
      <c r="M55" s="1"/>
      <c r="N55" s="1">
        <v>5</v>
      </c>
      <c r="O55" s="44">
        <f t="shared" si="3"/>
        <v>1</v>
      </c>
      <c r="P55" s="60">
        <f t="shared" si="4"/>
        <v>1</v>
      </c>
      <c r="Q55" s="62">
        <f t="shared" si="5"/>
        <v>0</v>
      </c>
      <c r="R55" s="62">
        <f t="shared" si="6"/>
        <v>1</v>
      </c>
      <c r="S55" s="60" t="str">
        <f t="shared" si="1"/>
        <v>0-15% range</v>
      </c>
      <c r="T55" s="61">
        <f t="shared" si="11"/>
        <v>5</v>
      </c>
      <c r="U55" s="61">
        <f t="shared" si="8"/>
        <v>5</v>
      </c>
      <c r="V55" s="61">
        <f t="shared" si="9"/>
        <v>5</v>
      </c>
      <c r="W55" s="60">
        <f t="shared" si="2"/>
        <v>1</v>
      </c>
      <c r="X55" s="104" t="s">
        <v>2173</v>
      </c>
      <c r="Z55" s="134"/>
      <c r="AA55" s="134"/>
      <c r="AB55" s="134"/>
      <c r="AC55" s="134"/>
      <c r="AD55" s="134"/>
      <c r="AE55" s="134"/>
    </row>
    <row r="56" spans="1:31" ht="15" customHeight="1" x14ac:dyDescent="0.25">
      <c r="A56" s="40" t="s">
        <v>10</v>
      </c>
      <c r="B56" s="40" t="s">
        <v>11</v>
      </c>
      <c r="C56" t="s">
        <v>946</v>
      </c>
      <c r="D56" s="40" t="s">
        <v>945</v>
      </c>
      <c r="E56" t="s">
        <v>948</v>
      </c>
      <c r="F56" s="40" t="s">
        <v>947</v>
      </c>
      <c r="G56" t="s">
        <v>946</v>
      </c>
      <c r="H56" t="s">
        <v>949</v>
      </c>
      <c r="I56" s="1"/>
      <c r="J56" s="1"/>
      <c r="K56" s="1"/>
      <c r="L56" s="1"/>
      <c r="M56" s="1"/>
      <c r="N56" s="1">
        <v>25</v>
      </c>
      <c r="O56" s="44">
        <f t="shared" si="3"/>
        <v>1</v>
      </c>
      <c r="P56" s="60">
        <f t="shared" si="4"/>
        <v>1</v>
      </c>
      <c r="Q56" s="62">
        <f t="shared" si="5"/>
        <v>0</v>
      </c>
      <c r="R56" s="62">
        <f t="shared" si="6"/>
        <v>1</v>
      </c>
      <c r="S56" s="60" t="str">
        <f t="shared" si="1"/>
        <v>0-15% range</v>
      </c>
      <c r="T56" s="61">
        <f t="shared" si="11"/>
        <v>25</v>
      </c>
      <c r="U56" s="61">
        <f t="shared" si="8"/>
        <v>25</v>
      </c>
      <c r="V56" s="61">
        <f t="shared" si="9"/>
        <v>25</v>
      </c>
      <c r="W56" s="60">
        <f t="shared" si="2"/>
        <v>1</v>
      </c>
      <c r="X56" s="104" t="s">
        <v>2173</v>
      </c>
      <c r="Z56" s="134"/>
      <c r="AA56" s="134"/>
      <c r="AB56" s="134"/>
      <c r="AC56" s="134"/>
      <c r="AD56" s="134"/>
      <c r="AE56" s="134"/>
    </row>
    <row r="57" spans="1:31" ht="15" customHeight="1" x14ac:dyDescent="0.25">
      <c r="A57" s="40" t="s">
        <v>10</v>
      </c>
      <c r="B57" s="40" t="s">
        <v>11</v>
      </c>
      <c r="C57" t="s">
        <v>946</v>
      </c>
      <c r="D57" s="40" t="s">
        <v>945</v>
      </c>
      <c r="E57" t="s">
        <v>948</v>
      </c>
      <c r="F57" s="40" t="s">
        <v>947</v>
      </c>
      <c r="G57" t="s">
        <v>1064</v>
      </c>
      <c r="H57" t="s">
        <v>1065</v>
      </c>
      <c r="I57" s="1"/>
      <c r="J57" s="1"/>
      <c r="K57" s="1"/>
      <c r="L57" s="1"/>
      <c r="M57" s="1"/>
      <c r="N57" s="1">
        <v>4</v>
      </c>
      <c r="O57" s="44">
        <f t="shared" si="3"/>
        <v>1</v>
      </c>
      <c r="P57" s="60">
        <f t="shared" si="4"/>
        <v>1</v>
      </c>
      <c r="Q57" s="62">
        <f t="shared" si="5"/>
        <v>0</v>
      </c>
      <c r="R57" s="62">
        <f t="shared" si="6"/>
        <v>1</v>
      </c>
      <c r="S57" s="60" t="str">
        <f t="shared" si="1"/>
        <v>0-15% range</v>
      </c>
      <c r="T57" s="61">
        <f>I57</f>
        <v>0</v>
      </c>
      <c r="U57" s="61">
        <f t="shared" si="8"/>
        <v>4</v>
      </c>
      <c r="V57" s="61">
        <f t="shared" si="9"/>
        <v>4</v>
      </c>
      <c r="W57" s="60">
        <f t="shared" si="2"/>
        <v>1</v>
      </c>
      <c r="X57" s="136" t="s">
        <v>2606</v>
      </c>
      <c r="Z57" s="134"/>
      <c r="AA57" s="134"/>
      <c r="AB57" s="134"/>
      <c r="AC57" s="134"/>
      <c r="AD57" s="134"/>
      <c r="AE57" s="134"/>
    </row>
    <row r="58" spans="1:31" ht="15" customHeight="1" x14ac:dyDescent="0.25">
      <c r="A58" s="40" t="s">
        <v>10</v>
      </c>
      <c r="B58" s="40" t="s">
        <v>11</v>
      </c>
      <c r="C58" t="s">
        <v>946</v>
      </c>
      <c r="D58" s="40" t="s">
        <v>945</v>
      </c>
      <c r="E58" t="s">
        <v>948</v>
      </c>
      <c r="F58" s="40" t="s">
        <v>947</v>
      </c>
      <c r="G58" t="s">
        <v>1019</v>
      </c>
      <c r="H58" t="s">
        <v>3456</v>
      </c>
      <c r="I58" s="1"/>
      <c r="J58" s="1"/>
      <c r="K58" s="1"/>
      <c r="L58" s="1"/>
      <c r="M58" s="1"/>
      <c r="N58" s="1">
        <v>4</v>
      </c>
      <c r="O58" s="44">
        <f t="shared" si="3"/>
        <v>1</v>
      </c>
      <c r="P58" s="60">
        <f t="shared" si="4"/>
        <v>1</v>
      </c>
      <c r="Q58" s="62">
        <f t="shared" si="5"/>
        <v>0</v>
      </c>
      <c r="R58" s="62">
        <f t="shared" si="6"/>
        <v>1</v>
      </c>
      <c r="S58" s="60" t="str">
        <f t="shared" si="1"/>
        <v>0-15% range</v>
      </c>
      <c r="T58" s="61">
        <f t="shared" si="11"/>
        <v>4</v>
      </c>
      <c r="U58" s="61">
        <f t="shared" si="8"/>
        <v>4</v>
      </c>
      <c r="V58" s="61">
        <f t="shared" si="9"/>
        <v>4</v>
      </c>
      <c r="W58" s="60">
        <f t="shared" si="2"/>
        <v>1</v>
      </c>
      <c r="X58" s="104" t="s">
        <v>2173</v>
      </c>
      <c r="Z58" s="134"/>
      <c r="AA58" s="134"/>
      <c r="AB58" s="134"/>
      <c r="AC58" s="134"/>
      <c r="AD58" s="134"/>
      <c r="AE58" s="134"/>
    </row>
    <row r="59" spans="1:31" ht="15" customHeight="1" x14ac:dyDescent="0.25">
      <c r="A59" s="40" t="s">
        <v>10</v>
      </c>
      <c r="B59" s="40" t="s">
        <v>11</v>
      </c>
      <c r="C59" t="s">
        <v>946</v>
      </c>
      <c r="D59" s="40" t="s">
        <v>945</v>
      </c>
      <c r="E59" t="s">
        <v>948</v>
      </c>
      <c r="F59" s="40" t="s">
        <v>947</v>
      </c>
      <c r="G59" t="s">
        <v>3452</v>
      </c>
      <c r="H59" t="s">
        <v>3453</v>
      </c>
      <c r="I59" s="1"/>
      <c r="J59" s="1"/>
      <c r="K59" s="1"/>
      <c r="L59" s="1"/>
      <c r="M59" s="1"/>
      <c r="N59" s="1">
        <v>4</v>
      </c>
      <c r="O59" s="44">
        <f t="shared" si="3"/>
        <v>1</v>
      </c>
      <c r="P59" s="60">
        <f t="shared" si="4"/>
        <v>1</v>
      </c>
      <c r="Q59" s="62">
        <f t="shared" si="5"/>
        <v>0</v>
      </c>
      <c r="R59" s="62">
        <f t="shared" si="6"/>
        <v>1</v>
      </c>
      <c r="S59" s="60" t="str">
        <f t="shared" si="1"/>
        <v>0-15% range</v>
      </c>
      <c r="T59" s="61">
        <f t="shared" si="11"/>
        <v>4</v>
      </c>
      <c r="U59" s="61">
        <f t="shared" si="8"/>
        <v>4</v>
      </c>
      <c r="V59" s="61">
        <f t="shared" si="9"/>
        <v>4</v>
      </c>
      <c r="W59" s="60">
        <f t="shared" si="2"/>
        <v>1</v>
      </c>
      <c r="X59" s="104" t="s">
        <v>2173</v>
      </c>
      <c r="Z59" s="134"/>
      <c r="AA59" s="134"/>
      <c r="AB59" s="134"/>
      <c r="AC59" s="134"/>
      <c r="AD59" s="134"/>
      <c r="AE59" s="134"/>
    </row>
    <row r="60" spans="1:31" ht="15" customHeight="1" x14ac:dyDescent="0.25">
      <c r="A60" s="40" t="s">
        <v>10</v>
      </c>
      <c r="B60" s="40" t="s">
        <v>11</v>
      </c>
      <c r="C60" t="s">
        <v>946</v>
      </c>
      <c r="D60" s="40" t="s">
        <v>945</v>
      </c>
      <c r="E60" t="s">
        <v>948</v>
      </c>
      <c r="F60" s="40" t="s">
        <v>947</v>
      </c>
      <c r="G60" t="s">
        <v>3454</v>
      </c>
      <c r="H60" t="s">
        <v>3455</v>
      </c>
      <c r="I60" s="1"/>
      <c r="J60" s="1"/>
      <c r="K60" s="1"/>
      <c r="L60" s="1"/>
      <c r="M60" s="1"/>
      <c r="N60" s="1">
        <v>5</v>
      </c>
      <c r="O60" s="44">
        <f t="shared" si="3"/>
        <v>1</v>
      </c>
      <c r="P60" s="60">
        <f t="shared" si="4"/>
        <v>1</v>
      </c>
      <c r="Q60" s="62">
        <f t="shared" si="5"/>
        <v>0</v>
      </c>
      <c r="R60" s="62">
        <f t="shared" si="6"/>
        <v>1</v>
      </c>
      <c r="S60" s="60" t="str">
        <f t="shared" si="1"/>
        <v>0-15% range</v>
      </c>
      <c r="T60" s="61">
        <f t="shared" si="11"/>
        <v>5</v>
      </c>
      <c r="U60" s="61">
        <f t="shared" si="8"/>
        <v>5</v>
      </c>
      <c r="V60" s="61">
        <f t="shared" si="9"/>
        <v>5</v>
      </c>
      <c r="W60" s="60">
        <f t="shared" si="2"/>
        <v>1</v>
      </c>
      <c r="X60" s="104" t="s">
        <v>2173</v>
      </c>
      <c r="Z60" s="134"/>
      <c r="AA60" s="134"/>
      <c r="AB60" s="134"/>
      <c r="AC60" s="134"/>
      <c r="AD60" s="134"/>
      <c r="AE60" s="134"/>
    </row>
    <row r="61" spans="1:31" ht="15" customHeight="1" x14ac:dyDescent="0.25">
      <c r="A61" s="40" t="s">
        <v>10</v>
      </c>
      <c r="B61" s="40" t="s">
        <v>11</v>
      </c>
      <c r="C61" t="s">
        <v>946</v>
      </c>
      <c r="D61" s="40" t="s">
        <v>945</v>
      </c>
      <c r="E61" t="s">
        <v>948</v>
      </c>
      <c r="F61" s="40" t="s">
        <v>947</v>
      </c>
      <c r="G61" t="s">
        <v>3457</v>
      </c>
      <c r="H61" t="s">
        <v>3458</v>
      </c>
      <c r="I61" s="1"/>
      <c r="J61" s="1"/>
      <c r="K61" s="1"/>
      <c r="L61" s="1"/>
      <c r="M61" s="1"/>
      <c r="N61" s="1">
        <v>3</v>
      </c>
      <c r="O61" s="44">
        <f t="shared" si="3"/>
        <v>1</v>
      </c>
      <c r="P61" s="60">
        <f t="shared" si="4"/>
        <v>1</v>
      </c>
      <c r="Q61" s="62">
        <f t="shared" si="5"/>
        <v>0</v>
      </c>
      <c r="R61" s="62">
        <f t="shared" si="6"/>
        <v>1</v>
      </c>
      <c r="S61" s="60" t="str">
        <f t="shared" si="1"/>
        <v>0-15% range</v>
      </c>
      <c r="T61" s="61">
        <f t="shared" si="11"/>
        <v>3</v>
      </c>
      <c r="U61" s="61">
        <f t="shared" si="8"/>
        <v>3</v>
      </c>
      <c r="V61" s="61">
        <f t="shared" si="9"/>
        <v>3</v>
      </c>
      <c r="W61" s="60">
        <f t="shared" si="2"/>
        <v>1</v>
      </c>
      <c r="X61" s="104" t="s">
        <v>2173</v>
      </c>
      <c r="Z61" s="134"/>
      <c r="AA61" s="134"/>
      <c r="AB61" s="134"/>
      <c r="AC61" s="134"/>
      <c r="AD61" s="134"/>
      <c r="AE61" s="134"/>
    </row>
    <row r="62" spans="1:31" ht="15" customHeight="1" x14ac:dyDescent="0.25">
      <c r="A62" s="40" t="s">
        <v>10</v>
      </c>
      <c r="B62" s="40" t="s">
        <v>11</v>
      </c>
      <c r="C62" t="s">
        <v>946</v>
      </c>
      <c r="D62" s="40" t="s">
        <v>945</v>
      </c>
      <c r="E62" t="s">
        <v>990</v>
      </c>
      <c r="F62" s="40" t="s">
        <v>991</v>
      </c>
      <c r="G62" t="s">
        <v>990</v>
      </c>
      <c r="H62" t="s">
        <v>1070</v>
      </c>
      <c r="I62" s="1"/>
      <c r="J62" s="1"/>
      <c r="K62" s="1"/>
      <c r="L62" s="1"/>
      <c r="M62" s="1"/>
      <c r="N62" s="1">
        <v>200</v>
      </c>
      <c r="O62" s="44">
        <f t="shared" si="3"/>
        <v>1</v>
      </c>
      <c r="P62" s="60">
        <f t="shared" si="4"/>
        <v>1</v>
      </c>
      <c r="Q62" s="62">
        <f t="shared" si="5"/>
        <v>0</v>
      </c>
      <c r="R62" s="62">
        <f t="shared" si="6"/>
        <v>1</v>
      </c>
      <c r="S62" s="60" t="str">
        <f t="shared" si="1"/>
        <v>0-15% range</v>
      </c>
      <c r="T62" s="61">
        <f t="shared" si="11"/>
        <v>200</v>
      </c>
      <c r="U62" s="61">
        <f t="shared" si="8"/>
        <v>200</v>
      </c>
      <c r="V62" s="61">
        <f t="shared" si="9"/>
        <v>200</v>
      </c>
      <c r="W62" s="60">
        <f t="shared" si="2"/>
        <v>1</v>
      </c>
      <c r="X62" s="104" t="s">
        <v>2173</v>
      </c>
      <c r="Z62" s="134"/>
      <c r="AA62" s="134"/>
      <c r="AB62" s="134"/>
      <c r="AC62" s="134"/>
      <c r="AD62" s="134"/>
      <c r="AE62" s="134"/>
    </row>
    <row r="63" spans="1:31" ht="15" customHeight="1" x14ac:dyDescent="0.25">
      <c r="A63" s="40" t="s">
        <v>10</v>
      </c>
      <c r="B63" s="40" t="s">
        <v>11</v>
      </c>
      <c r="C63" t="s">
        <v>946</v>
      </c>
      <c r="D63" s="40" t="s">
        <v>945</v>
      </c>
      <c r="E63" t="s">
        <v>990</v>
      </c>
      <c r="F63" s="40" t="s">
        <v>991</v>
      </c>
      <c r="G63" t="s">
        <v>2973</v>
      </c>
      <c r="H63" t="s">
        <v>2974</v>
      </c>
      <c r="I63" s="1"/>
      <c r="J63" s="1"/>
      <c r="K63" s="1"/>
      <c r="L63" s="1"/>
      <c r="M63" s="1"/>
      <c r="N63" s="1">
        <v>6</v>
      </c>
      <c r="O63" s="44">
        <f t="shared" si="3"/>
        <v>1</v>
      </c>
      <c r="P63" s="60">
        <f t="shared" si="4"/>
        <v>1</v>
      </c>
      <c r="Q63" s="62">
        <f t="shared" si="5"/>
        <v>0</v>
      </c>
      <c r="R63" s="62">
        <f t="shared" si="6"/>
        <v>1</v>
      </c>
      <c r="S63" s="60" t="str">
        <f t="shared" si="1"/>
        <v>0-15% range</v>
      </c>
      <c r="T63" s="61">
        <f t="shared" si="11"/>
        <v>6</v>
      </c>
      <c r="U63" s="61">
        <f t="shared" si="8"/>
        <v>6</v>
      </c>
      <c r="V63" s="61">
        <f t="shared" si="9"/>
        <v>6</v>
      </c>
      <c r="W63" s="60">
        <f t="shared" si="2"/>
        <v>1</v>
      </c>
      <c r="X63" s="104" t="s">
        <v>2173</v>
      </c>
      <c r="Z63" s="134"/>
      <c r="AA63" s="134"/>
      <c r="AB63" s="134"/>
      <c r="AC63" s="134"/>
      <c r="AD63" s="134"/>
      <c r="AE63" s="134"/>
    </row>
    <row r="64" spans="1:31" ht="15" customHeight="1" x14ac:dyDescent="0.25">
      <c r="A64" s="40" t="s">
        <v>10</v>
      </c>
      <c r="B64" s="40" t="s">
        <v>11</v>
      </c>
      <c r="C64" t="s">
        <v>946</v>
      </c>
      <c r="D64" s="40" t="s">
        <v>945</v>
      </c>
      <c r="E64" t="s">
        <v>990</v>
      </c>
      <c r="F64" s="40" t="s">
        <v>991</v>
      </c>
      <c r="G64" t="s">
        <v>2975</v>
      </c>
      <c r="H64" t="s">
        <v>2976</v>
      </c>
      <c r="I64" s="1"/>
      <c r="J64" s="1"/>
      <c r="K64" s="1"/>
      <c r="L64" s="1"/>
      <c r="M64" s="1"/>
      <c r="N64" s="1">
        <v>18</v>
      </c>
      <c r="O64" s="44">
        <f t="shared" si="3"/>
        <v>1</v>
      </c>
      <c r="P64" s="60">
        <f t="shared" si="4"/>
        <v>1</v>
      </c>
      <c r="Q64" s="62">
        <f t="shared" si="5"/>
        <v>0</v>
      </c>
      <c r="R64" s="62">
        <f t="shared" si="6"/>
        <v>1</v>
      </c>
      <c r="S64" s="60" t="str">
        <f t="shared" si="1"/>
        <v>0-15% range</v>
      </c>
      <c r="T64" s="61">
        <f t="shared" si="11"/>
        <v>18</v>
      </c>
      <c r="U64" s="61">
        <f t="shared" si="8"/>
        <v>18</v>
      </c>
      <c r="V64" s="61">
        <f t="shared" si="9"/>
        <v>18</v>
      </c>
      <c r="W64" s="107">
        <f t="shared" si="2"/>
        <v>1</v>
      </c>
      <c r="X64" s="104" t="s">
        <v>2173</v>
      </c>
      <c r="Z64" s="134"/>
      <c r="AA64" s="134"/>
      <c r="AB64" s="134"/>
      <c r="AC64" s="134"/>
      <c r="AD64" s="134"/>
      <c r="AE64" s="134"/>
    </row>
    <row r="65" spans="1:31" ht="15" customHeight="1" x14ac:dyDescent="0.25">
      <c r="A65" s="40" t="s">
        <v>10</v>
      </c>
      <c r="B65" s="40" t="s">
        <v>11</v>
      </c>
      <c r="C65" t="s">
        <v>946</v>
      </c>
      <c r="D65" s="40" t="s">
        <v>945</v>
      </c>
      <c r="E65" t="s">
        <v>990</v>
      </c>
      <c r="F65" s="40" t="s">
        <v>991</v>
      </c>
      <c r="G65" t="s">
        <v>3043</v>
      </c>
      <c r="H65" t="s">
        <v>3044</v>
      </c>
      <c r="I65" s="1"/>
      <c r="J65" s="1"/>
      <c r="K65" s="1"/>
      <c r="L65" s="1"/>
      <c r="M65" s="1"/>
      <c r="N65" s="1">
        <v>5</v>
      </c>
      <c r="O65" s="44">
        <f t="shared" si="3"/>
        <v>1</v>
      </c>
      <c r="P65" s="60">
        <f t="shared" si="4"/>
        <v>1</v>
      </c>
      <c r="Q65" s="62">
        <f t="shared" si="5"/>
        <v>0</v>
      </c>
      <c r="R65" s="62">
        <f t="shared" si="6"/>
        <v>1</v>
      </c>
      <c r="S65" s="60" t="str">
        <f t="shared" si="1"/>
        <v>0-15% range</v>
      </c>
      <c r="T65" s="61">
        <f t="shared" si="11"/>
        <v>5</v>
      </c>
      <c r="U65" s="61">
        <f t="shared" si="8"/>
        <v>5</v>
      </c>
      <c r="V65" s="61">
        <f t="shared" si="9"/>
        <v>5</v>
      </c>
      <c r="W65" s="60">
        <f t="shared" si="2"/>
        <v>1</v>
      </c>
      <c r="X65" s="104" t="s">
        <v>2173</v>
      </c>
      <c r="Z65" s="134"/>
      <c r="AA65" s="134"/>
      <c r="AB65" s="134"/>
      <c r="AC65" s="134"/>
      <c r="AD65" s="134"/>
      <c r="AE65" s="134"/>
    </row>
    <row r="66" spans="1:31" ht="15" customHeight="1" x14ac:dyDescent="0.25">
      <c r="A66" s="40" t="s">
        <v>10</v>
      </c>
      <c r="B66" s="40" t="s">
        <v>11</v>
      </c>
      <c r="C66" t="s">
        <v>946</v>
      </c>
      <c r="D66" s="40" t="s">
        <v>945</v>
      </c>
      <c r="E66" t="s">
        <v>990</v>
      </c>
      <c r="F66" s="40" t="s">
        <v>991</v>
      </c>
      <c r="G66" t="s">
        <v>3114</v>
      </c>
      <c r="H66" t="s">
        <v>3115</v>
      </c>
      <c r="I66" s="1"/>
      <c r="J66" s="1"/>
      <c r="K66" s="1"/>
      <c r="L66" s="1"/>
      <c r="M66" s="1"/>
      <c r="N66" s="1">
        <v>5</v>
      </c>
      <c r="O66" s="44">
        <f t="shared" si="3"/>
        <v>1</v>
      </c>
      <c r="P66" s="60">
        <f t="shared" si="4"/>
        <v>1</v>
      </c>
      <c r="Q66" s="62">
        <f t="shared" si="5"/>
        <v>0</v>
      </c>
      <c r="R66" s="62">
        <f t="shared" si="6"/>
        <v>1</v>
      </c>
      <c r="S66" s="60" t="str">
        <f t="shared" si="1"/>
        <v>0-15% range</v>
      </c>
      <c r="T66" s="61">
        <f t="shared" si="11"/>
        <v>5</v>
      </c>
      <c r="U66" s="61">
        <f t="shared" si="8"/>
        <v>5</v>
      </c>
      <c r="V66" s="61">
        <f t="shared" si="9"/>
        <v>5</v>
      </c>
      <c r="W66" s="60">
        <f t="shared" si="2"/>
        <v>1</v>
      </c>
      <c r="X66" s="104" t="s">
        <v>2173</v>
      </c>
      <c r="Z66" s="134"/>
      <c r="AA66" s="134"/>
      <c r="AB66" s="134"/>
      <c r="AC66" s="134"/>
      <c r="AD66" s="134"/>
      <c r="AE66" s="134"/>
    </row>
    <row r="67" spans="1:31" ht="15" customHeight="1" x14ac:dyDescent="0.25">
      <c r="A67" s="40" t="s">
        <v>10</v>
      </c>
      <c r="B67" s="40" t="s">
        <v>11</v>
      </c>
      <c r="C67" t="s">
        <v>946</v>
      </c>
      <c r="D67" s="40" t="s">
        <v>945</v>
      </c>
      <c r="E67" t="s">
        <v>990</v>
      </c>
      <c r="F67" s="40" t="s">
        <v>991</v>
      </c>
      <c r="G67" t="s">
        <v>3120</v>
      </c>
      <c r="H67" t="s">
        <v>3121</v>
      </c>
      <c r="I67" s="1"/>
      <c r="J67" s="1"/>
      <c r="K67" s="1"/>
      <c r="L67" s="1"/>
      <c r="M67" s="1"/>
      <c r="N67" s="1">
        <v>10</v>
      </c>
      <c r="O67" s="44">
        <f t="shared" si="3"/>
        <v>1</v>
      </c>
      <c r="P67" s="60">
        <f t="shared" si="4"/>
        <v>1</v>
      </c>
      <c r="Q67" s="62">
        <f t="shared" si="5"/>
        <v>0</v>
      </c>
      <c r="R67" s="62">
        <f t="shared" si="6"/>
        <v>1</v>
      </c>
      <c r="S67" s="60" t="str">
        <f t="shared" ref="S67:S130" si="12">IFERROR(IF(Q67&lt;=0.15,"0-15% range",IF(AND(Q67&gt;0.15,Q67&lt;=0.5),"16 - 50% range",IF(Q67&gt;0.5,"50-100% range", "NA"))),"")</f>
        <v>0-15% range</v>
      </c>
      <c r="T67" s="61">
        <f t="shared" si="11"/>
        <v>10</v>
      </c>
      <c r="U67" s="61">
        <f t="shared" si="8"/>
        <v>10</v>
      </c>
      <c r="V67" s="61">
        <f t="shared" si="9"/>
        <v>10</v>
      </c>
      <c r="W67" s="60">
        <f t="shared" ref="W67:W130" si="13">COUNTIF(H:H,H67)</f>
        <v>1</v>
      </c>
      <c r="X67" s="104" t="s">
        <v>2173</v>
      </c>
      <c r="Z67" s="134"/>
      <c r="AA67" s="134"/>
      <c r="AB67" s="134"/>
      <c r="AC67" s="134"/>
      <c r="AD67" s="134"/>
      <c r="AE67" s="134"/>
    </row>
    <row r="68" spans="1:31" ht="15" customHeight="1" x14ac:dyDescent="0.25">
      <c r="A68" s="40" t="s">
        <v>10</v>
      </c>
      <c r="B68" s="40" t="s">
        <v>11</v>
      </c>
      <c r="C68" t="s">
        <v>946</v>
      </c>
      <c r="D68" s="40" t="s">
        <v>945</v>
      </c>
      <c r="E68" t="s">
        <v>990</v>
      </c>
      <c r="F68" s="40" t="s">
        <v>991</v>
      </c>
      <c r="G68" t="s">
        <v>3136</v>
      </c>
      <c r="H68" t="s">
        <v>3137</v>
      </c>
      <c r="I68" s="1"/>
      <c r="J68" s="1"/>
      <c r="K68" s="1"/>
      <c r="L68" s="1"/>
      <c r="M68" s="1"/>
      <c r="N68" s="1">
        <v>7</v>
      </c>
      <c r="O68" s="44">
        <f t="shared" ref="O68:O131" si="14">COUNTIF(I68:N68,"&gt;=0")</f>
        <v>1</v>
      </c>
      <c r="P68" s="60">
        <f t="shared" ref="P68:P131" si="15">COUNTIF(I68:N68,"&gt;=0")</f>
        <v>1</v>
      </c>
      <c r="Q68" s="62">
        <f t="shared" ref="Q68:Q131" si="16">IFERROR(1-(MIN(I68:N68)/MAX(I68:N68)),"")</f>
        <v>0</v>
      </c>
      <c r="R68" s="62">
        <f t="shared" ref="R68:R131" si="17">IF(MIN(I68:N68)&lt;&gt;0,MAX(I68:N68)/MIN(I68:N68),0)</f>
        <v>1</v>
      </c>
      <c r="S68" s="60" t="str">
        <f t="shared" si="12"/>
        <v>0-15% range</v>
      </c>
      <c r="T68" s="61">
        <f t="shared" si="11"/>
        <v>7</v>
      </c>
      <c r="U68" s="61">
        <f t="shared" ref="U68:U131" si="18">MAX(I68:N68)</f>
        <v>7</v>
      </c>
      <c r="V68" s="61">
        <f t="shared" ref="V68:V131" si="19">MIN(I68:N68)</f>
        <v>7</v>
      </c>
      <c r="W68" s="60">
        <f t="shared" si="13"/>
        <v>1</v>
      </c>
      <c r="X68" s="104" t="s">
        <v>2173</v>
      </c>
      <c r="Z68" s="134"/>
      <c r="AA68" s="134"/>
      <c r="AB68" s="134"/>
      <c r="AC68" s="134"/>
      <c r="AD68" s="134"/>
      <c r="AE68" s="134"/>
    </row>
    <row r="69" spans="1:31" ht="15" customHeight="1" x14ac:dyDescent="0.25">
      <c r="A69" s="40" t="s">
        <v>10</v>
      </c>
      <c r="B69" s="40" t="s">
        <v>11</v>
      </c>
      <c r="C69" t="s">
        <v>946</v>
      </c>
      <c r="D69" s="40" t="s">
        <v>945</v>
      </c>
      <c r="E69" t="s">
        <v>990</v>
      </c>
      <c r="F69" s="40" t="s">
        <v>991</v>
      </c>
      <c r="G69" t="s">
        <v>3265</v>
      </c>
      <c r="H69" t="s">
        <v>3266</v>
      </c>
      <c r="I69" s="1"/>
      <c r="J69" s="1"/>
      <c r="K69" s="1"/>
      <c r="L69" s="1"/>
      <c r="M69" s="1"/>
      <c r="N69" s="1">
        <v>5</v>
      </c>
      <c r="O69" s="44">
        <f t="shared" si="14"/>
        <v>1</v>
      </c>
      <c r="P69" s="60">
        <f t="shared" si="15"/>
        <v>1</v>
      </c>
      <c r="Q69" s="62">
        <f t="shared" si="16"/>
        <v>0</v>
      </c>
      <c r="R69" s="62">
        <f t="shared" si="17"/>
        <v>1</v>
      </c>
      <c r="S69" s="60" t="str">
        <f t="shared" si="12"/>
        <v>0-15% range</v>
      </c>
      <c r="T69" s="61">
        <f t="shared" si="11"/>
        <v>5</v>
      </c>
      <c r="U69" s="61">
        <f t="shared" si="18"/>
        <v>5</v>
      </c>
      <c r="V69" s="61">
        <f t="shared" si="19"/>
        <v>5</v>
      </c>
      <c r="W69" s="60">
        <f t="shared" si="13"/>
        <v>1</v>
      </c>
      <c r="X69" s="104" t="s">
        <v>2173</v>
      </c>
      <c r="Z69" s="134"/>
      <c r="AA69" s="134"/>
      <c r="AB69" s="134"/>
      <c r="AC69" s="134"/>
      <c r="AD69" s="134"/>
      <c r="AE69" s="134"/>
    </row>
    <row r="70" spans="1:31" ht="15" customHeight="1" x14ac:dyDescent="0.25">
      <c r="A70" s="40" t="s">
        <v>10</v>
      </c>
      <c r="B70" s="40" t="s">
        <v>11</v>
      </c>
      <c r="C70" t="s">
        <v>946</v>
      </c>
      <c r="D70" s="40" t="s">
        <v>945</v>
      </c>
      <c r="E70" t="s">
        <v>990</v>
      </c>
      <c r="F70" s="40" t="s">
        <v>991</v>
      </c>
      <c r="G70" t="s">
        <v>3281</v>
      </c>
      <c r="H70" t="s">
        <v>3282</v>
      </c>
      <c r="I70" s="1"/>
      <c r="J70" s="1"/>
      <c r="K70" s="1"/>
      <c r="L70" s="1"/>
      <c r="M70" s="1"/>
      <c r="N70" s="1">
        <v>5</v>
      </c>
      <c r="O70" s="44">
        <f t="shared" si="14"/>
        <v>1</v>
      </c>
      <c r="P70" s="60">
        <f t="shared" si="15"/>
        <v>1</v>
      </c>
      <c r="Q70" s="62">
        <f t="shared" si="16"/>
        <v>0</v>
      </c>
      <c r="R70" s="62">
        <f t="shared" si="17"/>
        <v>1</v>
      </c>
      <c r="S70" s="60" t="str">
        <f t="shared" si="12"/>
        <v>0-15% range</v>
      </c>
      <c r="T70" s="61">
        <f t="shared" si="11"/>
        <v>5</v>
      </c>
      <c r="U70" s="61">
        <f t="shared" si="18"/>
        <v>5</v>
      </c>
      <c r="V70" s="61">
        <f t="shared" si="19"/>
        <v>5</v>
      </c>
      <c r="W70" s="60">
        <f t="shared" si="13"/>
        <v>1</v>
      </c>
      <c r="X70" s="104" t="s">
        <v>2173</v>
      </c>
      <c r="Z70" s="134"/>
      <c r="AA70" s="134"/>
      <c r="AB70" s="134"/>
      <c r="AC70" s="134"/>
      <c r="AD70" s="134"/>
      <c r="AE70" s="134"/>
    </row>
    <row r="71" spans="1:31" ht="15" customHeight="1" x14ac:dyDescent="0.25">
      <c r="A71" s="40" t="s">
        <v>10</v>
      </c>
      <c r="B71" s="40" t="s">
        <v>11</v>
      </c>
      <c r="C71" t="s">
        <v>946</v>
      </c>
      <c r="D71" s="40" t="s">
        <v>945</v>
      </c>
      <c r="E71" t="s">
        <v>990</v>
      </c>
      <c r="F71" s="40" t="s">
        <v>991</v>
      </c>
      <c r="G71" t="s">
        <v>3450</v>
      </c>
      <c r="H71" t="s">
        <v>3451</v>
      </c>
      <c r="I71" s="1"/>
      <c r="J71" s="1"/>
      <c r="K71" s="1"/>
      <c r="L71" s="1"/>
      <c r="M71" s="1"/>
      <c r="N71" s="1">
        <v>4</v>
      </c>
      <c r="O71" s="44">
        <f t="shared" si="14"/>
        <v>1</v>
      </c>
      <c r="P71" s="60">
        <f t="shared" si="15"/>
        <v>1</v>
      </c>
      <c r="Q71" s="62">
        <f t="shared" si="16"/>
        <v>0</v>
      </c>
      <c r="R71" s="62">
        <f t="shared" si="17"/>
        <v>1</v>
      </c>
      <c r="S71" s="60" t="str">
        <f t="shared" si="12"/>
        <v>0-15% range</v>
      </c>
      <c r="T71" s="61">
        <f t="shared" si="11"/>
        <v>4</v>
      </c>
      <c r="U71" s="61">
        <f t="shared" si="18"/>
        <v>4</v>
      </c>
      <c r="V71" s="61">
        <f t="shared" si="19"/>
        <v>4</v>
      </c>
      <c r="W71" s="60">
        <f t="shared" si="13"/>
        <v>1</v>
      </c>
      <c r="X71" s="104" t="s">
        <v>2173</v>
      </c>
      <c r="Z71" s="134"/>
      <c r="AA71" s="134"/>
      <c r="AB71" s="134"/>
      <c r="AC71" s="134"/>
      <c r="AD71" s="134"/>
      <c r="AE71" s="134"/>
    </row>
    <row r="72" spans="1:31" ht="15" customHeight="1" x14ac:dyDescent="0.25">
      <c r="A72" s="40" t="s">
        <v>10</v>
      </c>
      <c r="B72" s="40" t="s">
        <v>11</v>
      </c>
      <c r="C72" t="s">
        <v>946</v>
      </c>
      <c r="D72" s="40" t="s">
        <v>945</v>
      </c>
      <c r="E72" t="s">
        <v>990</v>
      </c>
      <c r="F72" s="40" t="s">
        <v>991</v>
      </c>
      <c r="G72" t="s">
        <v>3471</v>
      </c>
      <c r="H72" t="s">
        <v>3472</v>
      </c>
      <c r="I72" s="1"/>
      <c r="J72" s="1"/>
      <c r="K72" s="1"/>
      <c r="L72" s="1"/>
      <c r="M72" s="1"/>
      <c r="N72" s="1">
        <v>6</v>
      </c>
      <c r="O72" s="44">
        <f t="shared" si="14"/>
        <v>1</v>
      </c>
      <c r="P72" s="60">
        <f t="shared" si="15"/>
        <v>1</v>
      </c>
      <c r="Q72" s="62">
        <f t="shared" si="16"/>
        <v>0</v>
      </c>
      <c r="R72" s="62">
        <f t="shared" si="17"/>
        <v>1</v>
      </c>
      <c r="S72" s="60" t="str">
        <f t="shared" si="12"/>
        <v>0-15% range</v>
      </c>
      <c r="T72" s="61">
        <f t="shared" si="11"/>
        <v>6</v>
      </c>
      <c r="U72" s="61">
        <f t="shared" si="18"/>
        <v>6</v>
      </c>
      <c r="V72" s="61">
        <f t="shared" si="19"/>
        <v>6</v>
      </c>
      <c r="W72" s="60">
        <f t="shared" si="13"/>
        <v>1</v>
      </c>
      <c r="X72" s="104" t="s">
        <v>2173</v>
      </c>
      <c r="Z72" s="134"/>
      <c r="AA72" s="134"/>
      <c r="AB72" s="134"/>
      <c r="AC72" s="134"/>
      <c r="AD72" s="134"/>
      <c r="AE72" s="134"/>
    </row>
    <row r="73" spans="1:31" ht="15" customHeight="1" x14ac:dyDescent="0.25">
      <c r="A73" s="40" t="s">
        <v>10</v>
      </c>
      <c r="B73" s="40" t="s">
        <v>11</v>
      </c>
      <c r="C73" t="s">
        <v>946</v>
      </c>
      <c r="D73" s="40" t="s">
        <v>945</v>
      </c>
      <c r="E73" t="s">
        <v>990</v>
      </c>
      <c r="F73" s="40" t="s">
        <v>991</v>
      </c>
      <c r="G73" t="s">
        <v>3473</v>
      </c>
      <c r="H73" t="s">
        <v>3474</v>
      </c>
      <c r="I73" s="1"/>
      <c r="J73" s="1"/>
      <c r="K73" s="1"/>
      <c r="L73" s="1"/>
      <c r="M73" s="1"/>
      <c r="N73" s="1">
        <v>17</v>
      </c>
      <c r="O73" s="44">
        <f t="shared" si="14"/>
        <v>1</v>
      </c>
      <c r="P73" s="60">
        <f t="shared" si="15"/>
        <v>1</v>
      </c>
      <c r="Q73" s="62">
        <f t="shared" si="16"/>
        <v>0</v>
      </c>
      <c r="R73" s="62">
        <f t="shared" si="17"/>
        <v>1</v>
      </c>
      <c r="S73" s="60" t="str">
        <f t="shared" si="12"/>
        <v>0-15% range</v>
      </c>
      <c r="T73" s="61">
        <f t="shared" si="11"/>
        <v>17</v>
      </c>
      <c r="U73" s="61">
        <f t="shared" si="18"/>
        <v>17</v>
      </c>
      <c r="V73" s="61">
        <f t="shared" si="19"/>
        <v>17</v>
      </c>
      <c r="W73" s="60">
        <f t="shared" si="13"/>
        <v>1</v>
      </c>
      <c r="X73" s="104" t="s">
        <v>2173</v>
      </c>
      <c r="Z73" s="134"/>
      <c r="AA73" s="134"/>
      <c r="AB73" s="134"/>
      <c r="AC73" s="134"/>
      <c r="AD73" s="134"/>
      <c r="AE73" s="134"/>
    </row>
    <row r="74" spans="1:31" ht="15" customHeight="1" x14ac:dyDescent="0.25">
      <c r="A74" s="40" t="s">
        <v>10</v>
      </c>
      <c r="B74" s="40" t="s">
        <v>11</v>
      </c>
      <c r="C74" t="s">
        <v>946</v>
      </c>
      <c r="D74" s="40" t="s">
        <v>945</v>
      </c>
      <c r="E74" t="s">
        <v>990</v>
      </c>
      <c r="F74" s="40" t="s">
        <v>991</v>
      </c>
      <c r="G74" t="s">
        <v>3475</v>
      </c>
      <c r="H74" t="s">
        <v>3476</v>
      </c>
      <c r="I74" s="1"/>
      <c r="J74" s="1"/>
      <c r="K74" s="1"/>
      <c r="L74" s="1"/>
      <c r="M74" s="1"/>
      <c r="N74" s="1">
        <v>5</v>
      </c>
      <c r="O74" s="44">
        <f t="shared" si="14"/>
        <v>1</v>
      </c>
      <c r="P74" s="60">
        <f t="shared" si="15"/>
        <v>1</v>
      </c>
      <c r="Q74" s="62">
        <f t="shared" si="16"/>
        <v>0</v>
      </c>
      <c r="R74" s="62">
        <f t="shared" si="17"/>
        <v>1</v>
      </c>
      <c r="S74" s="60" t="str">
        <f t="shared" si="12"/>
        <v>0-15% range</v>
      </c>
      <c r="T74" s="61">
        <f t="shared" si="11"/>
        <v>5</v>
      </c>
      <c r="U74" s="61">
        <f t="shared" si="18"/>
        <v>5</v>
      </c>
      <c r="V74" s="61">
        <f t="shared" si="19"/>
        <v>5</v>
      </c>
      <c r="W74" s="60">
        <f t="shared" si="13"/>
        <v>1</v>
      </c>
      <c r="X74" s="104" t="s">
        <v>2173</v>
      </c>
      <c r="Z74" s="134"/>
      <c r="AA74" s="134"/>
      <c r="AB74" s="134"/>
      <c r="AC74" s="134"/>
      <c r="AD74" s="134"/>
      <c r="AE74" s="134"/>
    </row>
    <row r="75" spans="1:31" ht="15" customHeight="1" x14ac:dyDescent="0.25">
      <c r="A75" s="40" t="s">
        <v>10</v>
      </c>
      <c r="B75" s="40" t="s">
        <v>11</v>
      </c>
      <c r="C75" t="s">
        <v>946</v>
      </c>
      <c r="D75" s="40" t="s">
        <v>945</v>
      </c>
      <c r="E75" t="s">
        <v>990</v>
      </c>
      <c r="F75" s="40" t="s">
        <v>991</v>
      </c>
      <c r="G75" t="s">
        <v>3477</v>
      </c>
      <c r="H75" t="s">
        <v>3478</v>
      </c>
      <c r="I75" s="1"/>
      <c r="J75" s="1"/>
      <c r="K75" s="1"/>
      <c r="L75" s="1"/>
      <c r="M75" s="1"/>
      <c r="N75" s="1">
        <v>5</v>
      </c>
      <c r="O75" s="44">
        <f t="shared" si="14"/>
        <v>1</v>
      </c>
      <c r="P75" s="60">
        <f t="shared" si="15"/>
        <v>1</v>
      </c>
      <c r="Q75" s="62">
        <f t="shared" si="16"/>
        <v>0</v>
      </c>
      <c r="R75" s="62">
        <f t="shared" si="17"/>
        <v>1</v>
      </c>
      <c r="S75" s="60" t="str">
        <f t="shared" si="12"/>
        <v>0-15% range</v>
      </c>
      <c r="T75" s="61">
        <f t="shared" si="11"/>
        <v>5</v>
      </c>
      <c r="U75" s="61">
        <f t="shared" si="18"/>
        <v>5</v>
      </c>
      <c r="V75" s="61">
        <f t="shared" si="19"/>
        <v>5</v>
      </c>
      <c r="W75" s="60">
        <f t="shared" si="13"/>
        <v>1</v>
      </c>
      <c r="X75" s="105" t="s">
        <v>2154</v>
      </c>
      <c r="Z75" s="134"/>
      <c r="AA75" s="134"/>
      <c r="AB75" s="134"/>
      <c r="AC75" s="134"/>
      <c r="AD75" s="134"/>
      <c r="AE75" s="134"/>
    </row>
    <row r="76" spans="1:31" ht="15" customHeight="1" x14ac:dyDescent="0.25">
      <c r="A76" s="40" t="s">
        <v>10</v>
      </c>
      <c r="B76" s="40" t="s">
        <v>11</v>
      </c>
      <c r="C76" t="s">
        <v>946</v>
      </c>
      <c r="D76" s="40" t="s">
        <v>945</v>
      </c>
      <c r="E76" t="s">
        <v>990</v>
      </c>
      <c r="F76" s="40" t="s">
        <v>991</v>
      </c>
      <c r="G76" t="s">
        <v>3479</v>
      </c>
      <c r="H76" t="s">
        <v>3480</v>
      </c>
      <c r="I76" s="1"/>
      <c r="J76" s="1"/>
      <c r="K76" s="1"/>
      <c r="L76" s="1"/>
      <c r="M76" s="1"/>
      <c r="N76" s="1">
        <v>20</v>
      </c>
      <c r="O76" s="44">
        <f t="shared" si="14"/>
        <v>1</v>
      </c>
      <c r="P76" s="60">
        <f t="shared" si="15"/>
        <v>1</v>
      </c>
      <c r="Q76" s="62">
        <f t="shared" si="16"/>
        <v>0</v>
      </c>
      <c r="R76" s="62">
        <f t="shared" si="17"/>
        <v>1</v>
      </c>
      <c r="S76" s="60" t="str">
        <f t="shared" si="12"/>
        <v>0-15% range</v>
      </c>
      <c r="T76" s="61">
        <f t="shared" si="11"/>
        <v>20</v>
      </c>
      <c r="U76" s="61">
        <f t="shared" si="18"/>
        <v>20</v>
      </c>
      <c r="V76" s="61">
        <f t="shared" si="19"/>
        <v>20</v>
      </c>
      <c r="W76" s="60">
        <f t="shared" si="13"/>
        <v>1</v>
      </c>
      <c r="X76" s="104" t="s">
        <v>2173</v>
      </c>
      <c r="Z76" s="134"/>
      <c r="AA76" s="134"/>
      <c r="AB76" s="134"/>
      <c r="AC76" s="134"/>
      <c r="AD76" s="134"/>
      <c r="AE76" s="134"/>
    </row>
    <row r="77" spans="1:31" ht="15" customHeight="1" x14ac:dyDescent="0.25">
      <c r="A77" s="40" t="s">
        <v>10</v>
      </c>
      <c r="B77" s="40" t="s">
        <v>11</v>
      </c>
      <c r="C77" t="s">
        <v>946</v>
      </c>
      <c r="D77" s="40" t="s">
        <v>945</v>
      </c>
      <c r="E77" t="s">
        <v>1013</v>
      </c>
      <c r="F77" s="40" t="s">
        <v>1014</v>
      </c>
      <c r="G77" t="s">
        <v>3459</v>
      </c>
      <c r="H77" t="s">
        <v>3460</v>
      </c>
      <c r="I77" s="1"/>
      <c r="J77" s="1"/>
      <c r="K77" s="1"/>
      <c r="L77" s="1"/>
      <c r="M77" s="1"/>
      <c r="N77" s="1">
        <v>30</v>
      </c>
      <c r="O77" s="44">
        <f t="shared" si="14"/>
        <v>1</v>
      </c>
      <c r="P77" s="60">
        <f t="shared" si="15"/>
        <v>1</v>
      </c>
      <c r="Q77" s="62">
        <f t="shared" si="16"/>
        <v>0</v>
      </c>
      <c r="R77" s="62">
        <f t="shared" si="17"/>
        <v>1</v>
      </c>
      <c r="S77" s="60" t="str">
        <f t="shared" si="12"/>
        <v>0-15% range</v>
      </c>
      <c r="T77" s="61">
        <f t="shared" si="11"/>
        <v>30</v>
      </c>
      <c r="U77" s="61">
        <f t="shared" si="18"/>
        <v>30</v>
      </c>
      <c r="V77" s="61">
        <f t="shared" si="19"/>
        <v>30</v>
      </c>
      <c r="W77" s="60">
        <f t="shared" si="13"/>
        <v>1</v>
      </c>
      <c r="X77" s="104" t="s">
        <v>2173</v>
      </c>
      <c r="Z77" s="134"/>
      <c r="AA77" s="134"/>
      <c r="AB77" s="134"/>
      <c r="AC77" s="134"/>
      <c r="AD77" s="134"/>
      <c r="AE77" s="134"/>
    </row>
    <row r="78" spans="1:31" ht="15" customHeight="1" x14ac:dyDescent="0.25">
      <c r="A78" s="40" t="s">
        <v>10</v>
      </c>
      <c r="B78" s="40" t="s">
        <v>11</v>
      </c>
      <c r="C78" t="s">
        <v>946</v>
      </c>
      <c r="D78" s="40" t="s">
        <v>945</v>
      </c>
      <c r="E78" t="s">
        <v>1013</v>
      </c>
      <c r="F78" s="40" t="s">
        <v>1014</v>
      </c>
      <c r="G78" t="s">
        <v>3461</v>
      </c>
      <c r="H78" t="s">
        <v>3462</v>
      </c>
      <c r="I78" s="1"/>
      <c r="J78" s="1"/>
      <c r="K78" s="1"/>
      <c r="L78" s="1"/>
      <c r="M78" s="1"/>
      <c r="N78" s="1">
        <v>6</v>
      </c>
      <c r="O78" s="44">
        <f t="shared" si="14"/>
        <v>1</v>
      </c>
      <c r="P78" s="60">
        <f t="shared" si="15"/>
        <v>1</v>
      </c>
      <c r="Q78" s="62">
        <f t="shared" si="16"/>
        <v>0</v>
      </c>
      <c r="R78" s="62">
        <f t="shared" si="17"/>
        <v>1</v>
      </c>
      <c r="S78" s="60" t="str">
        <f t="shared" si="12"/>
        <v>0-15% range</v>
      </c>
      <c r="T78" s="61">
        <f t="shared" si="11"/>
        <v>6</v>
      </c>
      <c r="U78" s="61">
        <f t="shared" si="18"/>
        <v>6</v>
      </c>
      <c r="V78" s="61">
        <f t="shared" si="19"/>
        <v>6</v>
      </c>
      <c r="W78" s="60">
        <f t="shared" si="13"/>
        <v>1</v>
      </c>
      <c r="X78" s="104" t="s">
        <v>2173</v>
      </c>
      <c r="Z78" s="134"/>
      <c r="AA78" s="134"/>
      <c r="AB78" s="134"/>
      <c r="AC78" s="134"/>
      <c r="AD78" s="134"/>
      <c r="AE78" s="134"/>
    </row>
    <row r="79" spans="1:31" ht="15" customHeight="1" x14ac:dyDescent="0.25">
      <c r="A79" s="40" t="s">
        <v>10</v>
      </c>
      <c r="B79" s="40" t="s">
        <v>11</v>
      </c>
      <c r="C79" t="s">
        <v>946</v>
      </c>
      <c r="D79" s="40" t="s">
        <v>945</v>
      </c>
      <c r="E79" t="s">
        <v>1013</v>
      </c>
      <c r="F79" s="40" t="s">
        <v>1014</v>
      </c>
      <c r="G79" t="s">
        <v>3463</v>
      </c>
      <c r="H79" t="s">
        <v>3464</v>
      </c>
      <c r="I79" s="1"/>
      <c r="J79" s="1"/>
      <c r="K79" s="1"/>
      <c r="L79" s="1"/>
      <c r="M79" s="1"/>
      <c r="N79" s="1">
        <v>4</v>
      </c>
      <c r="O79" s="44">
        <f t="shared" si="14"/>
        <v>1</v>
      </c>
      <c r="P79" s="60">
        <f t="shared" si="15"/>
        <v>1</v>
      </c>
      <c r="Q79" s="62">
        <f t="shared" si="16"/>
        <v>0</v>
      </c>
      <c r="R79" s="62">
        <f t="shared" si="17"/>
        <v>1</v>
      </c>
      <c r="S79" s="60" t="str">
        <f t="shared" si="12"/>
        <v>0-15% range</v>
      </c>
      <c r="T79" s="61">
        <f t="shared" si="11"/>
        <v>4</v>
      </c>
      <c r="U79" s="61">
        <f t="shared" si="18"/>
        <v>4</v>
      </c>
      <c r="V79" s="61">
        <f t="shared" si="19"/>
        <v>4</v>
      </c>
      <c r="W79" s="60">
        <f t="shared" si="13"/>
        <v>1</v>
      </c>
      <c r="X79" s="104" t="s">
        <v>2173</v>
      </c>
      <c r="Z79" s="134"/>
      <c r="AA79" s="134"/>
      <c r="AB79" s="134"/>
      <c r="AC79" s="134"/>
      <c r="AD79" s="134"/>
      <c r="AE79" s="134"/>
    </row>
    <row r="80" spans="1:31" ht="15" customHeight="1" x14ac:dyDescent="0.25">
      <c r="A80" s="40" t="s">
        <v>10</v>
      </c>
      <c r="B80" s="40" t="s">
        <v>11</v>
      </c>
      <c r="C80" t="s">
        <v>946</v>
      </c>
      <c r="D80" s="40" t="s">
        <v>945</v>
      </c>
      <c r="E80" t="s">
        <v>1013</v>
      </c>
      <c r="F80" s="40" t="s">
        <v>1014</v>
      </c>
      <c r="G80" t="s">
        <v>3465</v>
      </c>
      <c r="H80" t="s">
        <v>3466</v>
      </c>
      <c r="I80" s="1"/>
      <c r="J80" s="1"/>
      <c r="K80" s="1"/>
      <c r="L80" s="1"/>
      <c r="M80" s="1"/>
      <c r="N80" s="1">
        <v>8</v>
      </c>
      <c r="O80" s="44">
        <f t="shared" si="14"/>
        <v>1</v>
      </c>
      <c r="P80" s="60">
        <f t="shared" si="15"/>
        <v>1</v>
      </c>
      <c r="Q80" s="62">
        <f t="shared" si="16"/>
        <v>0</v>
      </c>
      <c r="R80" s="62">
        <f t="shared" si="17"/>
        <v>1</v>
      </c>
      <c r="S80" s="60" t="str">
        <f t="shared" si="12"/>
        <v>0-15% range</v>
      </c>
      <c r="T80" s="61">
        <f t="shared" si="11"/>
        <v>8</v>
      </c>
      <c r="U80" s="61">
        <f t="shared" si="18"/>
        <v>8</v>
      </c>
      <c r="V80" s="61">
        <f t="shared" si="19"/>
        <v>8</v>
      </c>
      <c r="W80" s="60">
        <f t="shared" si="13"/>
        <v>1</v>
      </c>
      <c r="X80" s="104" t="s">
        <v>2173</v>
      </c>
      <c r="Z80" s="134"/>
      <c r="AA80" s="134"/>
      <c r="AB80" s="134"/>
      <c r="AC80" s="134"/>
      <c r="AD80" s="134"/>
      <c r="AE80" s="134"/>
    </row>
    <row r="81" spans="1:31" ht="15" customHeight="1" x14ac:dyDescent="0.25">
      <c r="A81" s="40" t="s">
        <v>10</v>
      </c>
      <c r="B81" s="40" t="s">
        <v>11</v>
      </c>
      <c r="C81" t="s">
        <v>946</v>
      </c>
      <c r="D81" s="40" t="s">
        <v>945</v>
      </c>
      <c r="E81" t="s">
        <v>1013</v>
      </c>
      <c r="F81" s="40" t="s">
        <v>1014</v>
      </c>
      <c r="G81" t="s">
        <v>3467</v>
      </c>
      <c r="H81" t="s">
        <v>3468</v>
      </c>
      <c r="I81" s="1"/>
      <c r="J81" s="1"/>
      <c r="K81" s="1"/>
      <c r="L81" s="1"/>
      <c r="M81" s="1"/>
      <c r="N81" s="1">
        <v>8</v>
      </c>
      <c r="O81" s="44">
        <f t="shared" si="14"/>
        <v>1</v>
      </c>
      <c r="P81" s="60">
        <f t="shared" si="15"/>
        <v>1</v>
      </c>
      <c r="Q81" s="62">
        <f t="shared" si="16"/>
        <v>0</v>
      </c>
      <c r="R81" s="62">
        <f t="shared" si="17"/>
        <v>1</v>
      </c>
      <c r="S81" s="60" t="str">
        <f t="shared" si="12"/>
        <v>0-15% range</v>
      </c>
      <c r="T81" s="61">
        <f t="shared" si="11"/>
        <v>8</v>
      </c>
      <c r="U81" s="61">
        <f t="shared" si="18"/>
        <v>8</v>
      </c>
      <c r="V81" s="61">
        <f t="shared" si="19"/>
        <v>8</v>
      </c>
      <c r="W81" s="60">
        <f t="shared" si="13"/>
        <v>1</v>
      </c>
      <c r="X81" s="104" t="s">
        <v>2173</v>
      </c>
      <c r="Z81" s="134"/>
      <c r="AA81" s="134"/>
      <c r="AB81" s="134"/>
      <c r="AC81" s="134"/>
      <c r="AD81" s="134"/>
      <c r="AE81" s="134"/>
    </row>
    <row r="82" spans="1:31" ht="15" customHeight="1" x14ac:dyDescent="0.25">
      <c r="A82" s="40" t="s">
        <v>10</v>
      </c>
      <c r="B82" s="40" t="s">
        <v>11</v>
      </c>
      <c r="C82" t="s">
        <v>946</v>
      </c>
      <c r="D82" s="40" t="s">
        <v>945</v>
      </c>
      <c r="E82" t="s">
        <v>1013</v>
      </c>
      <c r="F82" s="40" t="s">
        <v>1014</v>
      </c>
      <c r="G82" t="s">
        <v>3469</v>
      </c>
      <c r="H82" t="s">
        <v>3470</v>
      </c>
      <c r="I82" s="1"/>
      <c r="J82" s="1"/>
      <c r="K82" s="1"/>
      <c r="L82" s="1"/>
      <c r="M82" s="1"/>
      <c r="N82" s="1">
        <v>7</v>
      </c>
      <c r="O82" s="44">
        <f t="shared" si="14"/>
        <v>1</v>
      </c>
      <c r="P82" s="60">
        <f t="shared" si="15"/>
        <v>1</v>
      </c>
      <c r="Q82" s="62">
        <f t="shared" si="16"/>
        <v>0</v>
      </c>
      <c r="R82" s="62">
        <f t="shared" si="17"/>
        <v>1</v>
      </c>
      <c r="S82" s="60" t="str">
        <f t="shared" si="12"/>
        <v>0-15% range</v>
      </c>
      <c r="T82" s="61">
        <f t="shared" si="11"/>
        <v>7</v>
      </c>
      <c r="U82" s="61">
        <f t="shared" si="18"/>
        <v>7</v>
      </c>
      <c r="V82" s="61">
        <f t="shared" si="19"/>
        <v>7</v>
      </c>
      <c r="W82" s="60">
        <f t="shared" si="13"/>
        <v>1</v>
      </c>
      <c r="X82" s="105" t="s">
        <v>2154</v>
      </c>
      <c r="Z82" s="134"/>
      <c r="AA82" s="134"/>
      <c r="AB82" s="134"/>
      <c r="AC82" s="134"/>
      <c r="AD82" s="134"/>
      <c r="AE82" s="134"/>
    </row>
    <row r="83" spans="1:31" ht="15" customHeight="1" x14ac:dyDescent="0.25">
      <c r="A83" s="40" t="s">
        <v>10</v>
      </c>
      <c r="B83" s="40" t="s">
        <v>11</v>
      </c>
      <c r="C83" t="s">
        <v>103</v>
      </c>
      <c r="D83" s="40" t="s">
        <v>104</v>
      </c>
      <c r="E83" t="s">
        <v>112</v>
      </c>
      <c r="F83" s="40" t="s">
        <v>113</v>
      </c>
      <c r="G83" t="s">
        <v>1931</v>
      </c>
      <c r="H83" t="s">
        <v>1932</v>
      </c>
      <c r="I83" s="1"/>
      <c r="J83" s="1"/>
      <c r="K83" s="1"/>
      <c r="L83" s="1"/>
      <c r="M83" s="1"/>
      <c r="N83" s="1">
        <v>35</v>
      </c>
      <c r="O83" s="44">
        <f t="shared" si="14"/>
        <v>1</v>
      </c>
      <c r="P83" s="60">
        <f t="shared" si="15"/>
        <v>1</v>
      </c>
      <c r="Q83" s="62">
        <f t="shared" si="16"/>
        <v>0</v>
      </c>
      <c r="R83" s="62">
        <f t="shared" si="17"/>
        <v>1</v>
      </c>
      <c r="S83" s="60" t="str">
        <f t="shared" si="12"/>
        <v>0-15% range</v>
      </c>
      <c r="T83" s="61">
        <f t="shared" si="11"/>
        <v>35</v>
      </c>
      <c r="U83" s="61">
        <f t="shared" si="18"/>
        <v>35</v>
      </c>
      <c r="V83" s="61">
        <f t="shared" si="19"/>
        <v>35</v>
      </c>
      <c r="W83" s="60">
        <f t="shared" si="13"/>
        <v>1</v>
      </c>
      <c r="X83" s="104" t="s">
        <v>2173</v>
      </c>
      <c r="Z83" s="134"/>
      <c r="AA83" s="134"/>
      <c r="AB83" s="134"/>
      <c r="AC83" s="134"/>
      <c r="AD83" s="134"/>
      <c r="AE83" s="134"/>
    </row>
    <row r="84" spans="1:31" ht="15" customHeight="1" x14ac:dyDescent="0.25">
      <c r="A84" s="40" t="s">
        <v>10</v>
      </c>
      <c r="B84" s="40" t="s">
        <v>11</v>
      </c>
      <c r="C84" t="s">
        <v>103</v>
      </c>
      <c r="D84" s="40" t="s">
        <v>104</v>
      </c>
      <c r="E84" t="s">
        <v>103</v>
      </c>
      <c r="F84" s="40" t="s">
        <v>117</v>
      </c>
      <c r="G84" t="s">
        <v>10</v>
      </c>
      <c r="H84" t="s">
        <v>315</v>
      </c>
      <c r="I84" s="1"/>
      <c r="J84" s="1"/>
      <c r="K84" s="1"/>
      <c r="L84" s="1"/>
      <c r="M84" s="1"/>
      <c r="N84" s="1">
        <v>8163</v>
      </c>
      <c r="O84" s="44">
        <f t="shared" si="14"/>
        <v>1</v>
      </c>
      <c r="P84" s="60">
        <f t="shared" si="15"/>
        <v>1</v>
      </c>
      <c r="Q84" s="62">
        <f t="shared" si="16"/>
        <v>0</v>
      </c>
      <c r="R84" s="62">
        <f t="shared" si="17"/>
        <v>1</v>
      </c>
      <c r="S84" s="60" t="str">
        <f t="shared" si="12"/>
        <v>0-15% range</v>
      </c>
      <c r="T84" s="61">
        <f t="shared" si="11"/>
        <v>8163</v>
      </c>
      <c r="U84" s="61">
        <f t="shared" si="18"/>
        <v>8163</v>
      </c>
      <c r="V84" s="61">
        <f t="shared" si="19"/>
        <v>8163</v>
      </c>
      <c r="W84" s="60">
        <f t="shared" si="13"/>
        <v>1</v>
      </c>
      <c r="X84" s="104" t="s">
        <v>2173</v>
      </c>
      <c r="Z84" s="134"/>
      <c r="AA84" s="134"/>
      <c r="AB84" s="134"/>
      <c r="AC84" s="134"/>
      <c r="AD84" s="134"/>
      <c r="AE84" s="134"/>
    </row>
    <row r="85" spans="1:31" ht="15" customHeight="1" x14ac:dyDescent="0.25">
      <c r="A85" s="40" t="s">
        <v>10</v>
      </c>
      <c r="B85" s="40" t="s">
        <v>11</v>
      </c>
      <c r="C85" t="s">
        <v>103</v>
      </c>
      <c r="D85" s="40" t="s">
        <v>104</v>
      </c>
      <c r="E85" t="s">
        <v>103</v>
      </c>
      <c r="F85" s="40" t="s">
        <v>117</v>
      </c>
      <c r="G85" t="s">
        <v>687</v>
      </c>
      <c r="H85" t="s">
        <v>610</v>
      </c>
      <c r="I85" s="1"/>
      <c r="J85" s="1"/>
      <c r="K85" s="1"/>
      <c r="L85" s="1"/>
      <c r="M85" s="1"/>
      <c r="N85" s="1">
        <v>250</v>
      </c>
      <c r="O85" s="44">
        <f t="shared" si="14"/>
        <v>1</v>
      </c>
      <c r="P85" s="60">
        <f t="shared" si="15"/>
        <v>1</v>
      </c>
      <c r="Q85" s="62">
        <f t="shared" si="16"/>
        <v>0</v>
      </c>
      <c r="R85" s="62">
        <f t="shared" si="17"/>
        <v>1</v>
      </c>
      <c r="S85" s="60" t="str">
        <f t="shared" si="12"/>
        <v>0-15% range</v>
      </c>
      <c r="T85" s="61">
        <f t="shared" si="11"/>
        <v>250</v>
      </c>
      <c r="U85" s="61">
        <f t="shared" si="18"/>
        <v>250</v>
      </c>
      <c r="V85" s="61">
        <f t="shared" si="19"/>
        <v>250</v>
      </c>
      <c r="W85" s="60">
        <f t="shared" si="13"/>
        <v>1</v>
      </c>
      <c r="X85" s="104" t="s">
        <v>2173</v>
      </c>
      <c r="Z85" s="134"/>
      <c r="AA85" s="134"/>
      <c r="AB85" s="134"/>
      <c r="AC85" s="134"/>
      <c r="AD85" s="134"/>
      <c r="AE85" s="134"/>
    </row>
    <row r="86" spans="1:31" ht="15" customHeight="1" x14ac:dyDescent="0.25">
      <c r="A86" s="40" t="s">
        <v>10</v>
      </c>
      <c r="B86" s="40" t="s">
        <v>11</v>
      </c>
      <c r="C86" t="s">
        <v>103</v>
      </c>
      <c r="D86" s="40" t="s">
        <v>104</v>
      </c>
      <c r="E86" t="s">
        <v>1670</v>
      </c>
      <c r="F86" s="40" t="s">
        <v>1671</v>
      </c>
      <c r="G86" t="s">
        <v>2194</v>
      </c>
      <c r="H86" t="s">
        <v>2193</v>
      </c>
      <c r="I86" s="1"/>
      <c r="J86" s="1"/>
      <c r="K86" s="1"/>
      <c r="L86" s="1"/>
      <c r="M86" s="1"/>
      <c r="N86" s="1">
        <v>20</v>
      </c>
      <c r="O86" s="44">
        <f t="shared" si="14"/>
        <v>1</v>
      </c>
      <c r="P86" s="60">
        <f t="shared" si="15"/>
        <v>1</v>
      </c>
      <c r="Q86" s="62">
        <f t="shared" si="16"/>
        <v>0</v>
      </c>
      <c r="R86" s="62">
        <f t="shared" si="17"/>
        <v>1</v>
      </c>
      <c r="S86" s="60" t="str">
        <f t="shared" si="12"/>
        <v>0-15% range</v>
      </c>
      <c r="T86" s="61">
        <f t="shared" si="11"/>
        <v>20</v>
      </c>
      <c r="U86" s="61">
        <f t="shared" si="18"/>
        <v>20</v>
      </c>
      <c r="V86" s="61">
        <f t="shared" si="19"/>
        <v>20</v>
      </c>
      <c r="W86" s="60">
        <f t="shared" si="13"/>
        <v>1</v>
      </c>
      <c r="X86" s="104" t="s">
        <v>2173</v>
      </c>
      <c r="Z86" s="134"/>
      <c r="AA86" s="134"/>
      <c r="AB86" s="134"/>
      <c r="AC86" s="134"/>
      <c r="AD86" s="134"/>
      <c r="AE86" s="134"/>
    </row>
    <row r="87" spans="1:31" ht="15" customHeight="1" x14ac:dyDescent="0.25">
      <c r="A87" s="40" t="s">
        <v>10</v>
      </c>
      <c r="B87" s="40" t="s">
        <v>11</v>
      </c>
      <c r="C87" t="s">
        <v>103</v>
      </c>
      <c r="D87" s="40" t="s">
        <v>104</v>
      </c>
      <c r="E87" t="s">
        <v>1670</v>
      </c>
      <c r="F87" s="40" t="s">
        <v>1671</v>
      </c>
      <c r="G87" t="s">
        <v>2342</v>
      </c>
      <c r="H87" t="s">
        <v>2341</v>
      </c>
      <c r="I87" s="1"/>
      <c r="J87" s="1"/>
      <c r="K87" s="1"/>
      <c r="L87" s="1"/>
      <c r="M87" s="1"/>
      <c r="N87" s="1">
        <v>40</v>
      </c>
      <c r="O87" s="44">
        <f t="shared" si="14"/>
        <v>1</v>
      </c>
      <c r="P87" s="60">
        <f t="shared" si="15"/>
        <v>1</v>
      </c>
      <c r="Q87" s="62">
        <f t="shared" si="16"/>
        <v>0</v>
      </c>
      <c r="R87" s="62">
        <f t="shared" si="17"/>
        <v>1</v>
      </c>
      <c r="S87" s="60" t="str">
        <f t="shared" si="12"/>
        <v>0-15% range</v>
      </c>
      <c r="T87" s="61">
        <f t="shared" si="11"/>
        <v>40</v>
      </c>
      <c r="U87" s="61">
        <f t="shared" si="18"/>
        <v>40</v>
      </c>
      <c r="V87" s="61">
        <f t="shared" si="19"/>
        <v>40</v>
      </c>
      <c r="W87" s="107">
        <f t="shared" si="13"/>
        <v>1</v>
      </c>
      <c r="X87" s="104" t="s">
        <v>2173</v>
      </c>
      <c r="Z87" s="134"/>
      <c r="AA87" s="134"/>
      <c r="AB87" s="134"/>
      <c r="AC87" s="134"/>
      <c r="AD87" s="134"/>
      <c r="AE87" s="134"/>
    </row>
    <row r="88" spans="1:31" ht="15" customHeight="1" x14ac:dyDescent="0.25">
      <c r="A88" s="40" t="s">
        <v>10</v>
      </c>
      <c r="B88" s="40" t="s">
        <v>11</v>
      </c>
      <c r="C88" t="s">
        <v>103</v>
      </c>
      <c r="D88" s="40" t="s">
        <v>104</v>
      </c>
      <c r="E88" t="s">
        <v>1670</v>
      </c>
      <c r="F88" s="40" t="s">
        <v>1671</v>
      </c>
      <c r="G88" t="s">
        <v>2633</v>
      </c>
      <c r="H88" t="s">
        <v>2634</v>
      </c>
      <c r="I88" s="1"/>
      <c r="J88" s="1"/>
      <c r="K88" s="1"/>
      <c r="L88" s="1"/>
      <c r="M88" s="1"/>
      <c r="N88" s="1">
        <v>30</v>
      </c>
      <c r="O88" s="44">
        <f t="shared" si="14"/>
        <v>1</v>
      </c>
      <c r="P88" s="60">
        <f t="shared" si="15"/>
        <v>1</v>
      </c>
      <c r="Q88" s="62">
        <f t="shared" si="16"/>
        <v>0</v>
      </c>
      <c r="R88" s="62">
        <f t="shared" si="17"/>
        <v>1</v>
      </c>
      <c r="S88" s="60" t="str">
        <f t="shared" si="12"/>
        <v>0-15% range</v>
      </c>
      <c r="T88" s="61">
        <f t="shared" si="11"/>
        <v>30</v>
      </c>
      <c r="U88" s="61">
        <f t="shared" si="18"/>
        <v>30</v>
      </c>
      <c r="V88" s="61">
        <f t="shared" si="19"/>
        <v>30</v>
      </c>
      <c r="W88" s="107">
        <f t="shared" si="13"/>
        <v>1</v>
      </c>
      <c r="X88" s="104" t="s">
        <v>2173</v>
      </c>
      <c r="Z88" s="134"/>
      <c r="AA88" s="134"/>
      <c r="AB88" s="134"/>
      <c r="AC88" s="134"/>
      <c r="AD88" s="134"/>
      <c r="AE88" s="134"/>
    </row>
    <row r="89" spans="1:31" ht="15" customHeight="1" x14ac:dyDescent="0.25">
      <c r="A89" s="40" t="s">
        <v>10</v>
      </c>
      <c r="B89" s="40" t="s">
        <v>11</v>
      </c>
      <c r="C89" t="s">
        <v>103</v>
      </c>
      <c r="D89" s="40" t="s">
        <v>104</v>
      </c>
      <c r="E89" t="s">
        <v>1670</v>
      </c>
      <c r="F89" s="40" t="s">
        <v>1671</v>
      </c>
      <c r="G89" t="s">
        <v>2729</v>
      </c>
      <c r="H89" t="s">
        <v>2730</v>
      </c>
      <c r="I89" s="1"/>
      <c r="J89" s="1"/>
      <c r="K89" s="1"/>
      <c r="L89" s="1"/>
      <c r="M89" s="1"/>
      <c r="N89" s="1">
        <v>40</v>
      </c>
      <c r="O89" s="44">
        <f t="shared" si="14"/>
        <v>1</v>
      </c>
      <c r="P89" s="60">
        <f t="shared" si="15"/>
        <v>1</v>
      </c>
      <c r="Q89" s="62">
        <f t="shared" si="16"/>
        <v>0</v>
      </c>
      <c r="R89" s="62">
        <f t="shared" si="17"/>
        <v>1</v>
      </c>
      <c r="S89" s="60" t="str">
        <f t="shared" si="12"/>
        <v>0-15% range</v>
      </c>
      <c r="T89" s="61">
        <f t="shared" si="11"/>
        <v>40</v>
      </c>
      <c r="U89" s="61">
        <f t="shared" si="18"/>
        <v>40</v>
      </c>
      <c r="V89" s="61">
        <f t="shared" si="19"/>
        <v>40</v>
      </c>
      <c r="W89" s="60">
        <f t="shared" si="13"/>
        <v>1</v>
      </c>
      <c r="X89" s="104" t="s">
        <v>2173</v>
      </c>
      <c r="Z89" s="134"/>
      <c r="AA89" s="134"/>
      <c r="AB89" s="134"/>
      <c r="AC89" s="134"/>
      <c r="AD89" s="134"/>
      <c r="AE89" s="134"/>
    </row>
    <row r="90" spans="1:31" ht="15" customHeight="1" x14ac:dyDescent="0.25">
      <c r="A90" s="40" t="s">
        <v>10</v>
      </c>
      <c r="B90" s="40" t="s">
        <v>11</v>
      </c>
      <c r="C90" t="s">
        <v>103</v>
      </c>
      <c r="D90" s="40" t="s">
        <v>104</v>
      </c>
      <c r="E90" t="s">
        <v>1670</v>
      </c>
      <c r="F90" s="40" t="s">
        <v>1671</v>
      </c>
      <c r="G90" t="s">
        <v>2958</v>
      </c>
      <c r="H90" t="s">
        <v>2959</v>
      </c>
      <c r="I90" s="1"/>
      <c r="J90" s="1"/>
      <c r="K90" s="1"/>
      <c r="L90" s="1"/>
      <c r="M90" s="1"/>
      <c r="N90" s="1">
        <v>100</v>
      </c>
      <c r="O90" s="44">
        <f t="shared" si="14"/>
        <v>1</v>
      </c>
      <c r="P90" s="60">
        <f t="shared" si="15"/>
        <v>1</v>
      </c>
      <c r="Q90" s="62">
        <f t="shared" si="16"/>
        <v>0</v>
      </c>
      <c r="R90" s="62">
        <f t="shared" si="17"/>
        <v>1</v>
      </c>
      <c r="S90" s="60" t="str">
        <f t="shared" si="12"/>
        <v>0-15% range</v>
      </c>
      <c r="T90" s="61">
        <f t="shared" si="11"/>
        <v>100</v>
      </c>
      <c r="U90" s="61">
        <f t="shared" si="18"/>
        <v>100</v>
      </c>
      <c r="V90" s="61">
        <f t="shared" si="19"/>
        <v>100</v>
      </c>
      <c r="W90" s="60">
        <f t="shared" si="13"/>
        <v>1</v>
      </c>
      <c r="X90" s="104" t="s">
        <v>2173</v>
      </c>
      <c r="Z90" s="134"/>
      <c r="AA90" s="134"/>
      <c r="AB90" s="134"/>
      <c r="AC90" s="134"/>
      <c r="AD90" s="134"/>
      <c r="AE90" s="134"/>
    </row>
    <row r="91" spans="1:31" ht="15" customHeight="1" x14ac:dyDescent="0.25">
      <c r="A91" s="40" t="s">
        <v>10</v>
      </c>
      <c r="B91" s="40" t="s">
        <v>11</v>
      </c>
      <c r="C91" t="s">
        <v>103</v>
      </c>
      <c r="D91" s="40" t="s">
        <v>104</v>
      </c>
      <c r="E91" t="s">
        <v>1670</v>
      </c>
      <c r="F91" s="40" t="s">
        <v>1671</v>
      </c>
      <c r="G91" t="s">
        <v>2965</v>
      </c>
      <c r="H91" t="s">
        <v>2966</v>
      </c>
      <c r="I91" s="1"/>
      <c r="J91" s="1"/>
      <c r="K91" s="1"/>
      <c r="L91" s="1"/>
      <c r="M91" s="1"/>
      <c r="N91" s="1">
        <v>80</v>
      </c>
      <c r="O91" s="44">
        <f t="shared" si="14"/>
        <v>1</v>
      </c>
      <c r="P91" s="60">
        <f t="shared" si="15"/>
        <v>1</v>
      </c>
      <c r="Q91" s="62">
        <f t="shared" si="16"/>
        <v>0</v>
      </c>
      <c r="R91" s="62">
        <f t="shared" si="17"/>
        <v>1</v>
      </c>
      <c r="S91" s="60" t="str">
        <f t="shared" si="12"/>
        <v>0-15% range</v>
      </c>
      <c r="T91" s="61">
        <f t="shared" si="11"/>
        <v>80</v>
      </c>
      <c r="U91" s="61">
        <f t="shared" si="18"/>
        <v>80</v>
      </c>
      <c r="V91" s="61">
        <f t="shared" si="19"/>
        <v>80</v>
      </c>
      <c r="W91" s="60">
        <f t="shared" si="13"/>
        <v>1</v>
      </c>
      <c r="X91" s="104" t="s">
        <v>2173</v>
      </c>
      <c r="Z91" s="134"/>
      <c r="AA91" s="134"/>
      <c r="AB91" s="134"/>
      <c r="AC91" s="134"/>
      <c r="AD91" s="134"/>
      <c r="AE91" s="134"/>
    </row>
    <row r="92" spans="1:31" ht="15" customHeight="1" x14ac:dyDescent="0.25">
      <c r="A92" s="40" t="s">
        <v>20</v>
      </c>
      <c r="B92" s="40" t="s">
        <v>21</v>
      </c>
      <c r="C92" t="s">
        <v>20</v>
      </c>
      <c r="D92" s="40" t="s">
        <v>158</v>
      </c>
      <c r="E92" t="s">
        <v>20</v>
      </c>
      <c r="F92" s="40" t="s">
        <v>469</v>
      </c>
      <c r="G92" t="s">
        <v>2243</v>
      </c>
      <c r="H92" t="s">
        <v>2242</v>
      </c>
      <c r="I92" s="1"/>
      <c r="J92" s="1"/>
      <c r="K92" s="1"/>
      <c r="L92" s="1"/>
      <c r="M92" s="1"/>
      <c r="N92" s="1">
        <v>7</v>
      </c>
      <c r="O92" s="44">
        <f t="shared" si="14"/>
        <v>1</v>
      </c>
      <c r="P92" s="60">
        <f t="shared" si="15"/>
        <v>1</v>
      </c>
      <c r="Q92" s="62">
        <f t="shared" si="16"/>
        <v>0</v>
      </c>
      <c r="R92" s="62">
        <f t="shared" si="17"/>
        <v>1</v>
      </c>
      <c r="S92" s="60" t="str">
        <f t="shared" si="12"/>
        <v>0-15% range</v>
      </c>
      <c r="T92" s="61">
        <f t="shared" ref="T92" si="20">AVERAGE(I92:N92)</f>
        <v>7</v>
      </c>
      <c r="U92" s="61">
        <f t="shared" si="18"/>
        <v>7</v>
      </c>
      <c r="V92" s="61">
        <f t="shared" si="19"/>
        <v>7</v>
      </c>
      <c r="W92" s="60">
        <f t="shared" si="13"/>
        <v>1</v>
      </c>
      <c r="X92" s="104" t="s">
        <v>2173</v>
      </c>
      <c r="Z92" s="134"/>
      <c r="AA92" s="134"/>
      <c r="AB92" s="134"/>
      <c r="AC92" s="134"/>
      <c r="AD92" s="134"/>
      <c r="AE92" s="134"/>
    </row>
    <row r="93" spans="1:31" ht="15" customHeight="1" x14ac:dyDescent="0.25">
      <c r="A93" s="40" t="s">
        <v>20</v>
      </c>
      <c r="B93" s="40" t="s">
        <v>21</v>
      </c>
      <c r="C93" t="s">
        <v>20</v>
      </c>
      <c r="D93" s="40" t="s">
        <v>158</v>
      </c>
      <c r="E93" t="s">
        <v>20</v>
      </c>
      <c r="F93" s="40" t="s">
        <v>469</v>
      </c>
      <c r="G93" t="s">
        <v>2838</v>
      </c>
      <c r="H93" t="s">
        <v>2839</v>
      </c>
      <c r="I93" s="1"/>
      <c r="J93" s="1"/>
      <c r="K93" s="1"/>
      <c r="L93" s="1"/>
      <c r="M93" s="1"/>
      <c r="N93" s="1">
        <v>4</v>
      </c>
      <c r="O93" s="44">
        <f t="shared" si="14"/>
        <v>1</v>
      </c>
      <c r="P93" s="60">
        <f t="shared" si="15"/>
        <v>1</v>
      </c>
      <c r="Q93" s="62">
        <f t="shared" si="16"/>
        <v>0</v>
      </c>
      <c r="R93" s="62">
        <f t="shared" si="17"/>
        <v>1</v>
      </c>
      <c r="S93" s="60" t="str">
        <f t="shared" si="12"/>
        <v>0-15% range</v>
      </c>
      <c r="T93" s="61">
        <f>I93</f>
        <v>0</v>
      </c>
      <c r="U93" s="61">
        <f t="shared" si="18"/>
        <v>4</v>
      </c>
      <c r="V93" s="61">
        <f t="shared" si="19"/>
        <v>4</v>
      </c>
      <c r="W93" s="60">
        <f t="shared" si="13"/>
        <v>1</v>
      </c>
      <c r="X93" s="136" t="s">
        <v>2606</v>
      </c>
      <c r="Z93" s="134"/>
      <c r="AA93" s="134"/>
      <c r="AB93" s="134"/>
      <c r="AC93" s="134"/>
      <c r="AD93" s="134"/>
      <c r="AE93" s="134"/>
    </row>
    <row r="94" spans="1:31" ht="15" customHeight="1" x14ac:dyDescent="0.25">
      <c r="A94" s="40" t="s">
        <v>20</v>
      </c>
      <c r="B94" s="40" t="s">
        <v>21</v>
      </c>
      <c r="C94" t="s">
        <v>20</v>
      </c>
      <c r="D94" s="40" t="s">
        <v>158</v>
      </c>
      <c r="E94" t="s">
        <v>20</v>
      </c>
      <c r="F94" s="40" t="s">
        <v>469</v>
      </c>
      <c r="G94" t="s">
        <v>2840</v>
      </c>
      <c r="H94" t="s">
        <v>2841</v>
      </c>
      <c r="I94" s="1"/>
      <c r="J94" s="1"/>
      <c r="K94" s="1"/>
      <c r="L94" s="1"/>
      <c r="M94" s="1"/>
      <c r="N94" s="1">
        <v>5</v>
      </c>
      <c r="O94" s="44">
        <f t="shared" si="14"/>
        <v>1</v>
      </c>
      <c r="P94" s="60">
        <f t="shared" si="15"/>
        <v>1</v>
      </c>
      <c r="Q94" s="62">
        <f t="shared" si="16"/>
        <v>0</v>
      </c>
      <c r="R94" s="62">
        <f t="shared" si="17"/>
        <v>1</v>
      </c>
      <c r="S94" s="60" t="str">
        <f t="shared" si="12"/>
        <v>0-15% range</v>
      </c>
      <c r="T94" s="61">
        <f t="shared" ref="T94:T112" si="21">AVERAGE(I94:N94)</f>
        <v>5</v>
      </c>
      <c r="U94" s="61">
        <f t="shared" si="18"/>
        <v>5</v>
      </c>
      <c r="V94" s="61">
        <f t="shared" si="19"/>
        <v>5</v>
      </c>
      <c r="W94" s="107">
        <f t="shared" si="13"/>
        <v>1</v>
      </c>
      <c r="X94" s="105" t="s">
        <v>2154</v>
      </c>
      <c r="Z94" s="134"/>
      <c r="AA94" s="134"/>
      <c r="AB94" s="134"/>
      <c r="AC94" s="134"/>
      <c r="AD94" s="134"/>
      <c r="AE94" s="134"/>
    </row>
    <row r="95" spans="1:31" ht="15" customHeight="1" x14ac:dyDescent="0.25">
      <c r="A95" s="40" t="s">
        <v>20</v>
      </c>
      <c r="B95" s="40" t="s">
        <v>21</v>
      </c>
      <c r="C95" t="s">
        <v>20</v>
      </c>
      <c r="D95" s="40" t="s">
        <v>158</v>
      </c>
      <c r="E95" t="s">
        <v>20</v>
      </c>
      <c r="F95" s="40" t="s">
        <v>469</v>
      </c>
      <c r="G95" t="s">
        <v>3485</v>
      </c>
      <c r="H95" t="s">
        <v>3486</v>
      </c>
      <c r="I95" s="1"/>
      <c r="J95" s="1"/>
      <c r="K95" s="1"/>
      <c r="L95" s="1"/>
      <c r="M95" s="1"/>
      <c r="N95" s="1">
        <v>2</v>
      </c>
      <c r="O95" s="44">
        <f t="shared" si="14"/>
        <v>1</v>
      </c>
      <c r="P95" s="60">
        <f t="shared" si="15"/>
        <v>1</v>
      </c>
      <c r="Q95" s="62">
        <f t="shared" si="16"/>
        <v>0</v>
      </c>
      <c r="R95" s="62">
        <f t="shared" si="17"/>
        <v>1</v>
      </c>
      <c r="S95" s="60" t="str">
        <f t="shared" si="12"/>
        <v>0-15% range</v>
      </c>
      <c r="T95" s="61">
        <f t="shared" si="21"/>
        <v>2</v>
      </c>
      <c r="U95" s="61">
        <f t="shared" si="18"/>
        <v>2</v>
      </c>
      <c r="V95" s="61">
        <f t="shared" si="19"/>
        <v>2</v>
      </c>
      <c r="W95" s="60">
        <f t="shared" si="13"/>
        <v>1</v>
      </c>
      <c r="X95" s="104" t="s">
        <v>2173</v>
      </c>
      <c r="Z95" s="134"/>
      <c r="AA95" s="134"/>
      <c r="AB95" s="134"/>
      <c r="AC95" s="134"/>
      <c r="AD95" s="134"/>
      <c r="AE95" s="134"/>
    </row>
    <row r="96" spans="1:31" ht="15" customHeight="1" x14ac:dyDescent="0.25">
      <c r="A96" s="40" t="s">
        <v>20</v>
      </c>
      <c r="B96" s="40" t="s">
        <v>21</v>
      </c>
      <c r="C96" t="s">
        <v>20</v>
      </c>
      <c r="D96" s="40" t="s">
        <v>158</v>
      </c>
      <c r="E96" t="s">
        <v>160</v>
      </c>
      <c r="F96" s="40" t="s">
        <v>161</v>
      </c>
      <c r="G96" t="s">
        <v>160</v>
      </c>
      <c r="H96" t="s">
        <v>174</v>
      </c>
      <c r="I96" s="1"/>
      <c r="J96" s="1"/>
      <c r="K96" s="1"/>
      <c r="L96" s="1"/>
      <c r="M96" s="1"/>
      <c r="N96" s="1">
        <v>15</v>
      </c>
      <c r="O96" s="44">
        <f t="shared" si="14"/>
        <v>1</v>
      </c>
      <c r="P96" s="60">
        <f t="shared" si="15"/>
        <v>1</v>
      </c>
      <c r="Q96" s="62">
        <f t="shared" si="16"/>
        <v>0</v>
      </c>
      <c r="R96" s="62">
        <f t="shared" si="17"/>
        <v>1</v>
      </c>
      <c r="S96" s="60" t="str">
        <f t="shared" si="12"/>
        <v>0-15% range</v>
      </c>
      <c r="T96" s="61">
        <f t="shared" si="21"/>
        <v>15</v>
      </c>
      <c r="U96" s="61">
        <f t="shared" si="18"/>
        <v>15</v>
      </c>
      <c r="V96" s="61">
        <f t="shared" si="19"/>
        <v>15</v>
      </c>
      <c r="W96" s="60">
        <f t="shared" si="13"/>
        <v>1</v>
      </c>
      <c r="X96" s="104" t="s">
        <v>2173</v>
      </c>
      <c r="Z96" s="134"/>
      <c r="AA96" s="134"/>
      <c r="AB96" s="134"/>
      <c r="AC96" s="134"/>
      <c r="AD96" s="134"/>
      <c r="AE96" s="134"/>
    </row>
    <row r="97" spans="1:31" ht="15" customHeight="1" x14ac:dyDescent="0.25">
      <c r="A97" s="40" t="s">
        <v>20</v>
      </c>
      <c r="B97" s="40" t="s">
        <v>21</v>
      </c>
      <c r="C97" t="s">
        <v>20</v>
      </c>
      <c r="D97" s="40" t="s">
        <v>158</v>
      </c>
      <c r="E97" t="s">
        <v>160</v>
      </c>
      <c r="F97" s="40" t="s">
        <v>161</v>
      </c>
      <c r="G97" t="s">
        <v>2771</v>
      </c>
      <c r="H97" t="s">
        <v>2772</v>
      </c>
      <c r="I97" s="1"/>
      <c r="J97" s="1"/>
      <c r="K97" s="1"/>
      <c r="L97" s="1"/>
      <c r="M97" s="1"/>
      <c r="N97" s="1">
        <v>30</v>
      </c>
      <c r="O97" s="44">
        <f t="shared" si="14"/>
        <v>1</v>
      </c>
      <c r="P97" s="60">
        <f t="shared" si="15"/>
        <v>1</v>
      </c>
      <c r="Q97" s="62">
        <f t="shared" si="16"/>
        <v>0</v>
      </c>
      <c r="R97" s="62">
        <f t="shared" si="17"/>
        <v>1</v>
      </c>
      <c r="S97" s="60" t="str">
        <f t="shared" si="12"/>
        <v>0-15% range</v>
      </c>
      <c r="T97" s="61">
        <f t="shared" si="21"/>
        <v>30</v>
      </c>
      <c r="U97" s="61">
        <f t="shared" si="18"/>
        <v>30</v>
      </c>
      <c r="V97" s="61">
        <f t="shared" si="19"/>
        <v>30</v>
      </c>
      <c r="W97" s="60">
        <f t="shared" si="13"/>
        <v>1</v>
      </c>
      <c r="X97" s="104" t="s">
        <v>2173</v>
      </c>
      <c r="Z97" s="134"/>
      <c r="AA97" s="134"/>
      <c r="AB97" s="134"/>
      <c r="AC97" s="134"/>
      <c r="AD97" s="134"/>
      <c r="AE97" s="134"/>
    </row>
    <row r="98" spans="1:31" ht="15" customHeight="1" x14ac:dyDescent="0.25">
      <c r="A98" s="40" t="s">
        <v>20</v>
      </c>
      <c r="B98" s="40" t="s">
        <v>21</v>
      </c>
      <c r="C98" t="s">
        <v>20</v>
      </c>
      <c r="D98" s="40" t="s">
        <v>158</v>
      </c>
      <c r="E98" t="s">
        <v>160</v>
      </c>
      <c r="F98" s="40" t="s">
        <v>161</v>
      </c>
      <c r="G98" t="s">
        <v>2987</v>
      </c>
      <c r="H98" t="s">
        <v>2988</v>
      </c>
      <c r="I98" s="1"/>
      <c r="J98" s="1"/>
      <c r="K98" s="1"/>
      <c r="L98" s="1"/>
      <c r="M98" s="1"/>
      <c r="N98" s="1">
        <v>15</v>
      </c>
      <c r="O98" s="44">
        <f t="shared" si="14"/>
        <v>1</v>
      </c>
      <c r="P98" s="60">
        <f t="shared" si="15"/>
        <v>1</v>
      </c>
      <c r="Q98" s="62">
        <f t="shared" si="16"/>
        <v>0</v>
      </c>
      <c r="R98" s="62">
        <f t="shared" si="17"/>
        <v>1</v>
      </c>
      <c r="S98" s="60" t="str">
        <f t="shared" si="12"/>
        <v>0-15% range</v>
      </c>
      <c r="T98" s="61">
        <f t="shared" si="21"/>
        <v>15</v>
      </c>
      <c r="U98" s="61">
        <f t="shared" si="18"/>
        <v>15</v>
      </c>
      <c r="V98" s="61">
        <f t="shared" si="19"/>
        <v>15</v>
      </c>
      <c r="W98" s="107">
        <f t="shared" si="13"/>
        <v>1</v>
      </c>
      <c r="X98" s="104" t="s">
        <v>2173</v>
      </c>
      <c r="Z98" s="134"/>
      <c r="AA98" s="134"/>
      <c r="AB98" s="134"/>
      <c r="AC98" s="134"/>
      <c r="AD98" s="134"/>
      <c r="AE98" s="134"/>
    </row>
    <row r="99" spans="1:31" ht="15" customHeight="1" x14ac:dyDescent="0.25">
      <c r="A99" s="40" t="s">
        <v>20</v>
      </c>
      <c r="B99" s="40" t="s">
        <v>21</v>
      </c>
      <c r="C99" t="s">
        <v>20</v>
      </c>
      <c r="D99" s="40" t="s">
        <v>158</v>
      </c>
      <c r="E99" t="s">
        <v>160</v>
      </c>
      <c r="F99" s="40" t="s">
        <v>161</v>
      </c>
      <c r="G99" t="s">
        <v>2989</v>
      </c>
      <c r="H99" t="s">
        <v>2990</v>
      </c>
      <c r="I99" s="1"/>
      <c r="J99" s="1"/>
      <c r="K99" s="1"/>
      <c r="L99" s="1"/>
      <c r="M99" s="1"/>
      <c r="N99" s="1">
        <v>50</v>
      </c>
      <c r="O99" s="44">
        <f t="shared" si="14"/>
        <v>1</v>
      </c>
      <c r="P99" s="60">
        <f t="shared" si="15"/>
        <v>1</v>
      </c>
      <c r="Q99" s="62">
        <f t="shared" si="16"/>
        <v>0</v>
      </c>
      <c r="R99" s="62">
        <f t="shared" si="17"/>
        <v>1</v>
      </c>
      <c r="S99" s="60" t="str">
        <f t="shared" si="12"/>
        <v>0-15% range</v>
      </c>
      <c r="T99" s="61">
        <f t="shared" si="21"/>
        <v>50</v>
      </c>
      <c r="U99" s="61">
        <f t="shared" si="18"/>
        <v>50</v>
      </c>
      <c r="V99" s="61">
        <f t="shared" si="19"/>
        <v>50</v>
      </c>
      <c r="W99" s="107">
        <f t="shared" si="13"/>
        <v>1</v>
      </c>
      <c r="X99" s="104" t="s">
        <v>2173</v>
      </c>
      <c r="Z99" s="134"/>
      <c r="AA99" s="134"/>
      <c r="AB99" s="134"/>
      <c r="AC99" s="134"/>
      <c r="AD99" s="134"/>
      <c r="AE99" s="134"/>
    </row>
    <row r="100" spans="1:31" ht="15" customHeight="1" x14ac:dyDescent="0.25">
      <c r="A100" s="40" t="s">
        <v>20</v>
      </c>
      <c r="B100" s="40" t="s">
        <v>21</v>
      </c>
      <c r="C100" t="s">
        <v>20</v>
      </c>
      <c r="D100" s="40" t="s">
        <v>158</v>
      </c>
      <c r="E100" t="s">
        <v>470</v>
      </c>
      <c r="F100" s="40" t="s">
        <v>471</v>
      </c>
      <c r="G100" t="s">
        <v>470</v>
      </c>
      <c r="H100" t="s">
        <v>472</v>
      </c>
      <c r="I100" s="1"/>
      <c r="J100" s="1"/>
      <c r="K100" s="1"/>
      <c r="L100" s="1"/>
      <c r="M100" s="1"/>
      <c r="N100" s="1">
        <v>12</v>
      </c>
      <c r="O100" s="44">
        <f t="shared" si="14"/>
        <v>1</v>
      </c>
      <c r="P100" s="60">
        <f t="shared" si="15"/>
        <v>1</v>
      </c>
      <c r="Q100" s="62">
        <f t="shared" si="16"/>
        <v>0</v>
      </c>
      <c r="R100" s="62">
        <f t="shared" si="17"/>
        <v>1</v>
      </c>
      <c r="S100" s="60" t="str">
        <f t="shared" si="12"/>
        <v>0-15% range</v>
      </c>
      <c r="T100" s="61">
        <f t="shared" si="21"/>
        <v>12</v>
      </c>
      <c r="U100" s="61">
        <f t="shared" si="18"/>
        <v>12</v>
      </c>
      <c r="V100" s="61">
        <f t="shared" si="19"/>
        <v>12</v>
      </c>
      <c r="W100" s="60">
        <f t="shared" si="13"/>
        <v>1</v>
      </c>
      <c r="X100" s="104" t="s">
        <v>2173</v>
      </c>
      <c r="Z100" s="134"/>
      <c r="AA100" s="134"/>
      <c r="AB100" s="134"/>
      <c r="AC100" s="134"/>
      <c r="AD100" s="134"/>
      <c r="AE100" s="134"/>
    </row>
    <row r="101" spans="1:31" ht="15" customHeight="1" x14ac:dyDescent="0.25">
      <c r="A101" s="40" t="s">
        <v>20</v>
      </c>
      <c r="B101" s="40" t="s">
        <v>21</v>
      </c>
      <c r="C101" t="s">
        <v>20</v>
      </c>
      <c r="D101" s="40" t="s">
        <v>158</v>
      </c>
      <c r="E101" t="s">
        <v>470</v>
      </c>
      <c r="F101" s="40" t="s">
        <v>471</v>
      </c>
      <c r="G101" t="s">
        <v>1197</v>
      </c>
      <c r="H101" t="s">
        <v>1198</v>
      </c>
      <c r="I101" s="1"/>
      <c r="J101" s="1"/>
      <c r="K101" s="1"/>
      <c r="L101" s="1"/>
      <c r="M101" s="1"/>
      <c r="N101" s="1">
        <v>17</v>
      </c>
      <c r="O101" s="44">
        <f t="shared" si="14"/>
        <v>1</v>
      </c>
      <c r="P101" s="60">
        <f t="shared" si="15"/>
        <v>1</v>
      </c>
      <c r="Q101" s="62">
        <f t="shared" si="16"/>
        <v>0</v>
      </c>
      <c r="R101" s="62">
        <f t="shared" si="17"/>
        <v>1</v>
      </c>
      <c r="S101" s="60" t="str">
        <f t="shared" si="12"/>
        <v>0-15% range</v>
      </c>
      <c r="T101" s="61">
        <f t="shared" si="21"/>
        <v>17</v>
      </c>
      <c r="U101" s="61">
        <f t="shared" si="18"/>
        <v>17</v>
      </c>
      <c r="V101" s="61">
        <f t="shared" si="19"/>
        <v>17</v>
      </c>
      <c r="W101" s="60">
        <f t="shared" si="13"/>
        <v>1</v>
      </c>
      <c r="X101" s="104" t="s">
        <v>2173</v>
      </c>
      <c r="Z101" s="134"/>
      <c r="AA101" s="134"/>
      <c r="AB101" s="134"/>
      <c r="AC101" s="134"/>
      <c r="AD101" s="134"/>
      <c r="AE101" s="134"/>
    </row>
    <row r="102" spans="1:31" ht="15" customHeight="1" x14ac:dyDescent="0.25">
      <c r="A102" s="40" t="s">
        <v>20</v>
      </c>
      <c r="B102" s="40" t="s">
        <v>21</v>
      </c>
      <c r="C102" t="s">
        <v>20</v>
      </c>
      <c r="D102" s="40" t="s">
        <v>158</v>
      </c>
      <c r="E102" t="s">
        <v>470</v>
      </c>
      <c r="F102" s="40" t="s">
        <v>471</v>
      </c>
      <c r="G102" t="s">
        <v>3027</v>
      </c>
      <c r="H102" t="s">
        <v>3028</v>
      </c>
      <c r="I102" s="1"/>
      <c r="J102" s="1"/>
      <c r="K102" s="1"/>
      <c r="L102" s="1"/>
      <c r="M102" s="1"/>
      <c r="N102" s="1">
        <v>223</v>
      </c>
      <c r="O102" s="44">
        <f t="shared" si="14"/>
        <v>1</v>
      </c>
      <c r="P102" s="60">
        <f t="shared" si="15"/>
        <v>1</v>
      </c>
      <c r="Q102" s="62">
        <f t="shared" si="16"/>
        <v>0</v>
      </c>
      <c r="R102" s="62">
        <f t="shared" si="17"/>
        <v>1</v>
      </c>
      <c r="S102" s="60" t="str">
        <f t="shared" si="12"/>
        <v>0-15% range</v>
      </c>
      <c r="T102" s="61">
        <f t="shared" si="21"/>
        <v>223</v>
      </c>
      <c r="U102" s="61">
        <f t="shared" si="18"/>
        <v>223</v>
      </c>
      <c r="V102" s="61">
        <f t="shared" si="19"/>
        <v>223</v>
      </c>
      <c r="W102" s="60">
        <f t="shared" si="13"/>
        <v>1</v>
      </c>
      <c r="X102" s="104" t="s">
        <v>2173</v>
      </c>
      <c r="Z102" s="134"/>
      <c r="AA102" s="134"/>
      <c r="AB102" s="134"/>
      <c r="AC102" s="134"/>
      <c r="AD102" s="134"/>
      <c r="AE102" s="134"/>
    </row>
    <row r="103" spans="1:31" ht="15" customHeight="1" x14ac:dyDescent="0.25">
      <c r="A103" s="40" t="s">
        <v>20</v>
      </c>
      <c r="B103" s="40" t="s">
        <v>21</v>
      </c>
      <c r="C103" t="s">
        <v>20</v>
      </c>
      <c r="D103" s="40" t="s">
        <v>158</v>
      </c>
      <c r="E103" t="s">
        <v>951</v>
      </c>
      <c r="F103" s="40" t="s">
        <v>950</v>
      </c>
      <c r="G103" t="s">
        <v>951</v>
      </c>
      <c r="H103" t="s">
        <v>1205</v>
      </c>
      <c r="I103" s="1"/>
      <c r="J103" s="1"/>
      <c r="K103" s="1"/>
      <c r="L103" s="1"/>
      <c r="M103" s="1"/>
      <c r="N103" s="1">
        <v>20</v>
      </c>
      <c r="O103" s="44">
        <f t="shared" si="14"/>
        <v>1</v>
      </c>
      <c r="P103" s="60">
        <f t="shared" si="15"/>
        <v>1</v>
      </c>
      <c r="Q103" s="62">
        <f t="shared" si="16"/>
        <v>0</v>
      </c>
      <c r="R103" s="62">
        <f t="shared" si="17"/>
        <v>1</v>
      </c>
      <c r="S103" s="60" t="str">
        <f t="shared" si="12"/>
        <v>0-15% range</v>
      </c>
      <c r="T103" s="61">
        <f t="shared" si="21"/>
        <v>20</v>
      </c>
      <c r="U103" s="61">
        <f t="shared" si="18"/>
        <v>20</v>
      </c>
      <c r="V103" s="61">
        <f t="shared" si="19"/>
        <v>20</v>
      </c>
      <c r="W103" s="60">
        <f t="shared" si="13"/>
        <v>1</v>
      </c>
      <c r="X103" s="105" t="s">
        <v>2154</v>
      </c>
      <c r="Z103" s="134"/>
      <c r="AA103" s="134"/>
      <c r="AB103" s="134"/>
      <c r="AC103" s="134"/>
      <c r="AD103" s="134"/>
      <c r="AE103" s="134"/>
    </row>
    <row r="104" spans="1:31" ht="15" customHeight="1" x14ac:dyDescent="0.25">
      <c r="A104" s="40" t="s">
        <v>20</v>
      </c>
      <c r="B104" s="40" t="s">
        <v>21</v>
      </c>
      <c r="C104" t="s">
        <v>20</v>
      </c>
      <c r="D104" s="40" t="s">
        <v>158</v>
      </c>
      <c r="E104" t="s">
        <v>951</v>
      </c>
      <c r="F104" s="40" t="s">
        <v>950</v>
      </c>
      <c r="G104" t="s">
        <v>3015</v>
      </c>
      <c r="H104" t="s">
        <v>3016</v>
      </c>
      <c r="I104" s="1"/>
      <c r="J104" s="1"/>
      <c r="K104" s="1"/>
      <c r="L104" s="1"/>
      <c r="M104" s="1"/>
      <c r="N104" s="1">
        <v>50</v>
      </c>
      <c r="O104" s="44">
        <f t="shared" si="14"/>
        <v>1</v>
      </c>
      <c r="P104" s="60">
        <f t="shared" si="15"/>
        <v>1</v>
      </c>
      <c r="Q104" s="62">
        <f t="shared" si="16"/>
        <v>0</v>
      </c>
      <c r="R104" s="62">
        <f t="shared" si="17"/>
        <v>1</v>
      </c>
      <c r="S104" s="60" t="str">
        <f t="shared" si="12"/>
        <v>0-15% range</v>
      </c>
      <c r="T104" s="61">
        <f t="shared" si="21"/>
        <v>50</v>
      </c>
      <c r="U104" s="61">
        <f t="shared" si="18"/>
        <v>50</v>
      </c>
      <c r="V104" s="61">
        <f t="shared" si="19"/>
        <v>50</v>
      </c>
      <c r="W104" s="60">
        <f t="shared" si="13"/>
        <v>1</v>
      </c>
      <c r="X104" s="104" t="s">
        <v>2173</v>
      </c>
      <c r="Z104" s="134"/>
      <c r="AA104" s="134"/>
      <c r="AB104" s="134"/>
      <c r="AC104" s="134"/>
      <c r="AD104" s="134"/>
      <c r="AE104" s="134"/>
    </row>
    <row r="105" spans="1:31" ht="15" customHeight="1" x14ac:dyDescent="0.25">
      <c r="A105" s="40" t="s">
        <v>20</v>
      </c>
      <c r="B105" s="40" t="s">
        <v>21</v>
      </c>
      <c r="C105" t="s">
        <v>20</v>
      </c>
      <c r="D105" s="40" t="s">
        <v>158</v>
      </c>
      <c r="E105" t="s">
        <v>951</v>
      </c>
      <c r="F105" s="40" t="s">
        <v>950</v>
      </c>
      <c r="G105" t="s">
        <v>3017</v>
      </c>
      <c r="H105" t="s">
        <v>3018</v>
      </c>
      <c r="I105" s="1"/>
      <c r="J105" s="1"/>
      <c r="K105" s="1"/>
      <c r="L105" s="1"/>
      <c r="M105" s="1"/>
      <c r="N105" s="1">
        <v>200</v>
      </c>
      <c r="O105" s="44">
        <f t="shared" si="14"/>
        <v>1</v>
      </c>
      <c r="P105" s="60">
        <f t="shared" si="15"/>
        <v>1</v>
      </c>
      <c r="Q105" s="62">
        <f t="shared" si="16"/>
        <v>0</v>
      </c>
      <c r="R105" s="62">
        <f t="shared" si="17"/>
        <v>1</v>
      </c>
      <c r="S105" s="60" t="str">
        <f t="shared" si="12"/>
        <v>0-15% range</v>
      </c>
      <c r="T105" s="61">
        <f t="shared" si="21"/>
        <v>200</v>
      </c>
      <c r="U105" s="61">
        <f t="shared" si="18"/>
        <v>200</v>
      </c>
      <c r="V105" s="61">
        <f t="shared" si="19"/>
        <v>200</v>
      </c>
      <c r="W105" s="60">
        <f t="shared" si="13"/>
        <v>1</v>
      </c>
      <c r="X105" s="104" t="s">
        <v>2173</v>
      </c>
      <c r="Z105" s="134"/>
      <c r="AA105" s="134"/>
      <c r="AB105" s="134"/>
      <c r="AC105" s="134"/>
      <c r="AD105" s="134"/>
      <c r="AE105" s="134"/>
    </row>
    <row r="106" spans="1:31" ht="15" customHeight="1" x14ac:dyDescent="0.25">
      <c r="A106" s="40" t="s">
        <v>20</v>
      </c>
      <c r="B106" s="40" t="s">
        <v>21</v>
      </c>
      <c r="C106" t="s">
        <v>20</v>
      </c>
      <c r="D106" s="40" t="s">
        <v>158</v>
      </c>
      <c r="E106" t="s">
        <v>951</v>
      </c>
      <c r="F106" s="40" t="s">
        <v>950</v>
      </c>
      <c r="G106" t="s">
        <v>3487</v>
      </c>
      <c r="H106" t="s">
        <v>3488</v>
      </c>
      <c r="I106" s="1"/>
      <c r="J106" s="1"/>
      <c r="K106" s="1"/>
      <c r="L106" s="1"/>
      <c r="M106" s="1"/>
      <c r="N106" s="1">
        <v>25</v>
      </c>
      <c r="O106" s="44">
        <f t="shared" si="14"/>
        <v>1</v>
      </c>
      <c r="P106" s="60">
        <f t="shared" si="15"/>
        <v>1</v>
      </c>
      <c r="Q106" s="62">
        <f t="shared" si="16"/>
        <v>0</v>
      </c>
      <c r="R106" s="62">
        <f t="shared" si="17"/>
        <v>1</v>
      </c>
      <c r="S106" s="60" t="str">
        <f t="shared" si="12"/>
        <v>0-15% range</v>
      </c>
      <c r="T106" s="61">
        <f t="shared" si="21"/>
        <v>25</v>
      </c>
      <c r="U106" s="61">
        <f t="shared" si="18"/>
        <v>25</v>
      </c>
      <c r="V106" s="61">
        <f t="shared" si="19"/>
        <v>25</v>
      </c>
      <c r="W106" s="60">
        <f t="shared" si="13"/>
        <v>1</v>
      </c>
      <c r="X106" s="104" t="s">
        <v>2173</v>
      </c>
      <c r="Z106" s="134"/>
      <c r="AA106" s="134"/>
      <c r="AB106" s="134"/>
      <c r="AC106" s="134"/>
      <c r="AD106" s="134"/>
      <c r="AE106" s="134"/>
    </row>
    <row r="107" spans="1:31" ht="15" customHeight="1" x14ac:dyDescent="0.25">
      <c r="A107" s="40" t="s">
        <v>20</v>
      </c>
      <c r="B107" s="40" t="s">
        <v>21</v>
      </c>
      <c r="C107" t="s">
        <v>20</v>
      </c>
      <c r="D107" s="40" t="s">
        <v>158</v>
      </c>
      <c r="E107" t="s">
        <v>951</v>
      </c>
      <c r="F107" s="40" t="s">
        <v>950</v>
      </c>
      <c r="G107" t="s">
        <v>3489</v>
      </c>
      <c r="H107" t="s">
        <v>3490</v>
      </c>
      <c r="I107" s="1"/>
      <c r="J107" s="1"/>
      <c r="K107" s="1"/>
      <c r="L107" s="1"/>
      <c r="M107" s="1"/>
      <c r="N107" s="1">
        <v>2</v>
      </c>
      <c r="O107" s="44">
        <f t="shared" si="14"/>
        <v>1</v>
      </c>
      <c r="P107" s="60">
        <f t="shared" si="15"/>
        <v>1</v>
      </c>
      <c r="Q107" s="62">
        <f t="shared" si="16"/>
        <v>0</v>
      </c>
      <c r="R107" s="62">
        <f t="shared" si="17"/>
        <v>1</v>
      </c>
      <c r="S107" s="60" t="str">
        <f t="shared" si="12"/>
        <v>0-15% range</v>
      </c>
      <c r="T107" s="61">
        <f t="shared" si="21"/>
        <v>2</v>
      </c>
      <c r="U107" s="61">
        <f t="shared" si="18"/>
        <v>2</v>
      </c>
      <c r="V107" s="61">
        <f t="shared" si="19"/>
        <v>2</v>
      </c>
      <c r="W107" s="107">
        <f t="shared" si="13"/>
        <v>1</v>
      </c>
      <c r="X107" s="104" t="s">
        <v>2173</v>
      </c>
      <c r="Z107" s="134"/>
      <c r="AA107" s="134"/>
      <c r="AB107" s="134"/>
      <c r="AC107" s="134"/>
      <c r="AD107" s="134"/>
      <c r="AE107" s="134"/>
    </row>
    <row r="108" spans="1:31" ht="15" customHeight="1" x14ac:dyDescent="0.25">
      <c r="A108" s="40" t="s">
        <v>20</v>
      </c>
      <c r="B108" s="40" t="s">
        <v>21</v>
      </c>
      <c r="C108" t="s">
        <v>20</v>
      </c>
      <c r="D108" s="40" t="s">
        <v>158</v>
      </c>
      <c r="E108" t="s">
        <v>951</v>
      </c>
      <c r="F108" s="40" t="s">
        <v>950</v>
      </c>
      <c r="G108" t="s">
        <v>3491</v>
      </c>
      <c r="H108" t="s">
        <v>3492</v>
      </c>
      <c r="I108" s="1"/>
      <c r="J108" s="1"/>
      <c r="K108" s="1"/>
      <c r="L108" s="1"/>
      <c r="M108" s="1"/>
      <c r="N108" s="1">
        <v>5</v>
      </c>
      <c r="O108" s="44">
        <f t="shared" si="14"/>
        <v>1</v>
      </c>
      <c r="P108" s="60">
        <f t="shared" si="15"/>
        <v>1</v>
      </c>
      <c r="Q108" s="62">
        <f t="shared" si="16"/>
        <v>0</v>
      </c>
      <c r="R108" s="62">
        <f t="shared" si="17"/>
        <v>1</v>
      </c>
      <c r="S108" s="60" t="str">
        <f t="shared" si="12"/>
        <v>0-15% range</v>
      </c>
      <c r="T108" s="61">
        <f t="shared" si="21"/>
        <v>5</v>
      </c>
      <c r="U108" s="61">
        <f t="shared" si="18"/>
        <v>5</v>
      </c>
      <c r="V108" s="61">
        <f t="shared" si="19"/>
        <v>5</v>
      </c>
      <c r="W108" s="60">
        <f t="shared" si="13"/>
        <v>1</v>
      </c>
      <c r="X108" s="104" t="s">
        <v>2173</v>
      </c>
      <c r="Z108" s="134"/>
      <c r="AA108" s="134"/>
      <c r="AB108" s="134"/>
      <c r="AC108" s="134"/>
      <c r="AD108" s="134"/>
      <c r="AE108" s="134"/>
    </row>
    <row r="109" spans="1:31" ht="15" customHeight="1" x14ac:dyDescent="0.25">
      <c r="A109" s="40" t="s">
        <v>20</v>
      </c>
      <c r="B109" s="40" t="s">
        <v>21</v>
      </c>
      <c r="C109" t="s">
        <v>20</v>
      </c>
      <c r="D109" s="40" t="s">
        <v>158</v>
      </c>
      <c r="E109" t="s">
        <v>951</v>
      </c>
      <c r="F109" s="40" t="s">
        <v>950</v>
      </c>
      <c r="G109" t="s">
        <v>3493</v>
      </c>
      <c r="H109" t="s">
        <v>3494</v>
      </c>
      <c r="I109" s="1"/>
      <c r="J109" s="1"/>
      <c r="K109" s="1"/>
      <c r="L109" s="1"/>
      <c r="M109" s="1"/>
      <c r="N109" s="1">
        <v>5</v>
      </c>
      <c r="O109" s="44">
        <f t="shared" si="14"/>
        <v>1</v>
      </c>
      <c r="P109" s="60">
        <f t="shared" si="15"/>
        <v>1</v>
      </c>
      <c r="Q109" s="62">
        <f t="shared" si="16"/>
        <v>0</v>
      </c>
      <c r="R109" s="62">
        <f t="shared" si="17"/>
        <v>1</v>
      </c>
      <c r="S109" s="60" t="str">
        <f t="shared" si="12"/>
        <v>0-15% range</v>
      </c>
      <c r="T109" s="61">
        <f t="shared" si="21"/>
        <v>5</v>
      </c>
      <c r="U109" s="61">
        <f t="shared" si="18"/>
        <v>5</v>
      </c>
      <c r="V109" s="61">
        <f t="shared" si="19"/>
        <v>5</v>
      </c>
      <c r="W109" s="60">
        <f t="shared" si="13"/>
        <v>1</v>
      </c>
      <c r="X109" s="104" t="s">
        <v>2173</v>
      </c>
      <c r="Z109" s="134"/>
      <c r="AA109" s="134"/>
      <c r="AB109" s="134"/>
      <c r="AC109" s="134"/>
      <c r="AD109" s="134"/>
      <c r="AE109" s="134"/>
    </row>
    <row r="110" spans="1:31" ht="15" customHeight="1" x14ac:dyDescent="0.25">
      <c r="A110" s="40" t="s">
        <v>20</v>
      </c>
      <c r="B110" s="40" t="s">
        <v>21</v>
      </c>
      <c r="C110" t="s">
        <v>20</v>
      </c>
      <c r="D110" s="40" t="s">
        <v>158</v>
      </c>
      <c r="E110" t="s">
        <v>826</v>
      </c>
      <c r="F110" s="40" t="s">
        <v>827</v>
      </c>
      <c r="G110" t="s">
        <v>1199</v>
      </c>
      <c r="H110" t="s">
        <v>1200</v>
      </c>
      <c r="I110" s="1"/>
      <c r="J110" s="1"/>
      <c r="K110" s="1"/>
      <c r="L110" s="1"/>
      <c r="M110" s="1"/>
      <c r="N110" s="1">
        <v>104</v>
      </c>
      <c r="O110" s="44">
        <f t="shared" si="14"/>
        <v>1</v>
      </c>
      <c r="P110" s="60">
        <f t="shared" si="15"/>
        <v>1</v>
      </c>
      <c r="Q110" s="62">
        <f t="shared" si="16"/>
        <v>0</v>
      </c>
      <c r="R110" s="62">
        <f t="shared" si="17"/>
        <v>1</v>
      </c>
      <c r="S110" s="60" t="str">
        <f t="shared" si="12"/>
        <v>0-15% range</v>
      </c>
      <c r="T110" s="61">
        <f t="shared" si="21"/>
        <v>104</v>
      </c>
      <c r="U110" s="61">
        <f t="shared" si="18"/>
        <v>104</v>
      </c>
      <c r="V110" s="61">
        <f t="shared" si="19"/>
        <v>104</v>
      </c>
      <c r="W110" s="60">
        <f t="shared" si="13"/>
        <v>1</v>
      </c>
      <c r="X110" s="104" t="s">
        <v>2173</v>
      </c>
      <c r="Z110" s="134"/>
      <c r="AA110" s="134"/>
      <c r="AB110" s="134"/>
      <c r="AC110" s="134"/>
      <c r="AD110" s="134"/>
      <c r="AE110" s="134"/>
    </row>
    <row r="111" spans="1:31" ht="15" customHeight="1" x14ac:dyDescent="0.25">
      <c r="A111" s="40" t="s">
        <v>20</v>
      </c>
      <c r="B111" s="40" t="s">
        <v>21</v>
      </c>
      <c r="C111" t="s">
        <v>20</v>
      </c>
      <c r="D111" s="40" t="s">
        <v>158</v>
      </c>
      <c r="E111" t="s">
        <v>826</v>
      </c>
      <c r="F111" s="40" t="s">
        <v>827</v>
      </c>
      <c r="G111" t="s">
        <v>1268</v>
      </c>
      <c r="H111" t="s">
        <v>1269</v>
      </c>
      <c r="I111" s="1"/>
      <c r="J111" s="1"/>
      <c r="K111" s="1"/>
      <c r="L111" s="1"/>
      <c r="M111" s="1"/>
      <c r="N111" s="1">
        <v>275</v>
      </c>
      <c r="O111" s="44">
        <f t="shared" si="14"/>
        <v>1</v>
      </c>
      <c r="P111" s="60">
        <f t="shared" si="15"/>
        <v>1</v>
      </c>
      <c r="Q111" s="62">
        <f t="shared" si="16"/>
        <v>0</v>
      </c>
      <c r="R111" s="62">
        <f t="shared" si="17"/>
        <v>1</v>
      </c>
      <c r="S111" s="60" t="str">
        <f t="shared" si="12"/>
        <v>0-15% range</v>
      </c>
      <c r="T111" s="61">
        <f t="shared" si="21"/>
        <v>275</v>
      </c>
      <c r="U111" s="61">
        <f t="shared" si="18"/>
        <v>275</v>
      </c>
      <c r="V111" s="61">
        <f t="shared" si="19"/>
        <v>275</v>
      </c>
      <c r="W111" s="60">
        <f t="shared" si="13"/>
        <v>1</v>
      </c>
      <c r="X111" s="104" t="s">
        <v>2173</v>
      </c>
      <c r="Z111" s="134"/>
      <c r="AA111" s="134"/>
      <c r="AB111" s="134"/>
      <c r="AC111" s="134"/>
      <c r="AD111" s="134"/>
      <c r="AE111" s="134"/>
    </row>
    <row r="112" spans="1:31" ht="15" customHeight="1" x14ac:dyDescent="0.25">
      <c r="A112" s="40" t="s">
        <v>20</v>
      </c>
      <c r="B112" s="40" t="s">
        <v>21</v>
      </c>
      <c r="C112" t="s">
        <v>20</v>
      </c>
      <c r="D112" s="40" t="s">
        <v>158</v>
      </c>
      <c r="E112" t="s">
        <v>826</v>
      </c>
      <c r="F112" s="40" t="s">
        <v>827</v>
      </c>
      <c r="G112" t="s">
        <v>2914</v>
      </c>
      <c r="H112" t="s">
        <v>2915</v>
      </c>
      <c r="I112" s="1"/>
      <c r="J112" s="1"/>
      <c r="K112" s="1"/>
      <c r="L112" s="1"/>
      <c r="M112" s="1"/>
      <c r="N112" s="1">
        <v>55</v>
      </c>
      <c r="O112" s="44">
        <f t="shared" si="14"/>
        <v>1</v>
      </c>
      <c r="P112" s="60">
        <f t="shared" si="15"/>
        <v>1</v>
      </c>
      <c r="Q112" s="62">
        <f t="shared" si="16"/>
        <v>0</v>
      </c>
      <c r="R112" s="62">
        <f t="shared" si="17"/>
        <v>1</v>
      </c>
      <c r="S112" s="60" t="str">
        <f t="shared" si="12"/>
        <v>0-15% range</v>
      </c>
      <c r="T112" s="61">
        <f t="shared" si="21"/>
        <v>55</v>
      </c>
      <c r="U112" s="61">
        <f t="shared" si="18"/>
        <v>55</v>
      </c>
      <c r="V112" s="61">
        <f t="shared" si="19"/>
        <v>55</v>
      </c>
      <c r="W112" s="60">
        <f t="shared" si="13"/>
        <v>1</v>
      </c>
      <c r="X112" s="104" t="s">
        <v>2173</v>
      </c>
      <c r="Z112" s="134"/>
      <c r="AA112" s="134"/>
      <c r="AB112" s="134"/>
      <c r="AC112" s="134"/>
      <c r="AD112" s="134"/>
      <c r="AE112" s="134"/>
    </row>
    <row r="113" spans="1:31" ht="15" customHeight="1" x14ac:dyDescent="0.25">
      <c r="A113" s="40" t="s">
        <v>20</v>
      </c>
      <c r="B113" s="40" t="s">
        <v>21</v>
      </c>
      <c r="C113" t="s">
        <v>20</v>
      </c>
      <c r="D113" s="40" t="s">
        <v>158</v>
      </c>
      <c r="E113" t="s">
        <v>826</v>
      </c>
      <c r="F113" s="40" t="s">
        <v>827</v>
      </c>
      <c r="G113" t="s">
        <v>2991</v>
      </c>
      <c r="H113" t="s">
        <v>2992</v>
      </c>
      <c r="I113" s="1"/>
      <c r="J113" s="1"/>
      <c r="K113" s="1"/>
      <c r="L113" s="1"/>
      <c r="M113" s="1"/>
      <c r="N113" s="1">
        <v>23</v>
      </c>
      <c r="O113" s="44">
        <f t="shared" si="14"/>
        <v>1</v>
      </c>
      <c r="P113" s="60">
        <f t="shared" si="15"/>
        <v>1</v>
      </c>
      <c r="Q113" s="62">
        <f t="shared" si="16"/>
        <v>0</v>
      </c>
      <c r="R113" s="62">
        <f t="shared" si="17"/>
        <v>1</v>
      </c>
      <c r="S113" s="60" t="str">
        <f t="shared" si="12"/>
        <v>0-15% range</v>
      </c>
      <c r="T113" s="61">
        <f>I113</f>
        <v>0</v>
      </c>
      <c r="U113" s="61">
        <f t="shared" si="18"/>
        <v>23</v>
      </c>
      <c r="V113" s="61">
        <f t="shared" si="19"/>
        <v>23</v>
      </c>
      <c r="W113" s="107">
        <f t="shared" si="13"/>
        <v>1</v>
      </c>
      <c r="X113" s="111" t="s">
        <v>3666</v>
      </c>
      <c r="Z113" s="134"/>
      <c r="AA113" s="134"/>
      <c r="AB113" s="134"/>
      <c r="AC113" s="134"/>
      <c r="AD113" s="134"/>
      <c r="AE113" s="134"/>
    </row>
    <row r="114" spans="1:31" ht="15" customHeight="1" x14ac:dyDescent="0.25">
      <c r="A114" s="40" t="s">
        <v>20</v>
      </c>
      <c r="B114" s="40" t="s">
        <v>21</v>
      </c>
      <c r="C114" t="s">
        <v>20</v>
      </c>
      <c r="D114" s="40" t="s">
        <v>158</v>
      </c>
      <c r="E114" t="s">
        <v>826</v>
      </c>
      <c r="F114" s="40" t="s">
        <v>827</v>
      </c>
      <c r="G114" t="s">
        <v>2993</v>
      </c>
      <c r="H114" t="s">
        <v>2994</v>
      </c>
      <c r="I114" s="1"/>
      <c r="J114" s="1"/>
      <c r="K114" s="1"/>
      <c r="L114" s="1"/>
      <c r="M114" s="1"/>
      <c r="N114" s="1">
        <v>8</v>
      </c>
      <c r="O114" s="44">
        <f t="shared" si="14"/>
        <v>1</v>
      </c>
      <c r="P114" s="60">
        <f t="shared" si="15"/>
        <v>1</v>
      </c>
      <c r="Q114" s="62">
        <f t="shared" si="16"/>
        <v>0</v>
      </c>
      <c r="R114" s="62">
        <f t="shared" si="17"/>
        <v>1</v>
      </c>
      <c r="S114" s="60" t="str">
        <f t="shared" si="12"/>
        <v>0-15% range</v>
      </c>
      <c r="T114" s="61">
        <f t="shared" ref="T114:T143" si="22">AVERAGE(I114:N114)</f>
        <v>8</v>
      </c>
      <c r="U114" s="61">
        <f t="shared" si="18"/>
        <v>8</v>
      </c>
      <c r="V114" s="61">
        <f t="shared" si="19"/>
        <v>8</v>
      </c>
      <c r="W114" s="60">
        <f t="shared" si="13"/>
        <v>1</v>
      </c>
      <c r="X114" s="105" t="s">
        <v>2154</v>
      </c>
      <c r="Z114" s="134"/>
      <c r="AA114" s="134"/>
      <c r="AB114" s="134"/>
      <c r="AC114" s="134"/>
      <c r="AD114" s="134"/>
      <c r="AE114" s="134"/>
    </row>
    <row r="115" spans="1:31" ht="15" customHeight="1" x14ac:dyDescent="0.25">
      <c r="A115" s="40" t="s">
        <v>20</v>
      </c>
      <c r="B115" s="40" t="s">
        <v>21</v>
      </c>
      <c r="C115" t="s">
        <v>20</v>
      </c>
      <c r="D115" s="40" t="s">
        <v>158</v>
      </c>
      <c r="E115" t="s">
        <v>826</v>
      </c>
      <c r="F115" s="40" t="s">
        <v>827</v>
      </c>
      <c r="G115" t="s">
        <v>2995</v>
      </c>
      <c r="H115" t="s">
        <v>2996</v>
      </c>
      <c r="I115" s="1"/>
      <c r="J115" s="1"/>
      <c r="K115" s="1"/>
      <c r="L115" s="1"/>
      <c r="M115" s="1"/>
      <c r="N115" s="1">
        <v>5</v>
      </c>
      <c r="O115" s="44">
        <f t="shared" si="14"/>
        <v>1</v>
      </c>
      <c r="P115" s="60">
        <f t="shared" si="15"/>
        <v>1</v>
      </c>
      <c r="Q115" s="62">
        <f t="shared" si="16"/>
        <v>0</v>
      </c>
      <c r="R115" s="62">
        <f t="shared" si="17"/>
        <v>1</v>
      </c>
      <c r="S115" s="60" t="str">
        <f t="shared" si="12"/>
        <v>0-15% range</v>
      </c>
      <c r="T115" s="61">
        <f t="shared" si="22"/>
        <v>5</v>
      </c>
      <c r="U115" s="61">
        <f t="shared" si="18"/>
        <v>5</v>
      </c>
      <c r="V115" s="61">
        <f t="shared" si="19"/>
        <v>5</v>
      </c>
      <c r="W115" s="60">
        <f t="shared" si="13"/>
        <v>1</v>
      </c>
      <c r="X115" s="104" t="s">
        <v>2173</v>
      </c>
      <c r="Z115" s="134"/>
      <c r="AA115" s="134"/>
      <c r="AB115" s="134"/>
      <c r="AC115" s="134"/>
      <c r="AD115" s="134"/>
      <c r="AE115" s="134"/>
    </row>
    <row r="116" spans="1:31" ht="15" customHeight="1" x14ac:dyDescent="0.25">
      <c r="A116" s="40" t="s">
        <v>20</v>
      </c>
      <c r="B116" s="40" t="s">
        <v>21</v>
      </c>
      <c r="C116" t="s">
        <v>20</v>
      </c>
      <c r="D116" s="40" t="s">
        <v>158</v>
      </c>
      <c r="E116" t="s">
        <v>826</v>
      </c>
      <c r="F116" s="40" t="s">
        <v>827</v>
      </c>
      <c r="G116" t="s">
        <v>2997</v>
      </c>
      <c r="H116" t="s">
        <v>2998</v>
      </c>
      <c r="I116" s="1"/>
      <c r="J116" s="1"/>
      <c r="K116" s="1"/>
      <c r="L116" s="1"/>
      <c r="M116" s="1"/>
      <c r="N116" s="1">
        <v>12</v>
      </c>
      <c r="O116" s="44">
        <f t="shared" si="14"/>
        <v>1</v>
      </c>
      <c r="P116" s="60">
        <f t="shared" si="15"/>
        <v>1</v>
      </c>
      <c r="Q116" s="62">
        <f t="shared" si="16"/>
        <v>0</v>
      </c>
      <c r="R116" s="62">
        <f t="shared" si="17"/>
        <v>1</v>
      </c>
      <c r="S116" s="60" t="str">
        <f t="shared" si="12"/>
        <v>0-15% range</v>
      </c>
      <c r="T116" s="61">
        <f t="shared" si="22"/>
        <v>12</v>
      </c>
      <c r="U116" s="61">
        <f t="shared" si="18"/>
        <v>12</v>
      </c>
      <c r="V116" s="61">
        <f t="shared" si="19"/>
        <v>12</v>
      </c>
      <c r="W116" s="60">
        <f t="shared" si="13"/>
        <v>1</v>
      </c>
      <c r="X116" s="104" t="s">
        <v>2173</v>
      </c>
      <c r="Z116" s="134"/>
      <c r="AA116" s="134"/>
      <c r="AB116" s="134"/>
      <c r="AC116" s="134"/>
      <c r="AD116" s="134"/>
      <c r="AE116" s="134"/>
    </row>
    <row r="117" spans="1:31" ht="15" customHeight="1" x14ac:dyDescent="0.25">
      <c r="A117" s="40" t="s">
        <v>20</v>
      </c>
      <c r="B117" s="40" t="s">
        <v>21</v>
      </c>
      <c r="C117" t="s">
        <v>20</v>
      </c>
      <c r="D117" s="40" t="s">
        <v>158</v>
      </c>
      <c r="E117" t="s">
        <v>826</v>
      </c>
      <c r="F117" s="40" t="s">
        <v>827</v>
      </c>
      <c r="G117" t="s">
        <v>2999</v>
      </c>
      <c r="H117" t="s">
        <v>3000</v>
      </c>
      <c r="I117" s="1"/>
      <c r="J117" s="1"/>
      <c r="K117" s="1"/>
      <c r="L117" s="1"/>
      <c r="M117" s="1"/>
      <c r="N117" s="1">
        <v>104</v>
      </c>
      <c r="O117" s="44">
        <f t="shared" si="14"/>
        <v>1</v>
      </c>
      <c r="P117" s="60">
        <f t="shared" si="15"/>
        <v>1</v>
      </c>
      <c r="Q117" s="62">
        <f t="shared" si="16"/>
        <v>0</v>
      </c>
      <c r="R117" s="62">
        <f t="shared" si="17"/>
        <v>1</v>
      </c>
      <c r="S117" s="60" t="str">
        <f t="shared" si="12"/>
        <v>0-15% range</v>
      </c>
      <c r="T117" s="61">
        <f t="shared" si="22"/>
        <v>104</v>
      </c>
      <c r="U117" s="61">
        <f t="shared" si="18"/>
        <v>104</v>
      </c>
      <c r="V117" s="61">
        <f t="shared" si="19"/>
        <v>104</v>
      </c>
      <c r="W117" s="60">
        <f t="shared" si="13"/>
        <v>1</v>
      </c>
      <c r="X117" s="104" t="s">
        <v>2173</v>
      </c>
      <c r="Z117" s="134"/>
      <c r="AA117" s="134"/>
      <c r="AB117" s="134"/>
      <c r="AC117" s="134"/>
      <c r="AD117" s="134"/>
      <c r="AE117" s="134"/>
    </row>
    <row r="118" spans="1:31" ht="15" customHeight="1" x14ac:dyDescent="0.25">
      <c r="A118" s="40" t="s">
        <v>20</v>
      </c>
      <c r="B118" s="40" t="s">
        <v>21</v>
      </c>
      <c r="C118" t="s">
        <v>20</v>
      </c>
      <c r="D118" s="40" t="s">
        <v>158</v>
      </c>
      <c r="E118" t="s">
        <v>826</v>
      </c>
      <c r="F118" s="40" t="s">
        <v>827</v>
      </c>
      <c r="G118" t="s">
        <v>3001</v>
      </c>
      <c r="H118" t="s">
        <v>3002</v>
      </c>
      <c r="I118" s="1"/>
      <c r="J118" s="1"/>
      <c r="K118" s="1"/>
      <c r="L118" s="1"/>
      <c r="M118" s="1"/>
      <c r="N118" s="1">
        <v>15</v>
      </c>
      <c r="O118" s="44">
        <f t="shared" si="14"/>
        <v>1</v>
      </c>
      <c r="P118" s="60">
        <f t="shared" si="15"/>
        <v>1</v>
      </c>
      <c r="Q118" s="62">
        <f t="shared" si="16"/>
        <v>0</v>
      </c>
      <c r="R118" s="62">
        <f t="shared" si="17"/>
        <v>1</v>
      </c>
      <c r="S118" s="60" t="str">
        <f t="shared" si="12"/>
        <v>0-15% range</v>
      </c>
      <c r="T118" s="61">
        <f t="shared" si="22"/>
        <v>15</v>
      </c>
      <c r="U118" s="61">
        <f t="shared" si="18"/>
        <v>15</v>
      </c>
      <c r="V118" s="61">
        <f t="shared" si="19"/>
        <v>15</v>
      </c>
      <c r="W118" s="60">
        <f t="shared" si="13"/>
        <v>1</v>
      </c>
      <c r="X118" s="104" t="s">
        <v>2173</v>
      </c>
      <c r="Z118" s="134"/>
      <c r="AA118" s="134"/>
      <c r="AB118" s="134"/>
      <c r="AC118" s="134"/>
      <c r="AD118" s="134"/>
      <c r="AE118" s="134"/>
    </row>
    <row r="119" spans="1:31" ht="15" customHeight="1" x14ac:dyDescent="0.25">
      <c r="A119" s="40" t="s">
        <v>20</v>
      </c>
      <c r="B119" s="40" t="s">
        <v>21</v>
      </c>
      <c r="C119" t="s">
        <v>20</v>
      </c>
      <c r="D119" s="40" t="s">
        <v>158</v>
      </c>
      <c r="E119" t="s">
        <v>826</v>
      </c>
      <c r="F119" s="40" t="s">
        <v>827</v>
      </c>
      <c r="G119" t="s">
        <v>3003</v>
      </c>
      <c r="H119" t="s">
        <v>3004</v>
      </c>
      <c r="I119" s="1"/>
      <c r="J119" s="1"/>
      <c r="K119" s="1"/>
      <c r="L119" s="1"/>
      <c r="M119" s="1"/>
      <c r="N119" s="1">
        <v>15</v>
      </c>
      <c r="O119" s="44">
        <f t="shared" si="14"/>
        <v>1</v>
      </c>
      <c r="P119" s="60">
        <f t="shared" si="15"/>
        <v>1</v>
      </c>
      <c r="Q119" s="62">
        <f t="shared" si="16"/>
        <v>0</v>
      </c>
      <c r="R119" s="62">
        <f t="shared" si="17"/>
        <v>1</v>
      </c>
      <c r="S119" s="60" t="str">
        <f t="shared" si="12"/>
        <v>0-15% range</v>
      </c>
      <c r="T119" s="61">
        <f t="shared" si="22"/>
        <v>15</v>
      </c>
      <c r="U119" s="61">
        <f t="shared" si="18"/>
        <v>15</v>
      </c>
      <c r="V119" s="61">
        <f t="shared" si="19"/>
        <v>15</v>
      </c>
      <c r="W119" s="60">
        <f t="shared" si="13"/>
        <v>1</v>
      </c>
      <c r="X119" s="105" t="s">
        <v>2154</v>
      </c>
      <c r="Z119" s="134"/>
      <c r="AA119" s="134"/>
      <c r="AB119" s="134"/>
      <c r="AC119" s="134"/>
      <c r="AD119" s="134"/>
      <c r="AE119" s="134"/>
    </row>
    <row r="120" spans="1:31" ht="15" customHeight="1" x14ac:dyDescent="0.25">
      <c r="A120" s="40" t="s">
        <v>20</v>
      </c>
      <c r="B120" s="40" t="s">
        <v>21</v>
      </c>
      <c r="C120" t="s">
        <v>20</v>
      </c>
      <c r="D120" s="40" t="s">
        <v>158</v>
      </c>
      <c r="E120" t="s">
        <v>826</v>
      </c>
      <c r="F120" s="40" t="s">
        <v>827</v>
      </c>
      <c r="G120" t="s">
        <v>3005</v>
      </c>
      <c r="H120" t="s">
        <v>3006</v>
      </c>
      <c r="I120" s="1"/>
      <c r="J120" s="1"/>
      <c r="K120" s="1"/>
      <c r="L120" s="1"/>
      <c r="M120" s="1"/>
      <c r="N120" s="1">
        <v>25</v>
      </c>
      <c r="O120" s="44">
        <f t="shared" si="14"/>
        <v>1</v>
      </c>
      <c r="P120" s="60">
        <f t="shared" si="15"/>
        <v>1</v>
      </c>
      <c r="Q120" s="62">
        <f t="shared" si="16"/>
        <v>0</v>
      </c>
      <c r="R120" s="62">
        <f t="shared" si="17"/>
        <v>1</v>
      </c>
      <c r="S120" s="60" t="str">
        <f t="shared" si="12"/>
        <v>0-15% range</v>
      </c>
      <c r="T120" s="61">
        <f t="shared" si="22"/>
        <v>25</v>
      </c>
      <c r="U120" s="61">
        <f t="shared" si="18"/>
        <v>25</v>
      </c>
      <c r="V120" s="61">
        <f t="shared" si="19"/>
        <v>25</v>
      </c>
      <c r="W120" s="60">
        <f t="shared" si="13"/>
        <v>1</v>
      </c>
      <c r="X120" s="105" t="s">
        <v>2154</v>
      </c>
      <c r="Z120" s="134"/>
      <c r="AA120" s="134"/>
      <c r="AB120" s="134"/>
      <c r="AC120" s="134"/>
      <c r="AD120" s="134"/>
      <c r="AE120" s="134"/>
    </row>
    <row r="121" spans="1:31" ht="15" customHeight="1" x14ac:dyDescent="0.25">
      <c r="A121" s="40" t="s">
        <v>20</v>
      </c>
      <c r="B121" s="40" t="s">
        <v>21</v>
      </c>
      <c r="C121" t="s">
        <v>20</v>
      </c>
      <c r="D121" s="40" t="s">
        <v>158</v>
      </c>
      <c r="E121" t="s">
        <v>826</v>
      </c>
      <c r="F121" s="40" t="s">
        <v>827</v>
      </c>
      <c r="G121" t="s">
        <v>3007</v>
      </c>
      <c r="H121" t="s">
        <v>3008</v>
      </c>
      <c r="I121" s="1"/>
      <c r="J121" s="1"/>
      <c r="K121" s="1"/>
      <c r="L121" s="1"/>
      <c r="M121" s="1"/>
      <c r="N121" s="1">
        <v>15</v>
      </c>
      <c r="O121" s="44">
        <f t="shared" si="14"/>
        <v>1</v>
      </c>
      <c r="P121" s="60">
        <f t="shared" si="15"/>
        <v>1</v>
      </c>
      <c r="Q121" s="62">
        <f t="shared" si="16"/>
        <v>0</v>
      </c>
      <c r="R121" s="62">
        <f t="shared" si="17"/>
        <v>1</v>
      </c>
      <c r="S121" s="60" t="str">
        <f t="shared" si="12"/>
        <v>0-15% range</v>
      </c>
      <c r="T121" s="61">
        <f t="shared" si="22"/>
        <v>15</v>
      </c>
      <c r="U121" s="61">
        <f t="shared" si="18"/>
        <v>15</v>
      </c>
      <c r="V121" s="61">
        <f t="shared" si="19"/>
        <v>15</v>
      </c>
      <c r="W121" s="60">
        <f t="shared" si="13"/>
        <v>1</v>
      </c>
      <c r="X121" s="104" t="s">
        <v>2173</v>
      </c>
      <c r="Z121" s="134"/>
      <c r="AA121" s="134"/>
      <c r="AB121" s="134"/>
      <c r="AC121" s="134"/>
      <c r="AD121" s="134"/>
      <c r="AE121" s="134"/>
    </row>
    <row r="122" spans="1:31" ht="15" customHeight="1" x14ac:dyDescent="0.25">
      <c r="A122" s="40" t="s">
        <v>20</v>
      </c>
      <c r="B122" s="40" t="s">
        <v>21</v>
      </c>
      <c r="C122" t="s">
        <v>20</v>
      </c>
      <c r="D122" s="40" t="s">
        <v>158</v>
      </c>
      <c r="E122" t="s">
        <v>826</v>
      </c>
      <c r="F122" s="40" t="s">
        <v>827</v>
      </c>
      <c r="G122" t="s">
        <v>3009</v>
      </c>
      <c r="H122" t="s">
        <v>3010</v>
      </c>
      <c r="I122" s="1"/>
      <c r="J122" s="1"/>
      <c r="K122" s="1"/>
      <c r="L122" s="1"/>
      <c r="M122" s="1"/>
      <c r="N122" s="1">
        <v>65</v>
      </c>
      <c r="O122" s="44">
        <f t="shared" si="14"/>
        <v>1</v>
      </c>
      <c r="P122" s="60">
        <f t="shared" si="15"/>
        <v>1</v>
      </c>
      <c r="Q122" s="62">
        <f t="shared" si="16"/>
        <v>0</v>
      </c>
      <c r="R122" s="62">
        <f t="shared" si="17"/>
        <v>1</v>
      </c>
      <c r="S122" s="60" t="str">
        <f t="shared" si="12"/>
        <v>0-15% range</v>
      </c>
      <c r="T122" s="61">
        <f t="shared" si="22"/>
        <v>65</v>
      </c>
      <c r="U122" s="61">
        <f t="shared" si="18"/>
        <v>65</v>
      </c>
      <c r="V122" s="61">
        <f t="shared" si="19"/>
        <v>65</v>
      </c>
      <c r="W122" s="60">
        <f t="shared" si="13"/>
        <v>1</v>
      </c>
      <c r="X122" s="104" t="s">
        <v>2173</v>
      </c>
      <c r="Z122" s="134"/>
      <c r="AA122" s="134"/>
      <c r="AB122" s="134"/>
      <c r="AC122" s="134"/>
      <c r="AD122" s="134"/>
      <c r="AE122" s="134"/>
    </row>
    <row r="123" spans="1:31" ht="15" customHeight="1" x14ac:dyDescent="0.25">
      <c r="A123" s="40" t="s">
        <v>20</v>
      </c>
      <c r="B123" s="40" t="s">
        <v>21</v>
      </c>
      <c r="C123" t="s">
        <v>20</v>
      </c>
      <c r="D123" s="40" t="s">
        <v>158</v>
      </c>
      <c r="E123" t="s">
        <v>826</v>
      </c>
      <c r="F123" s="40" t="s">
        <v>827</v>
      </c>
      <c r="G123" t="s">
        <v>3011</v>
      </c>
      <c r="H123" t="s">
        <v>3012</v>
      </c>
      <c r="I123" s="1"/>
      <c r="J123" s="1"/>
      <c r="K123" s="1"/>
      <c r="L123" s="1"/>
      <c r="M123" s="1"/>
      <c r="N123" s="1">
        <v>10</v>
      </c>
      <c r="O123" s="44">
        <f t="shared" si="14"/>
        <v>1</v>
      </c>
      <c r="P123" s="60">
        <f t="shared" si="15"/>
        <v>1</v>
      </c>
      <c r="Q123" s="62">
        <f t="shared" si="16"/>
        <v>0</v>
      </c>
      <c r="R123" s="62">
        <f t="shared" si="17"/>
        <v>1</v>
      </c>
      <c r="S123" s="60" t="str">
        <f t="shared" si="12"/>
        <v>0-15% range</v>
      </c>
      <c r="T123" s="61">
        <f t="shared" si="22"/>
        <v>10</v>
      </c>
      <c r="U123" s="61">
        <f t="shared" si="18"/>
        <v>10</v>
      </c>
      <c r="V123" s="61">
        <f t="shared" si="19"/>
        <v>10</v>
      </c>
      <c r="W123" s="60">
        <f t="shared" si="13"/>
        <v>1</v>
      </c>
      <c r="X123" s="104" t="s">
        <v>2173</v>
      </c>
      <c r="Z123" s="134"/>
      <c r="AA123" s="134"/>
      <c r="AB123" s="134"/>
      <c r="AC123" s="134"/>
      <c r="AD123" s="134"/>
      <c r="AE123" s="134"/>
    </row>
    <row r="124" spans="1:31" ht="15" customHeight="1" x14ac:dyDescent="0.25">
      <c r="A124" s="40" t="s">
        <v>20</v>
      </c>
      <c r="B124" s="40" t="s">
        <v>21</v>
      </c>
      <c r="C124" t="s">
        <v>20</v>
      </c>
      <c r="D124" s="40" t="s">
        <v>158</v>
      </c>
      <c r="E124" t="s">
        <v>826</v>
      </c>
      <c r="F124" s="40" t="s">
        <v>827</v>
      </c>
      <c r="G124" t="s">
        <v>3013</v>
      </c>
      <c r="H124" t="s">
        <v>3014</v>
      </c>
      <c r="I124" s="1"/>
      <c r="J124" s="1"/>
      <c r="K124" s="1"/>
      <c r="L124" s="1"/>
      <c r="M124" s="1"/>
      <c r="N124" s="1">
        <v>80</v>
      </c>
      <c r="O124" s="44">
        <f t="shared" si="14"/>
        <v>1</v>
      </c>
      <c r="P124" s="60">
        <f t="shared" si="15"/>
        <v>1</v>
      </c>
      <c r="Q124" s="62">
        <f t="shared" si="16"/>
        <v>0</v>
      </c>
      <c r="R124" s="62">
        <f t="shared" si="17"/>
        <v>1</v>
      </c>
      <c r="S124" s="60" t="str">
        <f t="shared" si="12"/>
        <v>0-15% range</v>
      </c>
      <c r="T124" s="61">
        <f t="shared" si="22"/>
        <v>80</v>
      </c>
      <c r="U124" s="61">
        <f t="shared" si="18"/>
        <v>80</v>
      </c>
      <c r="V124" s="61">
        <f t="shared" si="19"/>
        <v>80</v>
      </c>
      <c r="W124" s="60">
        <f t="shared" si="13"/>
        <v>1</v>
      </c>
      <c r="X124" s="105" t="s">
        <v>2154</v>
      </c>
      <c r="Z124" s="134"/>
      <c r="AA124" s="134"/>
      <c r="AB124" s="134"/>
      <c r="AC124" s="134"/>
      <c r="AD124" s="134"/>
      <c r="AE124" s="134"/>
    </row>
    <row r="125" spans="1:31" ht="15" customHeight="1" x14ac:dyDescent="0.25">
      <c r="A125" s="40" t="s">
        <v>20</v>
      </c>
      <c r="B125" s="40" t="s">
        <v>21</v>
      </c>
      <c r="C125" t="s">
        <v>20</v>
      </c>
      <c r="D125" s="40" t="s">
        <v>158</v>
      </c>
      <c r="E125" t="s">
        <v>826</v>
      </c>
      <c r="F125" s="40" t="s">
        <v>827</v>
      </c>
      <c r="G125" t="s">
        <v>3138</v>
      </c>
      <c r="H125" t="s">
        <v>3139</v>
      </c>
      <c r="I125" s="1"/>
      <c r="J125" s="1"/>
      <c r="K125" s="1"/>
      <c r="L125" s="1"/>
      <c r="M125" s="1"/>
      <c r="N125" s="1">
        <v>35</v>
      </c>
      <c r="O125" s="44">
        <f t="shared" si="14"/>
        <v>1</v>
      </c>
      <c r="P125" s="60">
        <f t="shared" si="15"/>
        <v>1</v>
      </c>
      <c r="Q125" s="62">
        <f t="shared" si="16"/>
        <v>0</v>
      </c>
      <c r="R125" s="62">
        <f t="shared" si="17"/>
        <v>1</v>
      </c>
      <c r="S125" s="60" t="str">
        <f t="shared" si="12"/>
        <v>0-15% range</v>
      </c>
      <c r="T125" s="61">
        <f t="shared" si="22"/>
        <v>35</v>
      </c>
      <c r="U125" s="61">
        <f t="shared" si="18"/>
        <v>35</v>
      </c>
      <c r="V125" s="61">
        <f t="shared" si="19"/>
        <v>35</v>
      </c>
      <c r="W125" s="60">
        <f t="shared" si="13"/>
        <v>1</v>
      </c>
      <c r="X125" s="104" t="s">
        <v>2173</v>
      </c>
      <c r="Z125" s="134"/>
      <c r="AA125" s="134"/>
      <c r="AB125" s="134"/>
      <c r="AC125" s="134"/>
      <c r="AD125" s="134"/>
      <c r="AE125" s="134"/>
    </row>
    <row r="126" spans="1:31" ht="15" customHeight="1" x14ac:dyDescent="0.25">
      <c r="A126" s="40" t="s">
        <v>20</v>
      </c>
      <c r="B126" s="40" t="s">
        <v>21</v>
      </c>
      <c r="C126" t="s">
        <v>20</v>
      </c>
      <c r="D126" s="40" t="s">
        <v>158</v>
      </c>
      <c r="E126" t="s">
        <v>826</v>
      </c>
      <c r="F126" s="40" t="s">
        <v>827</v>
      </c>
      <c r="G126" t="s">
        <v>3140</v>
      </c>
      <c r="H126" t="s">
        <v>3141</v>
      </c>
      <c r="I126" s="1"/>
      <c r="J126" s="1"/>
      <c r="K126" s="1"/>
      <c r="L126" s="1"/>
      <c r="M126" s="1"/>
      <c r="N126" s="1">
        <v>18</v>
      </c>
      <c r="O126" s="44">
        <f t="shared" si="14"/>
        <v>1</v>
      </c>
      <c r="P126" s="60">
        <f t="shared" si="15"/>
        <v>1</v>
      </c>
      <c r="Q126" s="62">
        <f t="shared" si="16"/>
        <v>0</v>
      </c>
      <c r="R126" s="62">
        <f t="shared" si="17"/>
        <v>1</v>
      </c>
      <c r="S126" s="60" t="str">
        <f t="shared" si="12"/>
        <v>0-15% range</v>
      </c>
      <c r="T126" s="61">
        <f t="shared" si="22"/>
        <v>18</v>
      </c>
      <c r="U126" s="61">
        <f t="shared" si="18"/>
        <v>18</v>
      </c>
      <c r="V126" s="61">
        <f t="shared" si="19"/>
        <v>18</v>
      </c>
      <c r="W126" s="60">
        <f t="shared" si="13"/>
        <v>1</v>
      </c>
      <c r="X126" s="104" t="s">
        <v>2173</v>
      </c>
      <c r="Z126" s="134"/>
      <c r="AA126" s="134"/>
      <c r="AB126" s="134"/>
      <c r="AC126" s="134"/>
      <c r="AD126" s="134"/>
      <c r="AE126" s="134"/>
    </row>
    <row r="127" spans="1:31" ht="15" customHeight="1" x14ac:dyDescent="0.25">
      <c r="A127" s="40" t="s">
        <v>20</v>
      </c>
      <c r="B127" s="40" t="s">
        <v>21</v>
      </c>
      <c r="C127" t="s">
        <v>20</v>
      </c>
      <c r="D127" s="40" t="s">
        <v>158</v>
      </c>
      <c r="E127" t="s">
        <v>826</v>
      </c>
      <c r="F127" s="40" t="s">
        <v>827</v>
      </c>
      <c r="G127" t="s">
        <v>3142</v>
      </c>
      <c r="H127" t="s">
        <v>3143</v>
      </c>
      <c r="I127" s="1"/>
      <c r="J127" s="1"/>
      <c r="K127" s="1"/>
      <c r="L127" s="1"/>
      <c r="M127" s="1"/>
      <c r="N127" s="1">
        <v>21</v>
      </c>
      <c r="O127" s="44">
        <f t="shared" si="14"/>
        <v>1</v>
      </c>
      <c r="P127" s="60">
        <f t="shared" si="15"/>
        <v>1</v>
      </c>
      <c r="Q127" s="62">
        <f t="shared" si="16"/>
        <v>0</v>
      </c>
      <c r="R127" s="62">
        <f t="shared" si="17"/>
        <v>1</v>
      </c>
      <c r="S127" s="60" t="str">
        <f t="shared" si="12"/>
        <v>0-15% range</v>
      </c>
      <c r="T127" s="61">
        <f t="shared" si="22"/>
        <v>21</v>
      </c>
      <c r="U127" s="61">
        <f t="shared" si="18"/>
        <v>21</v>
      </c>
      <c r="V127" s="61">
        <f t="shared" si="19"/>
        <v>21</v>
      </c>
      <c r="W127" s="107">
        <f t="shared" si="13"/>
        <v>1</v>
      </c>
      <c r="X127" s="104" t="s">
        <v>2173</v>
      </c>
      <c r="Z127" s="134"/>
      <c r="AA127" s="134"/>
      <c r="AB127" s="134"/>
      <c r="AC127" s="134"/>
      <c r="AD127" s="134"/>
      <c r="AE127" s="134"/>
    </row>
    <row r="128" spans="1:31" ht="15" customHeight="1" x14ac:dyDescent="0.25">
      <c r="A128" s="40" t="s">
        <v>20</v>
      </c>
      <c r="B128" s="40" t="s">
        <v>21</v>
      </c>
      <c r="C128" t="s">
        <v>20</v>
      </c>
      <c r="D128" s="40" t="s">
        <v>158</v>
      </c>
      <c r="E128" t="s">
        <v>826</v>
      </c>
      <c r="F128" s="40" t="s">
        <v>827</v>
      </c>
      <c r="G128" t="s">
        <v>3144</v>
      </c>
      <c r="H128" t="s">
        <v>3145</v>
      </c>
      <c r="I128" s="1"/>
      <c r="J128" s="1"/>
      <c r="K128" s="1"/>
      <c r="L128" s="1"/>
      <c r="M128" s="1"/>
      <c r="N128" s="1">
        <v>22</v>
      </c>
      <c r="O128" s="44">
        <f t="shared" si="14"/>
        <v>1</v>
      </c>
      <c r="P128" s="60">
        <f t="shared" si="15"/>
        <v>1</v>
      </c>
      <c r="Q128" s="62">
        <f t="shared" si="16"/>
        <v>0</v>
      </c>
      <c r="R128" s="62">
        <f t="shared" si="17"/>
        <v>1</v>
      </c>
      <c r="S128" s="60" t="str">
        <f t="shared" si="12"/>
        <v>0-15% range</v>
      </c>
      <c r="T128" s="61">
        <f t="shared" si="22"/>
        <v>22</v>
      </c>
      <c r="U128" s="61">
        <f t="shared" si="18"/>
        <v>22</v>
      </c>
      <c r="V128" s="61">
        <f t="shared" si="19"/>
        <v>22</v>
      </c>
      <c r="W128" s="60">
        <f t="shared" si="13"/>
        <v>1</v>
      </c>
      <c r="X128" s="104" t="s">
        <v>2173</v>
      </c>
      <c r="Z128" s="134"/>
      <c r="AA128" s="134"/>
      <c r="AB128" s="134"/>
      <c r="AC128" s="134"/>
      <c r="AD128" s="134"/>
      <c r="AE128" s="134"/>
    </row>
    <row r="129" spans="1:31" ht="15" customHeight="1" x14ac:dyDescent="0.25">
      <c r="A129" s="40" t="s">
        <v>20</v>
      </c>
      <c r="B129" s="40" t="s">
        <v>21</v>
      </c>
      <c r="C129" t="s">
        <v>20</v>
      </c>
      <c r="D129" s="40" t="s">
        <v>158</v>
      </c>
      <c r="E129" t="s">
        <v>826</v>
      </c>
      <c r="F129" s="40" t="s">
        <v>827</v>
      </c>
      <c r="G129" t="s">
        <v>3146</v>
      </c>
      <c r="H129" t="s">
        <v>3147</v>
      </c>
      <c r="I129" s="1"/>
      <c r="J129" s="1"/>
      <c r="K129" s="1"/>
      <c r="L129" s="1"/>
      <c r="M129" s="1"/>
      <c r="N129" s="1">
        <v>74</v>
      </c>
      <c r="O129" s="44">
        <f t="shared" si="14"/>
        <v>1</v>
      </c>
      <c r="P129" s="60">
        <f t="shared" si="15"/>
        <v>1</v>
      </c>
      <c r="Q129" s="62">
        <f t="shared" si="16"/>
        <v>0</v>
      </c>
      <c r="R129" s="62">
        <f t="shared" si="17"/>
        <v>1</v>
      </c>
      <c r="S129" s="60" t="str">
        <f t="shared" si="12"/>
        <v>0-15% range</v>
      </c>
      <c r="T129" s="61">
        <f t="shared" si="22"/>
        <v>74</v>
      </c>
      <c r="U129" s="61">
        <f t="shared" si="18"/>
        <v>74</v>
      </c>
      <c r="V129" s="61">
        <f t="shared" si="19"/>
        <v>74</v>
      </c>
      <c r="W129" s="60">
        <f t="shared" si="13"/>
        <v>1</v>
      </c>
      <c r="X129" s="104" t="s">
        <v>2173</v>
      </c>
      <c r="Z129" s="134"/>
      <c r="AA129" s="134"/>
      <c r="AB129" s="134"/>
      <c r="AC129" s="134"/>
      <c r="AD129" s="134"/>
      <c r="AE129" s="134"/>
    </row>
    <row r="130" spans="1:31" ht="15" customHeight="1" x14ac:dyDescent="0.25">
      <c r="A130" s="40" t="s">
        <v>20</v>
      </c>
      <c r="B130" s="40" t="s">
        <v>21</v>
      </c>
      <c r="C130" t="s">
        <v>20</v>
      </c>
      <c r="D130" s="40" t="s">
        <v>158</v>
      </c>
      <c r="E130" t="s">
        <v>826</v>
      </c>
      <c r="F130" s="40" t="s">
        <v>827</v>
      </c>
      <c r="G130" t="s">
        <v>3148</v>
      </c>
      <c r="H130" t="s">
        <v>3149</v>
      </c>
      <c r="I130" s="1"/>
      <c r="J130" s="1"/>
      <c r="K130" s="1"/>
      <c r="L130" s="1"/>
      <c r="M130" s="1"/>
      <c r="N130" s="1">
        <v>134</v>
      </c>
      <c r="O130" s="44">
        <f t="shared" si="14"/>
        <v>1</v>
      </c>
      <c r="P130" s="60">
        <f t="shared" si="15"/>
        <v>1</v>
      </c>
      <c r="Q130" s="62">
        <f t="shared" si="16"/>
        <v>0</v>
      </c>
      <c r="R130" s="62">
        <f t="shared" si="17"/>
        <v>1</v>
      </c>
      <c r="S130" s="60" t="str">
        <f t="shared" si="12"/>
        <v>0-15% range</v>
      </c>
      <c r="T130" s="61">
        <f t="shared" si="22"/>
        <v>134</v>
      </c>
      <c r="U130" s="61">
        <f t="shared" si="18"/>
        <v>134</v>
      </c>
      <c r="V130" s="61">
        <f t="shared" si="19"/>
        <v>134</v>
      </c>
      <c r="W130" s="60">
        <f t="shared" si="13"/>
        <v>1</v>
      </c>
      <c r="X130" s="104" t="s">
        <v>2173</v>
      </c>
      <c r="Z130" s="134"/>
      <c r="AA130" s="134"/>
      <c r="AB130" s="134"/>
      <c r="AC130" s="134"/>
      <c r="AD130" s="134"/>
      <c r="AE130" s="134"/>
    </row>
    <row r="131" spans="1:31" ht="15" customHeight="1" x14ac:dyDescent="0.25">
      <c r="A131" s="40" t="s">
        <v>20</v>
      </c>
      <c r="B131" s="40" t="s">
        <v>21</v>
      </c>
      <c r="C131" t="s">
        <v>20</v>
      </c>
      <c r="D131" s="40" t="s">
        <v>158</v>
      </c>
      <c r="E131" t="s">
        <v>826</v>
      </c>
      <c r="F131" s="40" t="s">
        <v>827</v>
      </c>
      <c r="G131" t="s">
        <v>3150</v>
      </c>
      <c r="H131" t="s">
        <v>3151</v>
      </c>
      <c r="I131" s="1"/>
      <c r="J131" s="1"/>
      <c r="K131" s="1"/>
      <c r="L131" s="1"/>
      <c r="M131" s="1"/>
      <c r="N131" s="1">
        <v>17</v>
      </c>
      <c r="O131" s="44">
        <f t="shared" si="14"/>
        <v>1</v>
      </c>
      <c r="P131" s="60">
        <f t="shared" si="15"/>
        <v>1</v>
      </c>
      <c r="Q131" s="62">
        <f t="shared" si="16"/>
        <v>0</v>
      </c>
      <c r="R131" s="62">
        <f t="shared" si="17"/>
        <v>1</v>
      </c>
      <c r="S131" s="60" t="str">
        <f t="shared" ref="S131:S194" si="23">IFERROR(IF(Q131&lt;=0.15,"0-15% range",IF(AND(Q131&gt;0.15,Q131&lt;=0.5),"16 - 50% range",IF(Q131&gt;0.5,"50-100% range", "NA"))),"")</f>
        <v>0-15% range</v>
      </c>
      <c r="T131" s="61">
        <f t="shared" si="22"/>
        <v>17</v>
      </c>
      <c r="U131" s="61">
        <f t="shared" si="18"/>
        <v>17</v>
      </c>
      <c r="V131" s="61">
        <f t="shared" si="19"/>
        <v>17</v>
      </c>
      <c r="W131" s="60">
        <f t="shared" ref="W131:W194" si="24">COUNTIF(H:H,H131)</f>
        <v>1</v>
      </c>
      <c r="X131" s="104" t="s">
        <v>2173</v>
      </c>
      <c r="Z131" s="134"/>
      <c r="AA131" s="134"/>
      <c r="AB131" s="134"/>
      <c r="AC131" s="134"/>
      <c r="AD131" s="134"/>
      <c r="AE131" s="134"/>
    </row>
    <row r="132" spans="1:31" ht="15" customHeight="1" x14ac:dyDescent="0.25">
      <c r="A132" s="40" t="s">
        <v>20</v>
      </c>
      <c r="B132" s="40" t="s">
        <v>21</v>
      </c>
      <c r="C132" t="s">
        <v>20</v>
      </c>
      <c r="D132" s="40" t="s">
        <v>158</v>
      </c>
      <c r="E132" t="s">
        <v>826</v>
      </c>
      <c r="F132" s="40" t="s">
        <v>827</v>
      </c>
      <c r="G132" t="s">
        <v>3152</v>
      </c>
      <c r="H132" t="s">
        <v>3153</v>
      </c>
      <c r="I132" s="1"/>
      <c r="J132" s="1"/>
      <c r="K132" s="1"/>
      <c r="L132" s="1"/>
      <c r="M132" s="1"/>
      <c r="N132" s="1">
        <v>23</v>
      </c>
      <c r="O132" s="44">
        <f t="shared" ref="O132:O195" si="25">COUNTIF(I132:N132,"&gt;=0")</f>
        <v>1</v>
      </c>
      <c r="P132" s="60">
        <f t="shared" ref="P132:P195" si="26">COUNTIF(I132:N132,"&gt;=0")</f>
        <v>1</v>
      </c>
      <c r="Q132" s="62">
        <f t="shared" ref="Q132:Q195" si="27">IFERROR(1-(MIN(I132:N132)/MAX(I132:N132)),"")</f>
        <v>0</v>
      </c>
      <c r="R132" s="62">
        <f t="shared" ref="R132:R195" si="28">IF(MIN(I132:N132)&lt;&gt;0,MAX(I132:N132)/MIN(I132:N132),0)</f>
        <v>1</v>
      </c>
      <c r="S132" s="60" t="str">
        <f t="shared" si="23"/>
        <v>0-15% range</v>
      </c>
      <c r="T132" s="61">
        <f t="shared" si="22"/>
        <v>23</v>
      </c>
      <c r="U132" s="61">
        <f t="shared" ref="U132:U195" si="29">MAX(I132:N132)</f>
        <v>23</v>
      </c>
      <c r="V132" s="61">
        <f t="shared" ref="V132:V195" si="30">MIN(I132:N132)</f>
        <v>23</v>
      </c>
      <c r="W132" s="60">
        <f t="shared" si="24"/>
        <v>1</v>
      </c>
      <c r="X132" s="104" t="s">
        <v>2173</v>
      </c>
      <c r="Z132" s="134"/>
      <c r="AA132" s="134"/>
      <c r="AB132" s="134"/>
      <c r="AC132" s="134"/>
      <c r="AD132" s="134"/>
      <c r="AE132" s="134"/>
    </row>
    <row r="133" spans="1:31" ht="15" customHeight="1" x14ac:dyDescent="0.25">
      <c r="A133" s="40" t="s">
        <v>20</v>
      </c>
      <c r="B133" s="40" t="s">
        <v>21</v>
      </c>
      <c r="C133" t="s">
        <v>20</v>
      </c>
      <c r="D133" s="40" t="s">
        <v>158</v>
      </c>
      <c r="E133" t="s">
        <v>826</v>
      </c>
      <c r="F133" s="40" t="s">
        <v>827</v>
      </c>
      <c r="G133" t="s">
        <v>3154</v>
      </c>
      <c r="H133" t="s">
        <v>3155</v>
      </c>
      <c r="I133" s="1"/>
      <c r="J133" s="1"/>
      <c r="K133" s="1"/>
      <c r="L133" s="1"/>
      <c r="M133" s="1"/>
      <c r="N133" s="1">
        <v>23</v>
      </c>
      <c r="O133" s="44">
        <f t="shared" si="25"/>
        <v>1</v>
      </c>
      <c r="P133" s="60">
        <f t="shared" si="26"/>
        <v>1</v>
      </c>
      <c r="Q133" s="62">
        <f t="shared" si="27"/>
        <v>0</v>
      </c>
      <c r="R133" s="62">
        <f t="shared" si="28"/>
        <v>1</v>
      </c>
      <c r="S133" s="60" t="str">
        <f t="shared" si="23"/>
        <v>0-15% range</v>
      </c>
      <c r="T133" s="61">
        <f t="shared" si="22"/>
        <v>23</v>
      </c>
      <c r="U133" s="61">
        <f t="shared" si="29"/>
        <v>23</v>
      </c>
      <c r="V133" s="61">
        <f t="shared" si="30"/>
        <v>23</v>
      </c>
      <c r="W133" s="60">
        <f t="shared" si="24"/>
        <v>1</v>
      </c>
      <c r="X133" s="104" t="s">
        <v>2173</v>
      </c>
      <c r="Z133" s="134"/>
      <c r="AA133" s="134"/>
      <c r="AB133" s="134"/>
      <c r="AC133" s="134"/>
      <c r="AD133" s="134"/>
      <c r="AE133" s="134"/>
    </row>
    <row r="134" spans="1:31" ht="15" customHeight="1" x14ac:dyDescent="0.25">
      <c r="A134" s="40" t="s">
        <v>20</v>
      </c>
      <c r="B134" s="40" t="s">
        <v>21</v>
      </c>
      <c r="C134" t="s">
        <v>20</v>
      </c>
      <c r="D134" s="40" t="s">
        <v>158</v>
      </c>
      <c r="E134" t="s">
        <v>826</v>
      </c>
      <c r="F134" s="40" t="s">
        <v>827</v>
      </c>
      <c r="G134" t="s">
        <v>3156</v>
      </c>
      <c r="H134" t="s">
        <v>3157</v>
      </c>
      <c r="I134" s="1"/>
      <c r="J134" s="1"/>
      <c r="K134" s="1"/>
      <c r="L134" s="1"/>
      <c r="M134" s="1"/>
      <c r="N134" s="1">
        <v>25</v>
      </c>
      <c r="O134" s="44">
        <f t="shared" si="25"/>
        <v>1</v>
      </c>
      <c r="P134" s="60">
        <f t="shared" si="26"/>
        <v>1</v>
      </c>
      <c r="Q134" s="62">
        <f t="shared" si="27"/>
        <v>0</v>
      </c>
      <c r="R134" s="62">
        <f t="shared" si="28"/>
        <v>1</v>
      </c>
      <c r="S134" s="60" t="str">
        <f t="shared" si="23"/>
        <v>0-15% range</v>
      </c>
      <c r="T134" s="61">
        <f t="shared" si="22"/>
        <v>25</v>
      </c>
      <c r="U134" s="61">
        <f t="shared" si="29"/>
        <v>25</v>
      </c>
      <c r="V134" s="61">
        <f t="shared" si="30"/>
        <v>25</v>
      </c>
      <c r="W134" s="60">
        <f t="shared" si="24"/>
        <v>1</v>
      </c>
      <c r="X134" s="104" t="s">
        <v>2173</v>
      </c>
      <c r="Z134" s="134"/>
      <c r="AA134" s="134"/>
      <c r="AB134" s="134"/>
      <c r="AC134" s="134"/>
      <c r="AD134" s="134"/>
      <c r="AE134" s="134"/>
    </row>
    <row r="135" spans="1:31" ht="15" customHeight="1" x14ac:dyDescent="0.25">
      <c r="A135" s="40" t="s">
        <v>20</v>
      </c>
      <c r="B135" s="40" t="s">
        <v>21</v>
      </c>
      <c r="C135" t="s">
        <v>20</v>
      </c>
      <c r="D135" s="40" t="s">
        <v>158</v>
      </c>
      <c r="E135" t="s">
        <v>826</v>
      </c>
      <c r="F135" s="40" t="s">
        <v>827</v>
      </c>
      <c r="G135" t="s">
        <v>3158</v>
      </c>
      <c r="H135" t="s">
        <v>3159</v>
      </c>
      <c r="I135" s="1"/>
      <c r="J135" s="1"/>
      <c r="K135" s="1"/>
      <c r="L135" s="1"/>
      <c r="M135" s="1"/>
      <c r="N135" s="1">
        <v>112</v>
      </c>
      <c r="O135" s="44">
        <f t="shared" si="25"/>
        <v>1</v>
      </c>
      <c r="P135" s="60">
        <f t="shared" si="26"/>
        <v>1</v>
      </c>
      <c r="Q135" s="62">
        <f t="shared" si="27"/>
        <v>0</v>
      </c>
      <c r="R135" s="62">
        <f t="shared" si="28"/>
        <v>1</v>
      </c>
      <c r="S135" s="60" t="str">
        <f t="shared" si="23"/>
        <v>0-15% range</v>
      </c>
      <c r="T135" s="61">
        <f t="shared" si="22"/>
        <v>112</v>
      </c>
      <c r="U135" s="61">
        <f t="shared" si="29"/>
        <v>112</v>
      </c>
      <c r="V135" s="61">
        <f t="shared" si="30"/>
        <v>112</v>
      </c>
      <c r="W135" s="60">
        <f t="shared" si="24"/>
        <v>1</v>
      </c>
      <c r="X135" s="105" t="s">
        <v>2154</v>
      </c>
      <c r="Z135" s="134"/>
      <c r="AA135" s="134"/>
      <c r="AB135" s="134"/>
      <c r="AC135" s="134"/>
      <c r="AD135" s="134"/>
      <c r="AE135" s="134"/>
    </row>
    <row r="136" spans="1:31" ht="15" customHeight="1" x14ac:dyDescent="0.25">
      <c r="A136" s="40" t="s">
        <v>20</v>
      </c>
      <c r="B136" s="40" t="s">
        <v>21</v>
      </c>
      <c r="C136" t="s">
        <v>20</v>
      </c>
      <c r="D136" s="40" t="s">
        <v>158</v>
      </c>
      <c r="E136" t="s">
        <v>1254</v>
      </c>
      <c r="F136" s="40" t="s">
        <v>1255</v>
      </c>
      <c r="G136" t="s">
        <v>1624</v>
      </c>
      <c r="H136" t="s">
        <v>1625</v>
      </c>
      <c r="I136" s="1"/>
      <c r="J136" s="1"/>
      <c r="K136" s="1"/>
      <c r="L136" s="1"/>
      <c r="M136" s="1"/>
      <c r="N136" s="1">
        <v>15</v>
      </c>
      <c r="O136" s="44">
        <f t="shared" si="25"/>
        <v>1</v>
      </c>
      <c r="P136" s="60">
        <f t="shared" si="26"/>
        <v>1</v>
      </c>
      <c r="Q136" s="62">
        <f t="shared" si="27"/>
        <v>0</v>
      </c>
      <c r="R136" s="62">
        <f t="shared" si="28"/>
        <v>1</v>
      </c>
      <c r="S136" s="60" t="str">
        <f t="shared" si="23"/>
        <v>0-15% range</v>
      </c>
      <c r="T136" s="61">
        <f t="shared" si="22"/>
        <v>15</v>
      </c>
      <c r="U136" s="61">
        <f t="shared" si="29"/>
        <v>15</v>
      </c>
      <c r="V136" s="61">
        <f t="shared" si="30"/>
        <v>15</v>
      </c>
      <c r="W136" s="60">
        <f t="shared" si="24"/>
        <v>1</v>
      </c>
      <c r="X136" s="105" t="s">
        <v>2154</v>
      </c>
      <c r="Z136" s="134"/>
      <c r="AA136" s="134"/>
      <c r="AB136" s="134"/>
      <c r="AC136" s="134"/>
      <c r="AD136" s="134"/>
      <c r="AE136" s="134"/>
    </row>
    <row r="137" spans="1:31" ht="15" customHeight="1" x14ac:dyDescent="0.25">
      <c r="A137" s="40" t="s">
        <v>20</v>
      </c>
      <c r="B137" s="40" t="s">
        <v>21</v>
      </c>
      <c r="C137" t="s">
        <v>20</v>
      </c>
      <c r="D137" s="40" t="s">
        <v>158</v>
      </c>
      <c r="E137" t="s">
        <v>1254</v>
      </c>
      <c r="F137" s="40" t="s">
        <v>1255</v>
      </c>
      <c r="G137" t="s">
        <v>2299</v>
      </c>
      <c r="H137" t="s">
        <v>2298</v>
      </c>
      <c r="I137" s="1"/>
      <c r="J137" s="1"/>
      <c r="K137" s="1"/>
      <c r="L137" s="1"/>
      <c r="M137" s="1"/>
      <c r="N137" s="1">
        <v>5</v>
      </c>
      <c r="O137" s="44">
        <f t="shared" si="25"/>
        <v>1</v>
      </c>
      <c r="P137" s="60">
        <f t="shared" si="26"/>
        <v>1</v>
      </c>
      <c r="Q137" s="62">
        <f t="shared" si="27"/>
        <v>0</v>
      </c>
      <c r="R137" s="62">
        <f t="shared" si="28"/>
        <v>1</v>
      </c>
      <c r="S137" s="60" t="str">
        <f t="shared" si="23"/>
        <v>0-15% range</v>
      </c>
      <c r="T137" s="61">
        <f t="shared" si="22"/>
        <v>5</v>
      </c>
      <c r="U137" s="61">
        <f t="shared" si="29"/>
        <v>5</v>
      </c>
      <c r="V137" s="61">
        <f t="shared" si="30"/>
        <v>5</v>
      </c>
      <c r="W137" s="60">
        <f t="shared" si="24"/>
        <v>1</v>
      </c>
      <c r="X137" s="104" t="s">
        <v>2173</v>
      </c>
      <c r="Z137" s="134"/>
      <c r="AA137" s="134"/>
      <c r="AB137" s="134"/>
      <c r="AC137" s="134"/>
      <c r="AD137" s="134"/>
      <c r="AE137" s="134"/>
    </row>
    <row r="138" spans="1:31" ht="15" customHeight="1" x14ac:dyDescent="0.25">
      <c r="A138" s="41" t="s">
        <v>20</v>
      </c>
      <c r="B138" s="40" t="s">
        <v>21</v>
      </c>
      <c r="C138" t="s">
        <v>20</v>
      </c>
      <c r="D138" s="40" t="s">
        <v>158</v>
      </c>
      <c r="E138" t="s">
        <v>1254</v>
      </c>
      <c r="F138" s="40" t="s">
        <v>1255</v>
      </c>
      <c r="G138" t="s">
        <v>1254</v>
      </c>
      <c r="H138" t="s">
        <v>2303</v>
      </c>
      <c r="I138" s="1"/>
      <c r="J138" s="1"/>
      <c r="K138" s="1"/>
      <c r="L138" s="1"/>
      <c r="M138" s="1"/>
      <c r="N138" s="1">
        <v>25</v>
      </c>
      <c r="O138" s="44">
        <f t="shared" si="25"/>
        <v>1</v>
      </c>
      <c r="P138" s="60">
        <f t="shared" si="26"/>
        <v>1</v>
      </c>
      <c r="Q138" s="62">
        <f t="shared" si="27"/>
        <v>0</v>
      </c>
      <c r="R138" s="62">
        <f t="shared" si="28"/>
        <v>1</v>
      </c>
      <c r="S138" s="60" t="str">
        <f t="shared" si="23"/>
        <v>0-15% range</v>
      </c>
      <c r="T138" s="61">
        <f t="shared" si="22"/>
        <v>25</v>
      </c>
      <c r="U138" s="61">
        <f t="shared" si="29"/>
        <v>25</v>
      </c>
      <c r="V138" s="61">
        <f t="shared" si="30"/>
        <v>25</v>
      </c>
      <c r="W138" s="60">
        <f t="shared" si="24"/>
        <v>1</v>
      </c>
      <c r="X138" s="104" t="s">
        <v>2173</v>
      </c>
      <c r="Z138" s="134"/>
      <c r="AA138" s="134"/>
      <c r="AB138" s="134"/>
      <c r="AC138" s="134"/>
      <c r="AD138" s="134"/>
      <c r="AE138" s="134"/>
    </row>
    <row r="139" spans="1:31" ht="15" customHeight="1" x14ac:dyDescent="0.25">
      <c r="A139" s="40" t="s">
        <v>20</v>
      </c>
      <c r="B139" s="40" t="s">
        <v>21</v>
      </c>
      <c r="C139" t="s">
        <v>955</v>
      </c>
      <c r="D139" s="40" t="s">
        <v>954</v>
      </c>
      <c r="E139" t="s">
        <v>955</v>
      </c>
      <c r="F139" s="40" t="s">
        <v>956</v>
      </c>
      <c r="G139" t="s">
        <v>955</v>
      </c>
      <c r="H139" t="s">
        <v>965</v>
      </c>
      <c r="I139" s="1"/>
      <c r="J139" s="1"/>
      <c r="K139" s="1"/>
      <c r="L139" s="1"/>
      <c r="M139" s="1"/>
      <c r="N139" s="1">
        <v>600</v>
      </c>
      <c r="O139" s="44">
        <f t="shared" si="25"/>
        <v>1</v>
      </c>
      <c r="P139" s="60">
        <f t="shared" si="26"/>
        <v>1</v>
      </c>
      <c r="Q139" s="62">
        <f t="shared" si="27"/>
        <v>0</v>
      </c>
      <c r="R139" s="62">
        <f t="shared" si="28"/>
        <v>1</v>
      </c>
      <c r="S139" s="60" t="str">
        <f t="shared" si="23"/>
        <v>0-15% range</v>
      </c>
      <c r="T139" s="61">
        <f t="shared" si="22"/>
        <v>600</v>
      </c>
      <c r="U139" s="61">
        <f t="shared" si="29"/>
        <v>600</v>
      </c>
      <c r="V139" s="61">
        <f t="shared" si="30"/>
        <v>600</v>
      </c>
      <c r="W139" s="60">
        <f t="shared" si="24"/>
        <v>1</v>
      </c>
      <c r="X139" s="104" t="s">
        <v>2173</v>
      </c>
      <c r="Z139" s="134"/>
      <c r="AA139" s="134"/>
      <c r="AB139" s="134"/>
      <c r="AC139" s="134"/>
      <c r="AD139" s="134"/>
      <c r="AE139" s="134"/>
    </row>
    <row r="140" spans="1:31" ht="15" customHeight="1" x14ac:dyDescent="0.25">
      <c r="A140" s="40" t="s">
        <v>20</v>
      </c>
      <c r="B140" s="40" t="s">
        <v>21</v>
      </c>
      <c r="C140" t="s">
        <v>955</v>
      </c>
      <c r="D140" s="40" t="s">
        <v>954</v>
      </c>
      <c r="E140" t="s">
        <v>955</v>
      </c>
      <c r="F140" s="40" t="s">
        <v>956</v>
      </c>
      <c r="G140" t="s">
        <v>970</v>
      </c>
      <c r="H140" t="s">
        <v>971</v>
      </c>
      <c r="I140" s="1"/>
      <c r="J140" s="1"/>
      <c r="K140" s="1"/>
      <c r="L140" s="1"/>
      <c r="M140" s="1"/>
      <c r="N140" s="1">
        <v>85</v>
      </c>
      <c r="O140" s="44">
        <f t="shared" si="25"/>
        <v>1</v>
      </c>
      <c r="P140" s="60">
        <f t="shared" si="26"/>
        <v>1</v>
      </c>
      <c r="Q140" s="62">
        <f t="shared" si="27"/>
        <v>0</v>
      </c>
      <c r="R140" s="62">
        <f t="shared" si="28"/>
        <v>1</v>
      </c>
      <c r="S140" s="60" t="str">
        <f t="shared" si="23"/>
        <v>0-15% range</v>
      </c>
      <c r="T140" s="61">
        <f t="shared" si="22"/>
        <v>85</v>
      </c>
      <c r="U140" s="61">
        <f t="shared" si="29"/>
        <v>85</v>
      </c>
      <c r="V140" s="61">
        <f t="shared" si="30"/>
        <v>85</v>
      </c>
      <c r="W140" s="60">
        <f t="shared" si="24"/>
        <v>1</v>
      </c>
      <c r="X140" s="104" t="s">
        <v>2173</v>
      </c>
      <c r="Z140" s="134"/>
      <c r="AA140" s="134"/>
      <c r="AB140" s="134"/>
      <c r="AC140" s="134"/>
      <c r="AD140" s="134"/>
      <c r="AE140" s="134"/>
    </row>
    <row r="141" spans="1:31" ht="15" customHeight="1" x14ac:dyDescent="0.25">
      <c r="A141" s="40" t="s">
        <v>20</v>
      </c>
      <c r="B141" s="40" t="s">
        <v>21</v>
      </c>
      <c r="C141" t="s">
        <v>955</v>
      </c>
      <c r="D141" s="40" t="s">
        <v>954</v>
      </c>
      <c r="E141" t="s">
        <v>955</v>
      </c>
      <c r="F141" s="40" t="s">
        <v>956</v>
      </c>
      <c r="G141" t="s">
        <v>371</v>
      </c>
      <c r="H141" t="s">
        <v>972</v>
      </c>
      <c r="I141" s="1"/>
      <c r="J141" s="1"/>
      <c r="K141" s="1"/>
      <c r="L141" s="1"/>
      <c r="M141" s="1"/>
      <c r="N141" s="1">
        <v>3</v>
      </c>
      <c r="O141" s="44">
        <f t="shared" si="25"/>
        <v>1</v>
      </c>
      <c r="P141" s="60">
        <f t="shared" si="26"/>
        <v>1</v>
      </c>
      <c r="Q141" s="62">
        <f t="shared" si="27"/>
        <v>0</v>
      </c>
      <c r="R141" s="62">
        <f t="shared" si="28"/>
        <v>1</v>
      </c>
      <c r="S141" s="60" t="str">
        <f t="shared" si="23"/>
        <v>0-15% range</v>
      </c>
      <c r="T141" s="61">
        <f t="shared" si="22"/>
        <v>3</v>
      </c>
      <c r="U141" s="61">
        <f t="shared" si="29"/>
        <v>3</v>
      </c>
      <c r="V141" s="61">
        <f t="shared" si="30"/>
        <v>3</v>
      </c>
      <c r="W141" s="60">
        <f t="shared" si="24"/>
        <v>1</v>
      </c>
      <c r="X141" s="104" t="s">
        <v>2173</v>
      </c>
      <c r="Z141" s="134"/>
      <c r="AA141" s="134"/>
      <c r="AB141" s="134"/>
      <c r="AC141" s="134"/>
      <c r="AD141" s="134"/>
      <c r="AE141" s="134"/>
    </row>
    <row r="142" spans="1:31" ht="15" customHeight="1" x14ac:dyDescent="0.25">
      <c r="A142" s="40" t="s">
        <v>20</v>
      </c>
      <c r="B142" s="40" t="s">
        <v>21</v>
      </c>
      <c r="C142" t="s">
        <v>955</v>
      </c>
      <c r="D142" s="40" t="s">
        <v>954</v>
      </c>
      <c r="E142" t="s">
        <v>955</v>
      </c>
      <c r="F142" s="40" t="s">
        <v>956</v>
      </c>
      <c r="G142" t="s">
        <v>975</v>
      </c>
      <c r="H142" t="s">
        <v>976</v>
      </c>
      <c r="I142" s="1"/>
      <c r="J142" s="1"/>
      <c r="K142" s="1"/>
      <c r="L142" s="1"/>
      <c r="M142" s="1"/>
      <c r="N142" s="1">
        <v>3</v>
      </c>
      <c r="O142" s="44">
        <f t="shared" si="25"/>
        <v>1</v>
      </c>
      <c r="P142" s="60">
        <f t="shared" si="26"/>
        <v>1</v>
      </c>
      <c r="Q142" s="62">
        <f t="shared" si="27"/>
        <v>0</v>
      </c>
      <c r="R142" s="62">
        <f t="shared" si="28"/>
        <v>1</v>
      </c>
      <c r="S142" s="60" t="str">
        <f t="shared" si="23"/>
        <v>0-15% range</v>
      </c>
      <c r="T142" s="61">
        <f t="shared" si="22"/>
        <v>3</v>
      </c>
      <c r="U142" s="61">
        <f t="shared" si="29"/>
        <v>3</v>
      </c>
      <c r="V142" s="61">
        <f t="shared" si="30"/>
        <v>3</v>
      </c>
      <c r="W142" s="107">
        <f t="shared" si="24"/>
        <v>1</v>
      </c>
      <c r="X142" s="104" t="s">
        <v>2173</v>
      </c>
      <c r="Z142" s="134"/>
      <c r="AA142" s="134"/>
      <c r="AB142" s="134"/>
      <c r="AC142" s="134"/>
      <c r="AD142" s="134"/>
      <c r="AE142" s="134"/>
    </row>
    <row r="143" spans="1:31" ht="15" customHeight="1" x14ac:dyDescent="0.25">
      <c r="A143" s="40" t="s">
        <v>20</v>
      </c>
      <c r="B143" s="40" t="s">
        <v>21</v>
      </c>
      <c r="C143" t="s">
        <v>955</v>
      </c>
      <c r="D143" s="40" t="s">
        <v>954</v>
      </c>
      <c r="E143" t="s">
        <v>955</v>
      </c>
      <c r="F143" s="40" t="s">
        <v>956</v>
      </c>
      <c r="G143" t="s">
        <v>977</v>
      </c>
      <c r="H143" t="s">
        <v>978</v>
      </c>
      <c r="I143" s="1"/>
      <c r="J143" s="1"/>
      <c r="K143" s="1"/>
      <c r="L143" s="1"/>
      <c r="M143" s="1"/>
      <c r="N143" s="1">
        <v>5</v>
      </c>
      <c r="O143" s="44">
        <f t="shared" si="25"/>
        <v>1</v>
      </c>
      <c r="P143" s="60">
        <f t="shared" si="26"/>
        <v>1</v>
      </c>
      <c r="Q143" s="62">
        <f t="shared" si="27"/>
        <v>0</v>
      </c>
      <c r="R143" s="62">
        <f t="shared" si="28"/>
        <v>1</v>
      </c>
      <c r="S143" s="60" t="str">
        <f t="shared" si="23"/>
        <v>0-15% range</v>
      </c>
      <c r="T143" s="61">
        <f t="shared" si="22"/>
        <v>5</v>
      </c>
      <c r="U143" s="61">
        <f t="shared" si="29"/>
        <v>5</v>
      </c>
      <c r="V143" s="61">
        <f t="shared" si="30"/>
        <v>5</v>
      </c>
      <c r="W143" s="60">
        <f t="shared" si="24"/>
        <v>1</v>
      </c>
      <c r="X143" s="104" t="s">
        <v>2173</v>
      </c>
      <c r="Z143" s="134"/>
      <c r="AA143" s="134"/>
      <c r="AB143" s="134"/>
      <c r="AC143" s="134"/>
      <c r="AD143" s="134"/>
      <c r="AE143" s="134"/>
    </row>
    <row r="144" spans="1:31" ht="15" customHeight="1" x14ac:dyDescent="0.25">
      <c r="A144" s="40" t="s">
        <v>20</v>
      </c>
      <c r="B144" s="40" t="s">
        <v>21</v>
      </c>
      <c r="C144" t="s">
        <v>955</v>
      </c>
      <c r="D144" s="40" t="s">
        <v>954</v>
      </c>
      <c r="E144" t="s">
        <v>955</v>
      </c>
      <c r="F144" s="40" t="s">
        <v>956</v>
      </c>
      <c r="G144" t="s">
        <v>1017</v>
      </c>
      <c r="H144" t="s">
        <v>1018</v>
      </c>
      <c r="I144" s="1"/>
      <c r="J144" s="1"/>
      <c r="K144" s="1"/>
      <c r="L144" s="1"/>
      <c r="M144" s="1"/>
      <c r="N144" s="1">
        <v>4</v>
      </c>
      <c r="O144" s="44">
        <f t="shared" si="25"/>
        <v>1</v>
      </c>
      <c r="P144" s="60">
        <f t="shared" si="26"/>
        <v>1</v>
      </c>
      <c r="Q144" s="62">
        <f t="shared" si="27"/>
        <v>0</v>
      </c>
      <c r="R144" s="62">
        <f t="shared" si="28"/>
        <v>1</v>
      </c>
      <c r="S144" s="60" t="str">
        <f t="shared" si="23"/>
        <v>0-15% range</v>
      </c>
      <c r="T144" s="61">
        <f>N144</f>
        <v>4</v>
      </c>
      <c r="U144" s="61">
        <f t="shared" si="29"/>
        <v>4</v>
      </c>
      <c r="V144" s="61">
        <f t="shared" si="30"/>
        <v>4</v>
      </c>
      <c r="W144" s="107">
        <f t="shared" si="24"/>
        <v>1</v>
      </c>
      <c r="X144" s="111" t="s">
        <v>2611</v>
      </c>
      <c r="Z144" s="134"/>
      <c r="AA144" s="134"/>
      <c r="AB144" s="134"/>
      <c r="AC144" s="134"/>
      <c r="AD144" s="134"/>
      <c r="AE144" s="134"/>
    </row>
    <row r="145" spans="1:31" ht="15" customHeight="1" x14ac:dyDescent="0.25">
      <c r="A145" s="40" t="s">
        <v>20</v>
      </c>
      <c r="B145" s="40" t="s">
        <v>21</v>
      </c>
      <c r="C145" t="s">
        <v>955</v>
      </c>
      <c r="D145" s="40" t="s">
        <v>954</v>
      </c>
      <c r="E145" t="s">
        <v>955</v>
      </c>
      <c r="F145" s="40" t="s">
        <v>956</v>
      </c>
      <c r="G145" t="s">
        <v>1021</v>
      </c>
      <c r="H145" t="s">
        <v>1022</v>
      </c>
      <c r="I145" s="1"/>
      <c r="J145" s="1"/>
      <c r="K145" s="1"/>
      <c r="L145" s="1"/>
      <c r="M145" s="1"/>
      <c r="N145" s="1">
        <v>3</v>
      </c>
      <c r="O145" s="44">
        <f t="shared" si="25"/>
        <v>1</v>
      </c>
      <c r="P145" s="60">
        <f t="shared" si="26"/>
        <v>1</v>
      </c>
      <c r="Q145" s="62">
        <f t="shared" si="27"/>
        <v>0</v>
      </c>
      <c r="R145" s="62">
        <f t="shared" si="28"/>
        <v>1</v>
      </c>
      <c r="S145" s="60" t="str">
        <f t="shared" si="23"/>
        <v>0-15% range</v>
      </c>
      <c r="T145" s="61">
        <f t="shared" ref="T145:T158" si="31">AVERAGE(I145:N145)</f>
        <v>3</v>
      </c>
      <c r="U145" s="61">
        <f t="shared" si="29"/>
        <v>3</v>
      </c>
      <c r="V145" s="61">
        <f t="shared" si="30"/>
        <v>3</v>
      </c>
      <c r="W145" s="60">
        <f t="shared" si="24"/>
        <v>1</v>
      </c>
      <c r="X145" s="104" t="s">
        <v>2173</v>
      </c>
      <c r="Z145" s="134"/>
      <c r="AA145" s="134"/>
      <c r="AB145" s="134"/>
      <c r="AC145" s="134"/>
      <c r="AD145" s="134"/>
      <c r="AE145" s="134"/>
    </row>
    <row r="146" spans="1:31" ht="15" customHeight="1" x14ac:dyDescent="0.25">
      <c r="A146" s="40" t="s">
        <v>20</v>
      </c>
      <c r="B146" s="40" t="s">
        <v>21</v>
      </c>
      <c r="C146" t="s">
        <v>955</v>
      </c>
      <c r="D146" s="40" t="s">
        <v>954</v>
      </c>
      <c r="E146" t="s">
        <v>955</v>
      </c>
      <c r="F146" s="40" t="s">
        <v>956</v>
      </c>
      <c r="G146" t="s">
        <v>393</v>
      </c>
      <c r="H146" t="s">
        <v>2799</v>
      </c>
      <c r="I146" s="1"/>
      <c r="J146" s="1"/>
      <c r="K146" s="1"/>
      <c r="L146" s="1"/>
      <c r="M146" s="1"/>
      <c r="N146" s="1">
        <v>5</v>
      </c>
      <c r="O146" s="44">
        <f t="shared" si="25"/>
        <v>1</v>
      </c>
      <c r="P146" s="60">
        <f t="shared" si="26"/>
        <v>1</v>
      </c>
      <c r="Q146" s="62">
        <f t="shared" si="27"/>
        <v>0</v>
      </c>
      <c r="R146" s="62">
        <f t="shared" si="28"/>
        <v>1</v>
      </c>
      <c r="S146" s="60" t="str">
        <f t="shared" si="23"/>
        <v>0-15% range</v>
      </c>
      <c r="T146" s="61">
        <f t="shared" si="31"/>
        <v>5</v>
      </c>
      <c r="U146" s="61">
        <f t="shared" si="29"/>
        <v>5</v>
      </c>
      <c r="V146" s="61">
        <f t="shared" si="30"/>
        <v>5</v>
      </c>
      <c r="W146" s="60">
        <f t="shared" si="24"/>
        <v>1</v>
      </c>
      <c r="X146" s="104" t="s">
        <v>2173</v>
      </c>
      <c r="Z146" s="134"/>
      <c r="AA146" s="134"/>
      <c r="AB146" s="134"/>
      <c r="AC146" s="134"/>
      <c r="AD146" s="134"/>
      <c r="AE146" s="134"/>
    </row>
    <row r="147" spans="1:31" ht="15" customHeight="1" x14ac:dyDescent="0.25">
      <c r="A147" s="40" t="s">
        <v>20</v>
      </c>
      <c r="B147" s="40" t="s">
        <v>21</v>
      </c>
      <c r="C147" t="s">
        <v>955</v>
      </c>
      <c r="D147" s="40" t="s">
        <v>954</v>
      </c>
      <c r="E147" t="s">
        <v>955</v>
      </c>
      <c r="F147" s="40" t="s">
        <v>956</v>
      </c>
      <c r="G147" t="s">
        <v>958</v>
      </c>
      <c r="H147" t="s">
        <v>957</v>
      </c>
      <c r="I147" s="1"/>
      <c r="J147" s="1"/>
      <c r="K147" s="1"/>
      <c r="L147" s="1"/>
      <c r="M147" s="1"/>
      <c r="N147" s="1">
        <v>11</v>
      </c>
      <c r="O147" s="44">
        <f t="shared" si="25"/>
        <v>1</v>
      </c>
      <c r="P147" s="60">
        <f t="shared" si="26"/>
        <v>1</v>
      </c>
      <c r="Q147" s="62">
        <f t="shared" si="27"/>
        <v>0</v>
      </c>
      <c r="R147" s="62">
        <f t="shared" si="28"/>
        <v>1</v>
      </c>
      <c r="S147" s="60" t="str">
        <f t="shared" si="23"/>
        <v>0-15% range</v>
      </c>
      <c r="T147" s="61">
        <f t="shared" si="31"/>
        <v>11</v>
      </c>
      <c r="U147" s="61">
        <f t="shared" si="29"/>
        <v>11</v>
      </c>
      <c r="V147" s="61">
        <f t="shared" si="30"/>
        <v>11</v>
      </c>
      <c r="W147" s="60">
        <f t="shared" si="24"/>
        <v>1</v>
      </c>
      <c r="X147" s="104" t="s">
        <v>2173</v>
      </c>
      <c r="Z147" s="134"/>
      <c r="AA147" s="134"/>
      <c r="AB147" s="134"/>
      <c r="AC147" s="134"/>
      <c r="AD147" s="134"/>
      <c r="AE147" s="134"/>
    </row>
    <row r="148" spans="1:31" ht="15" customHeight="1" x14ac:dyDescent="0.25">
      <c r="A148" s="40" t="s">
        <v>20</v>
      </c>
      <c r="B148" s="40" t="s">
        <v>21</v>
      </c>
      <c r="C148" t="s">
        <v>955</v>
      </c>
      <c r="D148" s="40" t="s">
        <v>954</v>
      </c>
      <c r="E148" t="s">
        <v>955</v>
      </c>
      <c r="F148" s="40" t="s">
        <v>956</v>
      </c>
      <c r="G148" t="s">
        <v>2182</v>
      </c>
      <c r="H148" t="s">
        <v>2181</v>
      </c>
      <c r="I148" s="1"/>
      <c r="J148" s="1"/>
      <c r="K148" s="1"/>
      <c r="L148" s="1"/>
      <c r="M148" s="1"/>
      <c r="N148" s="1">
        <v>7</v>
      </c>
      <c r="O148" s="44">
        <f t="shared" si="25"/>
        <v>1</v>
      </c>
      <c r="P148" s="60">
        <f t="shared" si="26"/>
        <v>1</v>
      </c>
      <c r="Q148" s="62">
        <f t="shared" si="27"/>
        <v>0</v>
      </c>
      <c r="R148" s="62">
        <f t="shared" si="28"/>
        <v>1</v>
      </c>
      <c r="S148" s="60" t="str">
        <f t="shared" si="23"/>
        <v>0-15% range</v>
      </c>
      <c r="T148" s="61">
        <f t="shared" si="31"/>
        <v>7</v>
      </c>
      <c r="U148" s="61">
        <f t="shared" si="29"/>
        <v>7</v>
      </c>
      <c r="V148" s="61">
        <f t="shared" si="30"/>
        <v>7</v>
      </c>
      <c r="W148" s="60">
        <f t="shared" si="24"/>
        <v>1</v>
      </c>
      <c r="X148" s="104" t="s">
        <v>2173</v>
      </c>
      <c r="Z148" s="134"/>
      <c r="AA148" s="134"/>
      <c r="AB148" s="134"/>
      <c r="AC148" s="134"/>
      <c r="AD148" s="134"/>
      <c r="AE148" s="134"/>
    </row>
    <row r="149" spans="1:31" ht="15" customHeight="1" x14ac:dyDescent="0.25">
      <c r="A149" s="40" t="s">
        <v>20</v>
      </c>
      <c r="B149" s="40" t="s">
        <v>21</v>
      </c>
      <c r="C149" t="s">
        <v>955</v>
      </c>
      <c r="D149" s="40" t="s">
        <v>954</v>
      </c>
      <c r="E149" t="s">
        <v>955</v>
      </c>
      <c r="F149" s="40" t="s">
        <v>956</v>
      </c>
      <c r="G149" t="s">
        <v>2184</v>
      </c>
      <c r="H149" t="s">
        <v>2183</v>
      </c>
      <c r="I149" s="1"/>
      <c r="J149" s="1"/>
      <c r="K149" s="1"/>
      <c r="L149" s="1"/>
      <c r="M149" s="1"/>
      <c r="N149" s="1">
        <v>6</v>
      </c>
      <c r="O149" s="44">
        <f t="shared" si="25"/>
        <v>1</v>
      </c>
      <c r="P149" s="60">
        <f t="shared" si="26"/>
        <v>1</v>
      </c>
      <c r="Q149" s="62">
        <f t="shared" si="27"/>
        <v>0</v>
      </c>
      <c r="R149" s="62">
        <f t="shared" si="28"/>
        <v>1</v>
      </c>
      <c r="S149" s="60" t="str">
        <f t="shared" si="23"/>
        <v>0-15% range</v>
      </c>
      <c r="T149" s="61">
        <f t="shared" si="31"/>
        <v>6</v>
      </c>
      <c r="U149" s="61">
        <f t="shared" si="29"/>
        <v>6</v>
      </c>
      <c r="V149" s="61">
        <f t="shared" si="30"/>
        <v>6</v>
      </c>
      <c r="W149" s="60">
        <f t="shared" si="24"/>
        <v>1</v>
      </c>
      <c r="X149" s="104" t="s">
        <v>2173</v>
      </c>
      <c r="Z149" s="134"/>
      <c r="AA149" s="134"/>
      <c r="AB149" s="134"/>
      <c r="AC149" s="134"/>
      <c r="AD149" s="134"/>
      <c r="AE149" s="134"/>
    </row>
    <row r="150" spans="1:31" ht="15" customHeight="1" x14ac:dyDescent="0.25">
      <c r="A150" s="40" t="s">
        <v>20</v>
      </c>
      <c r="B150" s="40" t="s">
        <v>21</v>
      </c>
      <c r="C150" t="s">
        <v>955</v>
      </c>
      <c r="D150" s="40" t="s">
        <v>954</v>
      </c>
      <c r="E150" t="s">
        <v>955</v>
      </c>
      <c r="F150" s="40" t="s">
        <v>956</v>
      </c>
      <c r="G150" t="s">
        <v>2800</v>
      </c>
      <c r="H150" t="s">
        <v>2801</v>
      </c>
      <c r="I150" s="1"/>
      <c r="J150" s="1"/>
      <c r="K150" s="1"/>
      <c r="L150" s="1"/>
      <c r="M150" s="1"/>
      <c r="N150" s="1">
        <v>3</v>
      </c>
      <c r="O150" s="44">
        <f t="shared" si="25"/>
        <v>1</v>
      </c>
      <c r="P150" s="60">
        <f t="shared" si="26"/>
        <v>1</v>
      </c>
      <c r="Q150" s="62">
        <f t="shared" si="27"/>
        <v>0</v>
      </c>
      <c r="R150" s="62">
        <f t="shared" si="28"/>
        <v>1</v>
      </c>
      <c r="S150" s="60" t="str">
        <f t="shared" si="23"/>
        <v>0-15% range</v>
      </c>
      <c r="T150" s="61">
        <f t="shared" si="31"/>
        <v>3</v>
      </c>
      <c r="U150" s="61">
        <f t="shared" si="29"/>
        <v>3</v>
      </c>
      <c r="V150" s="61">
        <f t="shared" si="30"/>
        <v>3</v>
      </c>
      <c r="W150" s="60">
        <f t="shared" si="24"/>
        <v>1</v>
      </c>
      <c r="X150" s="104" t="s">
        <v>2173</v>
      </c>
      <c r="Z150" s="134"/>
      <c r="AA150" s="134"/>
      <c r="AB150" s="134"/>
      <c r="AC150" s="134"/>
      <c r="AD150" s="134"/>
      <c r="AE150" s="134"/>
    </row>
    <row r="151" spans="1:31" ht="15" customHeight="1" x14ac:dyDescent="0.25">
      <c r="A151" s="40" t="s">
        <v>20</v>
      </c>
      <c r="B151" s="40" t="s">
        <v>21</v>
      </c>
      <c r="C151" t="s">
        <v>955</v>
      </c>
      <c r="D151" s="40" t="s">
        <v>954</v>
      </c>
      <c r="E151" t="s">
        <v>955</v>
      </c>
      <c r="F151" s="40" t="s">
        <v>956</v>
      </c>
      <c r="G151" t="s">
        <v>2802</v>
      </c>
      <c r="H151" t="s">
        <v>2803</v>
      </c>
      <c r="I151" s="1"/>
      <c r="J151" s="1"/>
      <c r="K151" s="1"/>
      <c r="L151" s="1"/>
      <c r="M151" s="1"/>
      <c r="N151" s="1">
        <v>6</v>
      </c>
      <c r="O151" s="44">
        <f t="shared" si="25"/>
        <v>1</v>
      </c>
      <c r="P151" s="60">
        <f t="shared" si="26"/>
        <v>1</v>
      </c>
      <c r="Q151" s="62">
        <f t="shared" si="27"/>
        <v>0</v>
      </c>
      <c r="R151" s="62">
        <f t="shared" si="28"/>
        <v>1</v>
      </c>
      <c r="S151" s="60" t="str">
        <f t="shared" si="23"/>
        <v>0-15% range</v>
      </c>
      <c r="T151" s="61">
        <f t="shared" si="31"/>
        <v>6</v>
      </c>
      <c r="U151" s="61">
        <f t="shared" si="29"/>
        <v>6</v>
      </c>
      <c r="V151" s="61">
        <f t="shared" si="30"/>
        <v>6</v>
      </c>
      <c r="W151" s="60">
        <f t="shared" si="24"/>
        <v>1</v>
      </c>
      <c r="X151" s="104" t="s">
        <v>2173</v>
      </c>
      <c r="Z151" s="134"/>
      <c r="AA151" s="134"/>
      <c r="AB151" s="134"/>
      <c r="AC151" s="134"/>
      <c r="AD151" s="134"/>
      <c r="AE151" s="134"/>
    </row>
    <row r="152" spans="1:31" ht="15" customHeight="1" x14ac:dyDescent="0.25">
      <c r="A152" s="40" t="s">
        <v>20</v>
      </c>
      <c r="B152" s="40" t="s">
        <v>21</v>
      </c>
      <c r="C152" t="s">
        <v>955</v>
      </c>
      <c r="D152" s="40" t="s">
        <v>954</v>
      </c>
      <c r="E152" t="s">
        <v>955</v>
      </c>
      <c r="F152" s="40" t="s">
        <v>956</v>
      </c>
      <c r="G152" t="s">
        <v>2804</v>
      </c>
      <c r="H152" t="s">
        <v>2805</v>
      </c>
      <c r="I152" s="1"/>
      <c r="J152" s="1"/>
      <c r="K152" s="1"/>
      <c r="L152" s="1"/>
      <c r="M152" s="1"/>
      <c r="N152" s="1">
        <v>5</v>
      </c>
      <c r="O152" s="44">
        <f t="shared" si="25"/>
        <v>1</v>
      </c>
      <c r="P152" s="60">
        <f t="shared" si="26"/>
        <v>1</v>
      </c>
      <c r="Q152" s="62">
        <f t="shared" si="27"/>
        <v>0</v>
      </c>
      <c r="R152" s="62">
        <f t="shared" si="28"/>
        <v>1</v>
      </c>
      <c r="S152" s="60" t="str">
        <f t="shared" si="23"/>
        <v>0-15% range</v>
      </c>
      <c r="T152" s="61">
        <f t="shared" si="31"/>
        <v>5</v>
      </c>
      <c r="U152" s="61">
        <f t="shared" si="29"/>
        <v>5</v>
      </c>
      <c r="V152" s="61">
        <f t="shared" si="30"/>
        <v>5</v>
      </c>
      <c r="W152" s="60">
        <f t="shared" si="24"/>
        <v>1</v>
      </c>
      <c r="X152" s="104" t="s">
        <v>2173</v>
      </c>
      <c r="Z152" s="134"/>
      <c r="AA152" s="134"/>
      <c r="AB152" s="134"/>
      <c r="AC152" s="134"/>
      <c r="AD152" s="134"/>
      <c r="AE152" s="134"/>
    </row>
    <row r="153" spans="1:31" ht="15" customHeight="1" x14ac:dyDescent="0.25">
      <c r="A153" s="40" t="s">
        <v>20</v>
      </c>
      <c r="B153" s="40" t="s">
        <v>21</v>
      </c>
      <c r="C153" t="s">
        <v>955</v>
      </c>
      <c r="D153" s="40" t="s">
        <v>954</v>
      </c>
      <c r="E153" t="s">
        <v>955</v>
      </c>
      <c r="F153" s="40" t="s">
        <v>956</v>
      </c>
      <c r="G153" t="s">
        <v>2842</v>
      </c>
      <c r="H153" t="s">
        <v>2843</v>
      </c>
      <c r="I153" s="1"/>
      <c r="J153" s="1"/>
      <c r="K153" s="1"/>
      <c r="L153" s="1"/>
      <c r="M153" s="1"/>
      <c r="N153" s="1">
        <v>7</v>
      </c>
      <c r="O153" s="44">
        <f t="shared" si="25"/>
        <v>1</v>
      </c>
      <c r="P153" s="60">
        <f t="shared" si="26"/>
        <v>1</v>
      </c>
      <c r="Q153" s="62">
        <f t="shared" si="27"/>
        <v>0</v>
      </c>
      <c r="R153" s="62">
        <f t="shared" si="28"/>
        <v>1</v>
      </c>
      <c r="S153" s="60" t="str">
        <f t="shared" si="23"/>
        <v>0-15% range</v>
      </c>
      <c r="T153" s="61">
        <f t="shared" si="31"/>
        <v>7</v>
      </c>
      <c r="U153" s="61">
        <f t="shared" si="29"/>
        <v>7</v>
      </c>
      <c r="V153" s="61">
        <f t="shared" si="30"/>
        <v>7</v>
      </c>
      <c r="W153" s="60">
        <f t="shared" si="24"/>
        <v>1</v>
      </c>
      <c r="X153" s="104" t="s">
        <v>2173</v>
      </c>
      <c r="Z153" s="134"/>
      <c r="AA153" s="134"/>
      <c r="AB153" s="134"/>
      <c r="AC153" s="134"/>
      <c r="AD153" s="134"/>
      <c r="AE153" s="134"/>
    </row>
    <row r="154" spans="1:31" ht="15" customHeight="1" x14ac:dyDescent="0.25">
      <c r="A154" s="40" t="s">
        <v>20</v>
      </c>
      <c r="B154" s="40" t="s">
        <v>21</v>
      </c>
      <c r="C154" t="s">
        <v>955</v>
      </c>
      <c r="D154" s="40" t="s">
        <v>954</v>
      </c>
      <c r="E154" t="s">
        <v>955</v>
      </c>
      <c r="F154" s="40" t="s">
        <v>956</v>
      </c>
      <c r="G154" t="s">
        <v>2844</v>
      </c>
      <c r="H154" t="s">
        <v>2845</v>
      </c>
      <c r="I154" s="1"/>
      <c r="J154" s="1"/>
      <c r="K154" s="1"/>
      <c r="L154" s="1"/>
      <c r="M154" s="1"/>
      <c r="N154" s="1">
        <v>6</v>
      </c>
      <c r="O154" s="44">
        <f t="shared" si="25"/>
        <v>1</v>
      </c>
      <c r="P154" s="60">
        <f t="shared" si="26"/>
        <v>1</v>
      </c>
      <c r="Q154" s="62">
        <f t="shared" si="27"/>
        <v>0</v>
      </c>
      <c r="R154" s="62">
        <f t="shared" si="28"/>
        <v>1</v>
      </c>
      <c r="S154" s="60" t="str">
        <f t="shared" si="23"/>
        <v>0-15% range</v>
      </c>
      <c r="T154" s="61">
        <f t="shared" si="31"/>
        <v>6</v>
      </c>
      <c r="U154" s="61">
        <f t="shared" si="29"/>
        <v>6</v>
      </c>
      <c r="V154" s="61">
        <f t="shared" si="30"/>
        <v>6</v>
      </c>
      <c r="W154" s="107">
        <f t="shared" si="24"/>
        <v>1</v>
      </c>
      <c r="X154" s="104" t="s">
        <v>2173</v>
      </c>
      <c r="Z154" s="134"/>
      <c r="AA154" s="134"/>
      <c r="AB154" s="134"/>
      <c r="AC154" s="134"/>
      <c r="AD154" s="134"/>
      <c r="AE154" s="134"/>
    </row>
    <row r="155" spans="1:31" ht="15" customHeight="1" x14ac:dyDescent="0.25">
      <c r="A155" s="40" t="s">
        <v>20</v>
      </c>
      <c r="B155" s="40" t="s">
        <v>21</v>
      </c>
      <c r="C155" t="s">
        <v>955</v>
      </c>
      <c r="D155" s="40" t="s">
        <v>954</v>
      </c>
      <c r="E155" t="s">
        <v>955</v>
      </c>
      <c r="F155" s="40" t="s">
        <v>956</v>
      </c>
      <c r="G155" t="s">
        <v>709</v>
      </c>
      <c r="H155" t="s">
        <v>3501</v>
      </c>
      <c r="I155" s="1"/>
      <c r="J155" s="1"/>
      <c r="K155" s="1"/>
      <c r="L155" s="1"/>
      <c r="M155" s="1"/>
      <c r="N155" s="1">
        <v>10</v>
      </c>
      <c r="O155" s="44">
        <f t="shared" si="25"/>
        <v>1</v>
      </c>
      <c r="P155" s="60">
        <f t="shared" si="26"/>
        <v>1</v>
      </c>
      <c r="Q155" s="62">
        <f t="shared" si="27"/>
        <v>0</v>
      </c>
      <c r="R155" s="62">
        <f t="shared" si="28"/>
        <v>1</v>
      </c>
      <c r="S155" s="60" t="str">
        <f t="shared" si="23"/>
        <v>0-15% range</v>
      </c>
      <c r="T155" s="61">
        <f t="shared" si="31"/>
        <v>10</v>
      </c>
      <c r="U155" s="61">
        <f t="shared" si="29"/>
        <v>10</v>
      </c>
      <c r="V155" s="61">
        <f t="shared" si="30"/>
        <v>10</v>
      </c>
      <c r="W155" s="60">
        <f t="shared" si="24"/>
        <v>1</v>
      </c>
      <c r="X155" s="104" t="s">
        <v>2173</v>
      </c>
      <c r="Z155" s="134"/>
      <c r="AA155" s="134"/>
      <c r="AB155" s="134"/>
      <c r="AC155" s="134"/>
      <c r="AD155" s="134"/>
      <c r="AE155" s="134"/>
    </row>
    <row r="156" spans="1:31" ht="15" customHeight="1" x14ac:dyDescent="0.25">
      <c r="A156" s="40" t="s">
        <v>20</v>
      </c>
      <c r="B156" s="40" t="s">
        <v>21</v>
      </c>
      <c r="C156" t="s">
        <v>955</v>
      </c>
      <c r="D156" s="40" t="s">
        <v>954</v>
      </c>
      <c r="E156" t="s">
        <v>955</v>
      </c>
      <c r="F156" s="40" t="s">
        <v>956</v>
      </c>
      <c r="G156" t="s">
        <v>2867</v>
      </c>
      <c r="H156" t="s">
        <v>2868</v>
      </c>
      <c r="I156" s="1"/>
      <c r="J156" s="1"/>
      <c r="K156" s="1"/>
      <c r="L156" s="1"/>
      <c r="M156" s="1"/>
      <c r="N156" s="1">
        <v>5</v>
      </c>
      <c r="O156" s="44">
        <f t="shared" si="25"/>
        <v>1</v>
      </c>
      <c r="P156" s="60">
        <f t="shared" si="26"/>
        <v>1</v>
      </c>
      <c r="Q156" s="62">
        <f t="shared" si="27"/>
        <v>0</v>
      </c>
      <c r="R156" s="62">
        <f t="shared" si="28"/>
        <v>1</v>
      </c>
      <c r="S156" s="60" t="str">
        <f t="shared" si="23"/>
        <v>0-15% range</v>
      </c>
      <c r="T156" s="61">
        <f t="shared" si="31"/>
        <v>5</v>
      </c>
      <c r="U156" s="61">
        <f t="shared" si="29"/>
        <v>5</v>
      </c>
      <c r="V156" s="61">
        <f t="shared" si="30"/>
        <v>5</v>
      </c>
      <c r="W156" s="60">
        <f t="shared" si="24"/>
        <v>1</v>
      </c>
      <c r="X156" s="104" t="s">
        <v>2173</v>
      </c>
      <c r="Z156" s="134"/>
      <c r="AA156" s="134"/>
      <c r="AB156" s="134"/>
      <c r="AC156" s="134"/>
      <c r="AD156" s="134"/>
      <c r="AE156" s="134"/>
    </row>
    <row r="157" spans="1:31" ht="15" customHeight="1" x14ac:dyDescent="0.25">
      <c r="A157" s="40" t="s">
        <v>20</v>
      </c>
      <c r="B157" s="40" t="s">
        <v>21</v>
      </c>
      <c r="C157" t="s">
        <v>955</v>
      </c>
      <c r="D157" s="40" t="s">
        <v>954</v>
      </c>
      <c r="E157" t="s">
        <v>955</v>
      </c>
      <c r="F157" s="40" t="s">
        <v>956</v>
      </c>
      <c r="G157" t="s">
        <v>2869</v>
      </c>
      <c r="H157" t="s">
        <v>2870</v>
      </c>
      <c r="I157" s="1"/>
      <c r="J157" s="1"/>
      <c r="K157" s="1"/>
      <c r="L157" s="1"/>
      <c r="M157" s="1"/>
      <c r="N157" s="1">
        <v>3</v>
      </c>
      <c r="O157" s="44">
        <f t="shared" si="25"/>
        <v>1</v>
      </c>
      <c r="P157" s="60">
        <f t="shared" si="26"/>
        <v>1</v>
      </c>
      <c r="Q157" s="62">
        <f t="shared" si="27"/>
        <v>0</v>
      </c>
      <c r="R157" s="62">
        <f t="shared" si="28"/>
        <v>1</v>
      </c>
      <c r="S157" s="60" t="str">
        <f t="shared" si="23"/>
        <v>0-15% range</v>
      </c>
      <c r="T157" s="61">
        <f t="shared" si="31"/>
        <v>3</v>
      </c>
      <c r="U157" s="61">
        <f t="shared" si="29"/>
        <v>3</v>
      </c>
      <c r="V157" s="61">
        <f t="shared" si="30"/>
        <v>3</v>
      </c>
      <c r="W157" s="60">
        <f t="shared" si="24"/>
        <v>1</v>
      </c>
      <c r="X157" s="104" t="s">
        <v>2173</v>
      </c>
      <c r="Z157" s="134"/>
      <c r="AA157" s="134"/>
      <c r="AB157" s="134"/>
      <c r="AC157" s="134"/>
      <c r="AD157" s="134"/>
      <c r="AE157" s="134"/>
    </row>
    <row r="158" spans="1:31" ht="15" customHeight="1" x14ac:dyDescent="0.25">
      <c r="A158" s="40" t="s">
        <v>20</v>
      </c>
      <c r="B158" s="40" t="s">
        <v>21</v>
      </c>
      <c r="C158" t="s">
        <v>955</v>
      </c>
      <c r="D158" s="40" t="s">
        <v>954</v>
      </c>
      <c r="E158" t="s">
        <v>955</v>
      </c>
      <c r="F158" s="40" t="s">
        <v>956</v>
      </c>
      <c r="G158" t="s">
        <v>2871</v>
      </c>
      <c r="H158" t="s">
        <v>2872</v>
      </c>
      <c r="I158" s="1"/>
      <c r="J158" s="1"/>
      <c r="K158" s="1"/>
      <c r="L158" s="1"/>
      <c r="M158" s="1"/>
      <c r="N158" s="1">
        <v>4</v>
      </c>
      <c r="O158" s="44">
        <f t="shared" si="25"/>
        <v>1</v>
      </c>
      <c r="P158" s="60">
        <f t="shared" si="26"/>
        <v>1</v>
      </c>
      <c r="Q158" s="62">
        <f t="shared" si="27"/>
        <v>0</v>
      </c>
      <c r="R158" s="62">
        <f t="shared" si="28"/>
        <v>1</v>
      </c>
      <c r="S158" s="60" t="str">
        <f t="shared" si="23"/>
        <v>0-15% range</v>
      </c>
      <c r="T158" s="61">
        <f t="shared" si="31"/>
        <v>4</v>
      </c>
      <c r="U158" s="61">
        <f t="shared" si="29"/>
        <v>4</v>
      </c>
      <c r="V158" s="61">
        <f t="shared" si="30"/>
        <v>4</v>
      </c>
      <c r="W158" s="60">
        <f t="shared" si="24"/>
        <v>1</v>
      </c>
      <c r="X158" s="104" t="s">
        <v>2173</v>
      </c>
      <c r="Z158" s="134"/>
      <c r="AA158" s="134"/>
      <c r="AB158" s="134"/>
      <c r="AC158" s="134"/>
      <c r="AD158" s="134"/>
      <c r="AE158" s="134"/>
    </row>
    <row r="159" spans="1:31" ht="15" customHeight="1" x14ac:dyDescent="0.25">
      <c r="A159" s="40" t="s">
        <v>20</v>
      </c>
      <c r="B159" s="40" t="s">
        <v>21</v>
      </c>
      <c r="C159" t="s">
        <v>955</v>
      </c>
      <c r="D159" s="40" t="s">
        <v>954</v>
      </c>
      <c r="E159" t="s">
        <v>955</v>
      </c>
      <c r="F159" s="40" t="s">
        <v>956</v>
      </c>
      <c r="G159" t="s">
        <v>3160</v>
      </c>
      <c r="H159" t="s">
        <v>3161</v>
      </c>
      <c r="I159" s="1"/>
      <c r="J159" s="1"/>
      <c r="K159" s="1"/>
      <c r="L159" s="1"/>
      <c r="M159" s="1"/>
      <c r="N159" s="1">
        <v>4</v>
      </c>
      <c r="O159" s="44">
        <f t="shared" si="25"/>
        <v>1</v>
      </c>
      <c r="P159" s="60">
        <f t="shared" si="26"/>
        <v>1</v>
      </c>
      <c r="Q159" s="62">
        <f t="shared" si="27"/>
        <v>0</v>
      </c>
      <c r="R159" s="62">
        <f t="shared" si="28"/>
        <v>1</v>
      </c>
      <c r="S159" s="60" t="str">
        <f t="shared" si="23"/>
        <v>0-15% range</v>
      </c>
      <c r="T159" s="61">
        <f>N159</f>
        <v>4</v>
      </c>
      <c r="U159" s="61">
        <f t="shared" si="29"/>
        <v>4</v>
      </c>
      <c r="V159" s="61">
        <f t="shared" si="30"/>
        <v>4</v>
      </c>
      <c r="W159" s="107">
        <f t="shared" si="24"/>
        <v>1</v>
      </c>
      <c r="X159" s="111" t="s">
        <v>2611</v>
      </c>
      <c r="Z159" s="134"/>
      <c r="AA159" s="134"/>
      <c r="AB159" s="134"/>
      <c r="AC159" s="134"/>
      <c r="AD159" s="134"/>
      <c r="AE159" s="134"/>
    </row>
    <row r="160" spans="1:31" ht="15" customHeight="1" x14ac:dyDescent="0.25">
      <c r="A160" s="40" t="s">
        <v>20</v>
      </c>
      <c r="B160" s="40" t="s">
        <v>21</v>
      </c>
      <c r="C160" t="s">
        <v>955</v>
      </c>
      <c r="D160" s="40" t="s">
        <v>954</v>
      </c>
      <c r="E160" t="s">
        <v>955</v>
      </c>
      <c r="F160" s="40" t="s">
        <v>956</v>
      </c>
      <c r="G160" t="s">
        <v>3162</v>
      </c>
      <c r="H160" t="s">
        <v>3163</v>
      </c>
      <c r="I160" s="1"/>
      <c r="J160" s="1"/>
      <c r="K160" s="1"/>
      <c r="L160" s="1"/>
      <c r="M160" s="1"/>
      <c r="N160" s="1">
        <v>4</v>
      </c>
      <c r="O160" s="44">
        <f t="shared" si="25"/>
        <v>1</v>
      </c>
      <c r="P160" s="60">
        <f t="shared" si="26"/>
        <v>1</v>
      </c>
      <c r="Q160" s="62">
        <f t="shared" si="27"/>
        <v>0</v>
      </c>
      <c r="R160" s="62">
        <f t="shared" si="28"/>
        <v>1</v>
      </c>
      <c r="S160" s="60" t="str">
        <f t="shared" si="23"/>
        <v>0-15% range</v>
      </c>
      <c r="T160" s="61">
        <f t="shared" ref="T160:T201" si="32">AVERAGE(I160:N160)</f>
        <v>4</v>
      </c>
      <c r="U160" s="61">
        <f t="shared" si="29"/>
        <v>4</v>
      </c>
      <c r="V160" s="61">
        <f t="shared" si="30"/>
        <v>4</v>
      </c>
      <c r="W160" s="60">
        <f t="shared" si="24"/>
        <v>1</v>
      </c>
      <c r="X160" s="104" t="s">
        <v>2173</v>
      </c>
      <c r="Z160" s="134"/>
      <c r="AA160" s="134"/>
      <c r="AB160" s="134"/>
      <c r="AC160" s="134"/>
      <c r="AD160" s="134"/>
      <c r="AE160" s="134"/>
    </row>
    <row r="161" spans="1:31" ht="15" customHeight="1" x14ac:dyDescent="0.25">
      <c r="A161" s="40" t="s">
        <v>20</v>
      </c>
      <c r="B161" s="40" t="s">
        <v>21</v>
      </c>
      <c r="C161" t="s">
        <v>955</v>
      </c>
      <c r="D161" s="40" t="s">
        <v>954</v>
      </c>
      <c r="E161" t="s">
        <v>955</v>
      </c>
      <c r="F161" s="40" t="s">
        <v>956</v>
      </c>
      <c r="G161" t="s">
        <v>3164</v>
      </c>
      <c r="H161" t="s">
        <v>3165</v>
      </c>
      <c r="I161" s="1"/>
      <c r="J161" s="1"/>
      <c r="K161" s="1"/>
      <c r="L161" s="1"/>
      <c r="M161" s="1"/>
      <c r="N161" s="1">
        <v>2</v>
      </c>
      <c r="O161" s="44">
        <f t="shared" si="25"/>
        <v>1</v>
      </c>
      <c r="P161" s="60">
        <f t="shared" si="26"/>
        <v>1</v>
      </c>
      <c r="Q161" s="62">
        <f t="shared" si="27"/>
        <v>0</v>
      </c>
      <c r="R161" s="62">
        <f t="shared" si="28"/>
        <v>1</v>
      </c>
      <c r="S161" s="60" t="str">
        <f t="shared" si="23"/>
        <v>0-15% range</v>
      </c>
      <c r="T161" s="61">
        <f t="shared" si="32"/>
        <v>2</v>
      </c>
      <c r="U161" s="61">
        <f t="shared" si="29"/>
        <v>2</v>
      </c>
      <c r="V161" s="61">
        <f t="shared" si="30"/>
        <v>2</v>
      </c>
      <c r="W161" s="60">
        <f t="shared" si="24"/>
        <v>1</v>
      </c>
      <c r="X161" s="104" t="s">
        <v>2173</v>
      </c>
      <c r="Z161" s="134"/>
      <c r="AA161" s="134"/>
      <c r="AB161" s="134"/>
      <c r="AC161" s="134"/>
      <c r="AD161" s="134"/>
      <c r="AE161" s="134"/>
    </row>
    <row r="162" spans="1:31" ht="15" customHeight="1" x14ac:dyDescent="0.25">
      <c r="A162" s="40" t="s">
        <v>20</v>
      </c>
      <c r="B162" s="40" t="s">
        <v>21</v>
      </c>
      <c r="C162" t="s">
        <v>955</v>
      </c>
      <c r="D162" s="40" t="s">
        <v>954</v>
      </c>
      <c r="E162" t="s">
        <v>955</v>
      </c>
      <c r="F162" s="40" t="s">
        <v>956</v>
      </c>
      <c r="G162" t="s">
        <v>3166</v>
      </c>
      <c r="H162" t="s">
        <v>3167</v>
      </c>
      <c r="I162" s="1"/>
      <c r="J162" s="1"/>
      <c r="K162" s="1"/>
      <c r="L162" s="1"/>
      <c r="M162" s="1"/>
      <c r="N162" s="1">
        <v>3</v>
      </c>
      <c r="O162" s="44">
        <f t="shared" si="25"/>
        <v>1</v>
      </c>
      <c r="P162" s="60">
        <f t="shared" si="26"/>
        <v>1</v>
      </c>
      <c r="Q162" s="62">
        <f t="shared" si="27"/>
        <v>0</v>
      </c>
      <c r="R162" s="62">
        <f t="shared" si="28"/>
        <v>1</v>
      </c>
      <c r="S162" s="60" t="str">
        <f t="shared" si="23"/>
        <v>0-15% range</v>
      </c>
      <c r="T162" s="61">
        <f t="shared" si="32"/>
        <v>3</v>
      </c>
      <c r="U162" s="61">
        <f t="shared" si="29"/>
        <v>3</v>
      </c>
      <c r="V162" s="61">
        <f t="shared" si="30"/>
        <v>3</v>
      </c>
      <c r="W162" s="60">
        <f t="shared" si="24"/>
        <v>1</v>
      </c>
      <c r="X162" s="104" t="s">
        <v>2173</v>
      </c>
      <c r="Z162" s="134"/>
      <c r="AA162" s="134"/>
      <c r="AB162" s="134"/>
      <c r="AC162" s="134"/>
      <c r="AD162" s="134"/>
      <c r="AE162" s="134"/>
    </row>
    <row r="163" spans="1:31" ht="15" customHeight="1" x14ac:dyDescent="0.25">
      <c r="A163" s="40" t="s">
        <v>20</v>
      </c>
      <c r="B163" s="40" t="s">
        <v>21</v>
      </c>
      <c r="C163" t="s">
        <v>955</v>
      </c>
      <c r="D163" s="40" t="s">
        <v>954</v>
      </c>
      <c r="E163" t="s">
        <v>955</v>
      </c>
      <c r="F163" s="40" t="s">
        <v>956</v>
      </c>
      <c r="G163" t="s">
        <v>3168</v>
      </c>
      <c r="H163" t="s">
        <v>3169</v>
      </c>
      <c r="I163" s="1"/>
      <c r="J163" s="1"/>
      <c r="K163" s="1"/>
      <c r="L163" s="1"/>
      <c r="M163" s="1"/>
      <c r="N163" s="1">
        <v>3</v>
      </c>
      <c r="O163" s="44">
        <f t="shared" si="25"/>
        <v>1</v>
      </c>
      <c r="P163" s="60">
        <f t="shared" si="26"/>
        <v>1</v>
      </c>
      <c r="Q163" s="62">
        <f t="shared" si="27"/>
        <v>0</v>
      </c>
      <c r="R163" s="62">
        <f t="shared" si="28"/>
        <v>1</v>
      </c>
      <c r="S163" s="60" t="str">
        <f t="shared" si="23"/>
        <v>0-15% range</v>
      </c>
      <c r="T163" s="61">
        <f t="shared" si="32"/>
        <v>3</v>
      </c>
      <c r="U163" s="61">
        <f t="shared" si="29"/>
        <v>3</v>
      </c>
      <c r="V163" s="61">
        <f t="shared" si="30"/>
        <v>3</v>
      </c>
      <c r="W163" s="60">
        <f t="shared" si="24"/>
        <v>1</v>
      </c>
      <c r="X163" s="104" t="s">
        <v>2173</v>
      </c>
      <c r="Z163" s="134"/>
      <c r="AA163" s="134"/>
      <c r="AB163" s="134"/>
      <c r="AC163" s="134"/>
      <c r="AD163" s="134"/>
      <c r="AE163" s="134"/>
    </row>
    <row r="164" spans="1:31" ht="15" customHeight="1" x14ac:dyDescent="0.25">
      <c r="A164" s="40" t="s">
        <v>20</v>
      </c>
      <c r="B164" s="40" t="s">
        <v>21</v>
      </c>
      <c r="C164" t="s">
        <v>955</v>
      </c>
      <c r="D164" s="40" t="s">
        <v>954</v>
      </c>
      <c r="E164" t="s">
        <v>955</v>
      </c>
      <c r="F164" s="40" t="s">
        <v>956</v>
      </c>
      <c r="G164" t="s">
        <v>3193</v>
      </c>
      <c r="H164" t="s">
        <v>3194</v>
      </c>
      <c r="I164" s="1"/>
      <c r="J164" s="1"/>
      <c r="K164" s="1"/>
      <c r="L164" s="1"/>
      <c r="M164" s="1"/>
      <c r="N164" s="1">
        <v>3</v>
      </c>
      <c r="O164" s="44">
        <f t="shared" si="25"/>
        <v>1</v>
      </c>
      <c r="P164" s="60">
        <f t="shared" si="26"/>
        <v>1</v>
      </c>
      <c r="Q164" s="62">
        <f t="shared" si="27"/>
        <v>0</v>
      </c>
      <c r="R164" s="62">
        <f t="shared" si="28"/>
        <v>1</v>
      </c>
      <c r="S164" s="60" t="str">
        <f t="shared" si="23"/>
        <v>0-15% range</v>
      </c>
      <c r="T164" s="61">
        <f t="shared" si="32"/>
        <v>3</v>
      </c>
      <c r="U164" s="61">
        <f t="shared" si="29"/>
        <v>3</v>
      </c>
      <c r="V164" s="61">
        <f t="shared" si="30"/>
        <v>3</v>
      </c>
      <c r="W164" s="107">
        <f t="shared" si="24"/>
        <v>1</v>
      </c>
      <c r="X164" s="104" t="s">
        <v>2173</v>
      </c>
      <c r="Z164" s="134"/>
      <c r="AA164" s="134"/>
      <c r="AB164" s="134"/>
      <c r="AC164" s="134"/>
      <c r="AD164" s="134"/>
      <c r="AE164" s="134"/>
    </row>
    <row r="165" spans="1:31" ht="15" customHeight="1" x14ac:dyDescent="0.25">
      <c r="A165" s="40" t="s">
        <v>20</v>
      </c>
      <c r="B165" s="40" t="s">
        <v>21</v>
      </c>
      <c r="C165" t="s">
        <v>955</v>
      </c>
      <c r="D165" s="40" t="s">
        <v>954</v>
      </c>
      <c r="E165" t="s">
        <v>955</v>
      </c>
      <c r="F165" s="40" t="s">
        <v>956</v>
      </c>
      <c r="G165" t="s">
        <v>3195</v>
      </c>
      <c r="H165" t="s">
        <v>3196</v>
      </c>
      <c r="I165" s="1"/>
      <c r="J165" s="1"/>
      <c r="K165" s="1"/>
      <c r="L165" s="1"/>
      <c r="M165" s="1"/>
      <c r="N165" s="1">
        <v>3</v>
      </c>
      <c r="O165" s="44">
        <f t="shared" si="25"/>
        <v>1</v>
      </c>
      <c r="P165" s="60">
        <f t="shared" si="26"/>
        <v>1</v>
      </c>
      <c r="Q165" s="62">
        <f t="shared" si="27"/>
        <v>0</v>
      </c>
      <c r="R165" s="62">
        <f t="shared" si="28"/>
        <v>1</v>
      </c>
      <c r="S165" s="60" t="str">
        <f t="shared" si="23"/>
        <v>0-15% range</v>
      </c>
      <c r="T165" s="61">
        <f t="shared" si="32"/>
        <v>3</v>
      </c>
      <c r="U165" s="61">
        <f t="shared" si="29"/>
        <v>3</v>
      </c>
      <c r="V165" s="61">
        <f t="shared" si="30"/>
        <v>3</v>
      </c>
      <c r="W165" s="60">
        <f t="shared" si="24"/>
        <v>1</v>
      </c>
      <c r="X165" s="104" t="s">
        <v>2173</v>
      </c>
      <c r="Z165" s="134"/>
      <c r="AA165" s="134"/>
      <c r="AB165" s="134"/>
      <c r="AC165" s="134"/>
      <c r="AD165" s="134"/>
      <c r="AE165" s="134"/>
    </row>
    <row r="166" spans="1:31" ht="15" customHeight="1" x14ac:dyDescent="0.25">
      <c r="A166" s="40" t="s">
        <v>20</v>
      </c>
      <c r="B166" s="40" t="s">
        <v>21</v>
      </c>
      <c r="C166" t="s">
        <v>955</v>
      </c>
      <c r="D166" s="40" t="s">
        <v>954</v>
      </c>
      <c r="E166" t="s">
        <v>955</v>
      </c>
      <c r="F166" s="40" t="s">
        <v>956</v>
      </c>
      <c r="G166" t="s">
        <v>3197</v>
      </c>
      <c r="H166" t="s">
        <v>3198</v>
      </c>
      <c r="I166" s="1"/>
      <c r="J166" s="1"/>
      <c r="K166" s="1"/>
      <c r="L166" s="1"/>
      <c r="M166" s="1"/>
      <c r="N166" s="1">
        <v>3</v>
      </c>
      <c r="O166" s="44">
        <f t="shared" si="25"/>
        <v>1</v>
      </c>
      <c r="P166" s="60">
        <f t="shared" si="26"/>
        <v>1</v>
      </c>
      <c r="Q166" s="62">
        <f t="shared" si="27"/>
        <v>0</v>
      </c>
      <c r="R166" s="62">
        <f t="shared" si="28"/>
        <v>1</v>
      </c>
      <c r="S166" s="60" t="str">
        <f t="shared" si="23"/>
        <v>0-15% range</v>
      </c>
      <c r="T166" s="61">
        <f t="shared" si="32"/>
        <v>3</v>
      </c>
      <c r="U166" s="61">
        <f t="shared" si="29"/>
        <v>3</v>
      </c>
      <c r="V166" s="61">
        <f t="shared" si="30"/>
        <v>3</v>
      </c>
      <c r="W166" s="60">
        <f t="shared" si="24"/>
        <v>1</v>
      </c>
      <c r="X166" s="104" t="s">
        <v>2173</v>
      </c>
      <c r="Z166" s="134"/>
      <c r="AA166" s="134"/>
      <c r="AB166" s="134">
        <v>43277.5</v>
      </c>
      <c r="AC166" s="134"/>
      <c r="AD166" s="134"/>
      <c r="AE166" s="134"/>
    </row>
    <row r="167" spans="1:31" s="43" customFormat="1" ht="15" customHeight="1" x14ac:dyDescent="0.25">
      <c r="A167" s="40" t="s">
        <v>20</v>
      </c>
      <c r="B167" s="40" t="s">
        <v>21</v>
      </c>
      <c r="C167" t="s">
        <v>955</v>
      </c>
      <c r="D167" s="40" t="s">
        <v>954</v>
      </c>
      <c r="E167" t="s">
        <v>955</v>
      </c>
      <c r="F167" s="40" t="s">
        <v>956</v>
      </c>
      <c r="G167" t="s">
        <v>3495</v>
      </c>
      <c r="H167" t="s">
        <v>3496</v>
      </c>
      <c r="I167" s="1"/>
      <c r="J167" s="1"/>
      <c r="K167" s="1"/>
      <c r="L167" s="1"/>
      <c r="M167" s="1"/>
      <c r="N167" s="1">
        <v>5</v>
      </c>
      <c r="O167" s="44">
        <f t="shared" si="25"/>
        <v>1</v>
      </c>
      <c r="P167" s="60">
        <f t="shared" si="26"/>
        <v>1</v>
      </c>
      <c r="Q167" s="62">
        <f t="shared" si="27"/>
        <v>0</v>
      </c>
      <c r="R167" s="85">
        <f t="shared" si="28"/>
        <v>1</v>
      </c>
      <c r="S167" s="84" t="str">
        <f t="shared" si="23"/>
        <v>0-15% range</v>
      </c>
      <c r="T167" s="61">
        <f t="shared" si="32"/>
        <v>5</v>
      </c>
      <c r="U167" s="61">
        <f t="shared" si="29"/>
        <v>5</v>
      </c>
      <c r="V167" s="61">
        <f t="shared" si="30"/>
        <v>5</v>
      </c>
      <c r="W167" s="84">
        <f t="shared" si="24"/>
        <v>1</v>
      </c>
      <c r="X167" s="104" t="s">
        <v>2173</v>
      </c>
      <c r="Z167" s="134"/>
      <c r="AA167" s="134"/>
      <c r="AB167" s="134"/>
      <c r="AC167" s="134"/>
      <c r="AD167" s="134"/>
      <c r="AE167" s="134"/>
    </row>
    <row r="168" spans="1:31" ht="15" customHeight="1" x14ac:dyDescent="0.25">
      <c r="A168" s="40" t="s">
        <v>20</v>
      </c>
      <c r="B168" s="40" t="s">
        <v>21</v>
      </c>
      <c r="C168" t="s">
        <v>955</v>
      </c>
      <c r="D168" s="40" t="s">
        <v>954</v>
      </c>
      <c r="E168" t="s">
        <v>955</v>
      </c>
      <c r="F168" s="40" t="s">
        <v>956</v>
      </c>
      <c r="G168" t="s">
        <v>3497</v>
      </c>
      <c r="H168" t="s">
        <v>3498</v>
      </c>
      <c r="I168" s="1"/>
      <c r="J168" s="1"/>
      <c r="K168" s="1"/>
      <c r="L168" s="1"/>
      <c r="M168" s="1"/>
      <c r="N168" s="1">
        <v>7</v>
      </c>
      <c r="O168" s="44">
        <f t="shared" si="25"/>
        <v>1</v>
      </c>
      <c r="P168" s="60">
        <f t="shared" si="26"/>
        <v>1</v>
      </c>
      <c r="Q168" s="62">
        <f t="shared" si="27"/>
        <v>0</v>
      </c>
      <c r="R168" s="62">
        <f t="shared" si="28"/>
        <v>1</v>
      </c>
      <c r="S168" s="60" t="str">
        <f t="shared" si="23"/>
        <v>0-15% range</v>
      </c>
      <c r="T168" s="61">
        <f t="shared" si="32"/>
        <v>7</v>
      </c>
      <c r="U168" s="61">
        <f t="shared" si="29"/>
        <v>7</v>
      </c>
      <c r="V168" s="61">
        <f t="shared" si="30"/>
        <v>7</v>
      </c>
      <c r="W168" s="60">
        <f t="shared" si="24"/>
        <v>1</v>
      </c>
      <c r="X168" s="104" t="s">
        <v>2173</v>
      </c>
      <c r="Z168" s="134"/>
      <c r="AA168" s="134"/>
      <c r="AB168" s="134"/>
      <c r="AC168" s="134"/>
      <c r="AD168" s="134"/>
      <c r="AE168" s="134"/>
    </row>
    <row r="169" spans="1:31" ht="15" customHeight="1" x14ac:dyDescent="0.25">
      <c r="A169" s="40" t="s">
        <v>20</v>
      </c>
      <c r="B169" s="40" t="s">
        <v>21</v>
      </c>
      <c r="C169" t="s">
        <v>955</v>
      </c>
      <c r="D169" s="40" t="s">
        <v>954</v>
      </c>
      <c r="E169" t="s">
        <v>955</v>
      </c>
      <c r="F169" s="40" t="s">
        <v>956</v>
      </c>
      <c r="G169" t="s">
        <v>3499</v>
      </c>
      <c r="H169" t="s">
        <v>3500</v>
      </c>
      <c r="I169" s="1"/>
      <c r="J169" s="1"/>
      <c r="K169" s="1"/>
      <c r="L169" s="1"/>
      <c r="M169" s="1"/>
      <c r="N169" s="1">
        <v>5</v>
      </c>
      <c r="O169" s="44">
        <f t="shared" si="25"/>
        <v>1</v>
      </c>
      <c r="P169" s="60">
        <f t="shared" si="26"/>
        <v>1</v>
      </c>
      <c r="Q169" s="62">
        <f t="shared" si="27"/>
        <v>0</v>
      </c>
      <c r="R169" s="62">
        <f t="shared" si="28"/>
        <v>1</v>
      </c>
      <c r="S169" s="60" t="str">
        <f t="shared" si="23"/>
        <v>0-15% range</v>
      </c>
      <c r="T169" s="61">
        <f t="shared" si="32"/>
        <v>5</v>
      </c>
      <c r="U169" s="61">
        <f t="shared" si="29"/>
        <v>5</v>
      </c>
      <c r="V169" s="61">
        <f t="shared" si="30"/>
        <v>5</v>
      </c>
      <c r="W169" s="107">
        <f t="shared" si="24"/>
        <v>1</v>
      </c>
      <c r="X169" s="104" t="s">
        <v>2173</v>
      </c>
      <c r="Z169" s="134"/>
      <c r="AA169" s="134"/>
      <c r="AB169" s="134">
        <v>43271</v>
      </c>
      <c r="AC169" s="134"/>
      <c r="AD169" s="134"/>
      <c r="AE169" s="134"/>
    </row>
    <row r="170" spans="1:31" s="43" customFormat="1" ht="15" customHeight="1" x14ac:dyDescent="0.25">
      <c r="A170" s="40" t="s">
        <v>20</v>
      </c>
      <c r="B170" s="40" t="s">
        <v>21</v>
      </c>
      <c r="C170" t="s">
        <v>955</v>
      </c>
      <c r="D170" s="40" t="s">
        <v>954</v>
      </c>
      <c r="E170" t="s">
        <v>955</v>
      </c>
      <c r="F170" s="40" t="s">
        <v>956</v>
      </c>
      <c r="G170" t="s">
        <v>3502</v>
      </c>
      <c r="H170" t="s">
        <v>3503</v>
      </c>
      <c r="I170" s="1"/>
      <c r="J170" s="1"/>
      <c r="K170" s="1"/>
      <c r="L170" s="1"/>
      <c r="M170" s="1"/>
      <c r="N170" s="1">
        <v>7</v>
      </c>
      <c r="O170" s="44">
        <f t="shared" si="25"/>
        <v>1</v>
      </c>
      <c r="P170" s="60">
        <f t="shared" si="26"/>
        <v>1</v>
      </c>
      <c r="Q170" s="62">
        <f t="shared" si="27"/>
        <v>0</v>
      </c>
      <c r="R170" s="85">
        <f t="shared" si="28"/>
        <v>1</v>
      </c>
      <c r="S170" s="84" t="str">
        <f t="shared" si="23"/>
        <v>0-15% range</v>
      </c>
      <c r="T170" s="61">
        <f t="shared" si="32"/>
        <v>7</v>
      </c>
      <c r="U170" s="61">
        <f t="shared" si="29"/>
        <v>7</v>
      </c>
      <c r="V170" s="61">
        <f t="shared" si="30"/>
        <v>7</v>
      </c>
      <c r="W170" s="84">
        <f t="shared" si="24"/>
        <v>1</v>
      </c>
      <c r="X170" s="104" t="s">
        <v>2173</v>
      </c>
      <c r="Z170" s="134"/>
      <c r="AA170" s="134"/>
      <c r="AB170" s="134">
        <v>43271</v>
      </c>
      <c r="AC170" s="134"/>
      <c r="AD170" s="134"/>
      <c r="AE170" s="134"/>
    </row>
    <row r="171" spans="1:31" ht="15" customHeight="1" x14ac:dyDescent="0.25">
      <c r="A171" s="40" t="s">
        <v>20</v>
      </c>
      <c r="B171" s="40" t="s">
        <v>21</v>
      </c>
      <c r="C171" t="s">
        <v>955</v>
      </c>
      <c r="D171" s="40" t="s">
        <v>954</v>
      </c>
      <c r="E171" t="s">
        <v>955</v>
      </c>
      <c r="F171" s="40" t="s">
        <v>956</v>
      </c>
      <c r="G171" t="s">
        <v>3504</v>
      </c>
      <c r="H171" t="s">
        <v>3505</v>
      </c>
      <c r="I171" s="1"/>
      <c r="J171" s="1"/>
      <c r="K171" s="1"/>
      <c r="L171" s="1"/>
      <c r="M171" s="1"/>
      <c r="N171" s="1">
        <v>6</v>
      </c>
      <c r="O171" s="44">
        <f t="shared" si="25"/>
        <v>1</v>
      </c>
      <c r="P171" s="60">
        <f t="shared" si="26"/>
        <v>1</v>
      </c>
      <c r="Q171" s="62">
        <f t="shared" si="27"/>
        <v>0</v>
      </c>
      <c r="R171" s="62">
        <f t="shared" si="28"/>
        <v>1</v>
      </c>
      <c r="S171" s="60" t="str">
        <f t="shared" si="23"/>
        <v>0-15% range</v>
      </c>
      <c r="T171" s="61">
        <f t="shared" si="32"/>
        <v>6</v>
      </c>
      <c r="U171" s="61">
        <f t="shared" si="29"/>
        <v>6</v>
      </c>
      <c r="V171" s="61">
        <f t="shared" si="30"/>
        <v>6</v>
      </c>
      <c r="W171" s="60">
        <f t="shared" si="24"/>
        <v>1</v>
      </c>
      <c r="X171" s="104" t="s">
        <v>2173</v>
      </c>
      <c r="Z171" s="134"/>
      <c r="AA171" s="134"/>
      <c r="AB171" s="134">
        <v>43276</v>
      </c>
      <c r="AC171" s="134"/>
      <c r="AD171" s="134"/>
      <c r="AE171" s="134"/>
    </row>
    <row r="172" spans="1:31" ht="15" customHeight="1" x14ac:dyDescent="0.25">
      <c r="A172" s="40" t="s">
        <v>20</v>
      </c>
      <c r="B172" s="40" t="s">
        <v>21</v>
      </c>
      <c r="C172" t="s">
        <v>955</v>
      </c>
      <c r="D172" s="40" t="s">
        <v>954</v>
      </c>
      <c r="E172" t="s">
        <v>979</v>
      </c>
      <c r="F172" s="40" t="s">
        <v>980</v>
      </c>
      <c r="G172" t="s">
        <v>979</v>
      </c>
      <c r="H172" t="s">
        <v>981</v>
      </c>
      <c r="I172" s="1"/>
      <c r="J172" s="1"/>
      <c r="K172" s="1"/>
      <c r="L172" s="1"/>
      <c r="M172" s="1"/>
      <c r="N172" s="1">
        <v>6</v>
      </c>
      <c r="O172" s="44">
        <f t="shared" si="25"/>
        <v>1</v>
      </c>
      <c r="P172" s="60">
        <f t="shared" si="26"/>
        <v>1</v>
      </c>
      <c r="Q172" s="62">
        <f t="shared" si="27"/>
        <v>0</v>
      </c>
      <c r="R172" s="62">
        <f t="shared" si="28"/>
        <v>1</v>
      </c>
      <c r="S172" s="60" t="str">
        <f t="shared" si="23"/>
        <v>0-15% range</v>
      </c>
      <c r="T172" s="61">
        <f t="shared" si="32"/>
        <v>6</v>
      </c>
      <c r="U172" s="61">
        <f t="shared" si="29"/>
        <v>6</v>
      </c>
      <c r="V172" s="61">
        <f t="shared" si="30"/>
        <v>6</v>
      </c>
      <c r="W172" s="107">
        <f t="shared" si="24"/>
        <v>1</v>
      </c>
      <c r="X172" s="104" t="s">
        <v>2173</v>
      </c>
      <c r="Z172" s="134"/>
      <c r="AA172" s="134"/>
      <c r="AB172" s="134">
        <v>43276</v>
      </c>
      <c r="AC172" s="134"/>
      <c r="AD172" s="134"/>
      <c r="AE172" s="134"/>
    </row>
    <row r="173" spans="1:31" ht="15" customHeight="1" x14ac:dyDescent="0.25">
      <c r="A173" s="40" t="s">
        <v>20</v>
      </c>
      <c r="B173" s="40" t="s">
        <v>21</v>
      </c>
      <c r="C173" t="s">
        <v>955</v>
      </c>
      <c r="D173" s="40" t="s">
        <v>954</v>
      </c>
      <c r="E173" t="s">
        <v>979</v>
      </c>
      <c r="F173" s="40" t="s">
        <v>980</v>
      </c>
      <c r="G173" t="s">
        <v>2642</v>
      </c>
      <c r="H173" t="s">
        <v>3519</v>
      </c>
      <c r="I173" s="1"/>
      <c r="J173" s="1"/>
      <c r="K173" s="1"/>
      <c r="L173" s="1"/>
      <c r="M173" s="1"/>
      <c r="N173" s="1">
        <v>3</v>
      </c>
      <c r="O173" s="44">
        <f t="shared" si="25"/>
        <v>1</v>
      </c>
      <c r="P173" s="60">
        <f t="shared" si="26"/>
        <v>1</v>
      </c>
      <c r="Q173" s="62">
        <f t="shared" si="27"/>
        <v>0</v>
      </c>
      <c r="R173" s="62">
        <f t="shared" si="28"/>
        <v>1</v>
      </c>
      <c r="S173" s="60" t="str">
        <f t="shared" si="23"/>
        <v>0-15% range</v>
      </c>
      <c r="T173" s="61">
        <f t="shared" si="32"/>
        <v>3</v>
      </c>
      <c r="U173" s="61">
        <f t="shared" si="29"/>
        <v>3</v>
      </c>
      <c r="V173" s="61">
        <f t="shared" si="30"/>
        <v>3</v>
      </c>
      <c r="W173" s="60">
        <f t="shared" si="24"/>
        <v>1</v>
      </c>
      <c r="X173" s="104" t="s">
        <v>2173</v>
      </c>
      <c r="Z173" s="134"/>
      <c r="AA173" s="134"/>
      <c r="AB173" s="134">
        <v>43274</v>
      </c>
      <c r="AC173" s="134"/>
      <c r="AD173" s="134"/>
      <c r="AE173" s="134"/>
    </row>
    <row r="174" spans="1:31" ht="15" customHeight="1" x14ac:dyDescent="0.25">
      <c r="A174" s="41" t="s">
        <v>20</v>
      </c>
      <c r="B174" s="40" t="s">
        <v>21</v>
      </c>
      <c r="C174" t="s">
        <v>955</v>
      </c>
      <c r="D174" s="40" t="s">
        <v>954</v>
      </c>
      <c r="E174" t="s">
        <v>979</v>
      </c>
      <c r="F174" s="40" t="s">
        <v>980</v>
      </c>
      <c r="G174" t="s">
        <v>1702</v>
      </c>
      <c r="H174" t="s">
        <v>3172</v>
      </c>
      <c r="I174" s="1"/>
      <c r="J174" s="1"/>
      <c r="K174" s="1"/>
      <c r="L174" s="1"/>
      <c r="M174" s="1"/>
      <c r="N174" s="1">
        <v>6</v>
      </c>
      <c r="O174" s="44">
        <f t="shared" si="25"/>
        <v>1</v>
      </c>
      <c r="P174" s="60">
        <f t="shared" si="26"/>
        <v>1</v>
      </c>
      <c r="Q174" s="62">
        <f t="shared" si="27"/>
        <v>0</v>
      </c>
      <c r="R174" s="62">
        <f t="shared" si="28"/>
        <v>1</v>
      </c>
      <c r="S174" s="60" t="str">
        <f t="shared" si="23"/>
        <v>0-15% range</v>
      </c>
      <c r="T174" s="61">
        <f t="shared" si="32"/>
        <v>6</v>
      </c>
      <c r="U174" s="61">
        <f t="shared" si="29"/>
        <v>6</v>
      </c>
      <c r="V174" s="61">
        <f t="shared" si="30"/>
        <v>6</v>
      </c>
      <c r="W174" s="107">
        <f t="shared" si="24"/>
        <v>1</v>
      </c>
      <c r="X174" s="104" t="s">
        <v>2173</v>
      </c>
      <c r="Z174" s="134"/>
      <c r="AA174" s="134"/>
      <c r="AB174" s="134">
        <v>43271</v>
      </c>
      <c r="AC174" s="134"/>
      <c r="AD174" s="134"/>
      <c r="AE174" s="134"/>
    </row>
    <row r="175" spans="1:31" ht="15" customHeight="1" x14ac:dyDescent="0.25">
      <c r="A175" s="40" t="s">
        <v>20</v>
      </c>
      <c r="B175" s="40" t="s">
        <v>21</v>
      </c>
      <c r="C175" t="s">
        <v>955</v>
      </c>
      <c r="D175" s="40" t="s">
        <v>954</v>
      </c>
      <c r="E175" t="s">
        <v>979</v>
      </c>
      <c r="F175" s="40" t="s">
        <v>980</v>
      </c>
      <c r="G175" t="s">
        <v>2806</v>
      </c>
      <c r="H175" t="s">
        <v>2807</v>
      </c>
      <c r="I175" s="1"/>
      <c r="J175" s="1"/>
      <c r="K175" s="1"/>
      <c r="L175" s="1"/>
      <c r="M175" s="1"/>
      <c r="N175" s="1">
        <v>4</v>
      </c>
      <c r="O175" s="44">
        <f t="shared" si="25"/>
        <v>1</v>
      </c>
      <c r="P175" s="60">
        <f t="shared" si="26"/>
        <v>1</v>
      </c>
      <c r="Q175" s="62">
        <f t="shared" si="27"/>
        <v>0</v>
      </c>
      <c r="R175" s="62">
        <f t="shared" si="28"/>
        <v>1</v>
      </c>
      <c r="S175" s="60" t="str">
        <f t="shared" si="23"/>
        <v>0-15% range</v>
      </c>
      <c r="T175" s="61">
        <f t="shared" si="32"/>
        <v>4</v>
      </c>
      <c r="U175" s="61">
        <f t="shared" si="29"/>
        <v>4</v>
      </c>
      <c r="V175" s="61">
        <f t="shared" si="30"/>
        <v>4</v>
      </c>
      <c r="W175" s="60">
        <f t="shared" si="24"/>
        <v>1</v>
      </c>
      <c r="X175" s="104" t="s">
        <v>2173</v>
      </c>
      <c r="Z175" s="134"/>
      <c r="AA175" s="134"/>
      <c r="AB175" s="134">
        <v>43271</v>
      </c>
      <c r="AC175" s="134"/>
      <c r="AD175" s="134"/>
      <c r="AE175" s="134"/>
    </row>
    <row r="176" spans="1:31" ht="15" customHeight="1" x14ac:dyDescent="0.25">
      <c r="A176" s="40" t="s">
        <v>20</v>
      </c>
      <c r="B176" s="40" t="s">
        <v>21</v>
      </c>
      <c r="C176" t="s">
        <v>955</v>
      </c>
      <c r="D176" s="40" t="s">
        <v>954</v>
      </c>
      <c r="E176" t="s">
        <v>979</v>
      </c>
      <c r="F176" s="40" t="s">
        <v>980</v>
      </c>
      <c r="G176" t="s">
        <v>2808</v>
      </c>
      <c r="H176" t="s">
        <v>2809</v>
      </c>
      <c r="I176" s="1"/>
      <c r="J176" s="1"/>
      <c r="K176" s="1"/>
      <c r="L176" s="1"/>
      <c r="M176" s="1"/>
      <c r="N176" s="1">
        <v>2</v>
      </c>
      <c r="O176" s="44">
        <f t="shared" si="25"/>
        <v>1</v>
      </c>
      <c r="P176" s="60">
        <f t="shared" si="26"/>
        <v>1</v>
      </c>
      <c r="Q176" s="62">
        <f t="shared" si="27"/>
        <v>0</v>
      </c>
      <c r="R176" s="62">
        <f t="shared" si="28"/>
        <v>1</v>
      </c>
      <c r="S176" s="60" t="str">
        <f t="shared" si="23"/>
        <v>0-15% range</v>
      </c>
      <c r="T176" s="61">
        <f t="shared" si="32"/>
        <v>2</v>
      </c>
      <c r="U176" s="61">
        <f t="shared" si="29"/>
        <v>2</v>
      </c>
      <c r="V176" s="61">
        <f t="shared" si="30"/>
        <v>2</v>
      </c>
      <c r="W176" s="107">
        <f t="shared" si="24"/>
        <v>1</v>
      </c>
      <c r="X176" s="104" t="s">
        <v>2173</v>
      </c>
      <c r="Z176" s="134"/>
      <c r="AA176" s="134"/>
      <c r="AB176" s="134">
        <v>43271</v>
      </c>
      <c r="AC176" s="134"/>
      <c r="AD176" s="134"/>
      <c r="AE176" s="134"/>
    </row>
    <row r="177" spans="1:31" ht="15" customHeight="1" x14ac:dyDescent="0.25">
      <c r="A177" s="40" t="s">
        <v>20</v>
      </c>
      <c r="B177" s="40" t="s">
        <v>21</v>
      </c>
      <c r="C177" t="s">
        <v>955</v>
      </c>
      <c r="D177" s="40" t="s">
        <v>954</v>
      </c>
      <c r="E177" t="s">
        <v>979</v>
      </c>
      <c r="F177" s="40" t="s">
        <v>980</v>
      </c>
      <c r="G177" t="s">
        <v>2810</v>
      </c>
      <c r="H177" t="s">
        <v>2811</v>
      </c>
      <c r="I177" s="1"/>
      <c r="J177" s="1"/>
      <c r="K177" s="1"/>
      <c r="L177" s="1"/>
      <c r="M177" s="1"/>
      <c r="N177" s="1">
        <v>2</v>
      </c>
      <c r="O177" s="44">
        <f t="shared" si="25"/>
        <v>1</v>
      </c>
      <c r="P177" s="60">
        <f t="shared" si="26"/>
        <v>1</v>
      </c>
      <c r="Q177" s="62">
        <f t="shared" si="27"/>
        <v>0</v>
      </c>
      <c r="R177" s="62">
        <f t="shared" si="28"/>
        <v>1</v>
      </c>
      <c r="S177" s="60" t="str">
        <f t="shared" si="23"/>
        <v>0-15% range</v>
      </c>
      <c r="T177" s="61">
        <f t="shared" si="32"/>
        <v>2</v>
      </c>
      <c r="U177" s="61">
        <f t="shared" si="29"/>
        <v>2</v>
      </c>
      <c r="V177" s="61">
        <f t="shared" si="30"/>
        <v>2</v>
      </c>
      <c r="W177" s="60">
        <f t="shared" si="24"/>
        <v>1</v>
      </c>
      <c r="X177" s="104" t="s">
        <v>2173</v>
      </c>
      <c r="Z177" s="134"/>
      <c r="AA177" s="134"/>
      <c r="AB177" s="134"/>
      <c r="AC177" s="134"/>
      <c r="AD177" s="134"/>
      <c r="AE177" s="134"/>
    </row>
    <row r="178" spans="1:31" s="43" customFormat="1" ht="15" customHeight="1" x14ac:dyDescent="0.25">
      <c r="A178" s="40" t="s">
        <v>20</v>
      </c>
      <c r="B178" s="40" t="s">
        <v>21</v>
      </c>
      <c r="C178" t="s">
        <v>955</v>
      </c>
      <c r="D178" s="40" t="s">
        <v>954</v>
      </c>
      <c r="E178" t="s">
        <v>979</v>
      </c>
      <c r="F178" s="40" t="s">
        <v>980</v>
      </c>
      <c r="G178" t="s">
        <v>2812</v>
      </c>
      <c r="H178" t="s">
        <v>2813</v>
      </c>
      <c r="I178" s="1"/>
      <c r="J178" s="1"/>
      <c r="K178" s="1"/>
      <c r="L178" s="1"/>
      <c r="M178" s="1"/>
      <c r="N178" s="1">
        <v>6</v>
      </c>
      <c r="O178" s="44">
        <f t="shared" si="25"/>
        <v>1</v>
      </c>
      <c r="P178" s="60">
        <f t="shared" si="26"/>
        <v>1</v>
      </c>
      <c r="Q178" s="62">
        <f t="shared" si="27"/>
        <v>0</v>
      </c>
      <c r="R178" s="85">
        <f t="shared" si="28"/>
        <v>1</v>
      </c>
      <c r="S178" s="84" t="str">
        <f t="shared" si="23"/>
        <v>0-15% range</v>
      </c>
      <c r="T178" s="61">
        <f t="shared" si="32"/>
        <v>6</v>
      </c>
      <c r="U178" s="61">
        <f t="shared" si="29"/>
        <v>6</v>
      </c>
      <c r="V178" s="61">
        <f t="shared" si="30"/>
        <v>6</v>
      </c>
      <c r="W178" s="84">
        <f t="shared" si="24"/>
        <v>1</v>
      </c>
      <c r="X178" s="104" t="s">
        <v>2173</v>
      </c>
      <c r="Z178" s="134"/>
      <c r="AA178" s="134"/>
      <c r="AB178" s="134">
        <v>43271</v>
      </c>
      <c r="AC178" s="134"/>
      <c r="AD178" s="134"/>
      <c r="AE178" s="134"/>
    </row>
    <row r="179" spans="1:31" ht="15" customHeight="1" x14ac:dyDescent="0.25">
      <c r="A179" s="40" t="s">
        <v>20</v>
      </c>
      <c r="B179" s="40" t="s">
        <v>21</v>
      </c>
      <c r="C179" t="s">
        <v>955</v>
      </c>
      <c r="D179" s="40" t="s">
        <v>954</v>
      </c>
      <c r="E179" t="s">
        <v>979</v>
      </c>
      <c r="F179" s="40" t="s">
        <v>980</v>
      </c>
      <c r="G179" t="s">
        <v>2873</v>
      </c>
      <c r="H179" t="s">
        <v>2874</v>
      </c>
      <c r="I179" s="1"/>
      <c r="J179" s="1"/>
      <c r="K179" s="1"/>
      <c r="L179" s="1"/>
      <c r="M179" s="1"/>
      <c r="N179" s="1">
        <v>2</v>
      </c>
      <c r="O179" s="44">
        <f t="shared" si="25"/>
        <v>1</v>
      </c>
      <c r="P179" s="60">
        <f t="shared" si="26"/>
        <v>1</v>
      </c>
      <c r="Q179" s="62">
        <f t="shared" si="27"/>
        <v>0</v>
      </c>
      <c r="R179" s="62">
        <f t="shared" si="28"/>
        <v>1</v>
      </c>
      <c r="S179" s="60" t="str">
        <f t="shared" si="23"/>
        <v>0-15% range</v>
      </c>
      <c r="T179" s="61">
        <f t="shared" si="32"/>
        <v>2</v>
      </c>
      <c r="U179" s="61">
        <f t="shared" si="29"/>
        <v>2</v>
      </c>
      <c r="V179" s="61">
        <f t="shared" si="30"/>
        <v>2</v>
      </c>
      <c r="W179" s="107">
        <f t="shared" si="24"/>
        <v>1</v>
      </c>
      <c r="X179" s="104" t="s">
        <v>2173</v>
      </c>
      <c r="Z179" s="134"/>
      <c r="AA179" s="134"/>
      <c r="AB179" s="134">
        <v>43271</v>
      </c>
      <c r="AC179" s="134"/>
      <c r="AD179" s="134"/>
      <c r="AE179" s="134"/>
    </row>
    <row r="180" spans="1:31" s="43" customFormat="1" ht="15" customHeight="1" x14ac:dyDescent="0.25">
      <c r="A180" s="40" t="s">
        <v>20</v>
      </c>
      <c r="B180" s="40" t="s">
        <v>21</v>
      </c>
      <c r="C180" t="s">
        <v>955</v>
      </c>
      <c r="D180" s="40" t="s">
        <v>954</v>
      </c>
      <c r="E180" t="s">
        <v>979</v>
      </c>
      <c r="F180" s="40" t="s">
        <v>980</v>
      </c>
      <c r="G180" t="s">
        <v>2875</v>
      </c>
      <c r="H180" t="s">
        <v>2876</v>
      </c>
      <c r="I180" s="1"/>
      <c r="J180" s="1"/>
      <c r="K180" s="1"/>
      <c r="L180" s="1"/>
      <c r="M180" s="1"/>
      <c r="N180" s="1">
        <v>1</v>
      </c>
      <c r="O180" s="44">
        <f t="shared" si="25"/>
        <v>1</v>
      </c>
      <c r="P180" s="60">
        <f t="shared" si="26"/>
        <v>1</v>
      </c>
      <c r="Q180" s="62">
        <f t="shared" si="27"/>
        <v>0</v>
      </c>
      <c r="R180" s="85">
        <f t="shared" si="28"/>
        <v>1</v>
      </c>
      <c r="S180" s="84" t="str">
        <f t="shared" si="23"/>
        <v>0-15% range</v>
      </c>
      <c r="T180" s="61">
        <f t="shared" si="32"/>
        <v>1</v>
      </c>
      <c r="U180" s="61">
        <f t="shared" si="29"/>
        <v>1</v>
      </c>
      <c r="V180" s="61">
        <f t="shared" si="30"/>
        <v>1</v>
      </c>
      <c r="W180" s="108">
        <f t="shared" si="24"/>
        <v>1</v>
      </c>
      <c r="X180" s="104" t="s">
        <v>2173</v>
      </c>
      <c r="Z180" s="134"/>
      <c r="AA180" s="134"/>
      <c r="AB180" s="134">
        <v>43271</v>
      </c>
      <c r="AC180" s="134"/>
      <c r="AD180" s="134"/>
      <c r="AE180" s="134"/>
    </row>
    <row r="181" spans="1:31" ht="15" customHeight="1" x14ac:dyDescent="0.25">
      <c r="A181" s="40" t="s">
        <v>20</v>
      </c>
      <c r="B181" s="40" t="s">
        <v>21</v>
      </c>
      <c r="C181" t="s">
        <v>955</v>
      </c>
      <c r="D181" s="40" t="s">
        <v>954</v>
      </c>
      <c r="E181" t="s">
        <v>979</v>
      </c>
      <c r="F181" s="40" t="s">
        <v>980</v>
      </c>
      <c r="G181" t="s">
        <v>2967</v>
      </c>
      <c r="H181" t="s">
        <v>2968</v>
      </c>
      <c r="I181" s="1"/>
      <c r="J181" s="1"/>
      <c r="K181" s="1"/>
      <c r="L181" s="1"/>
      <c r="M181" s="1"/>
      <c r="N181" s="1">
        <v>2</v>
      </c>
      <c r="O181" s="44">
        <f t="shared" si="25"/>
        <v>1</v>
      </c>
      <c r="P181" s="60">
        <f t="shared" si="26"/>
        <v>1</v>
      </c>
      <c r="Q181" s="62">
        <f t="shared" si="27"/>
        <v>0</v>
      </c>
      <c r="R181" s="62">
        <f t="shared" si="28"/>
        <v>1</v>
      </c>
      <c r="S181" s="60" t="str">
        <f t="shared" si="23"/>
        <v>0-15% range</v>
      </c>
      <c r="T181" s="61">
        <f t="shared" si="32"/>
        <v>2</v>
      </c>
      <c r="U181" s="61">
        <f t="shared" si="29"/>
        <v>2</v>
      </c>
      <c r="V181" s="61">
        <f t="shared" si="30"/>
        <v>2</v>
      </c>
      <c r="W181" s="60">
        <f t="shared" si="24"/>
        <v>1</v>
      </c>
      <c r="X181" s="104" t="s">
        <v>2173</v>
      </c>
      <c r="Z181" s="134"/>
      <c r="AA181" s="134"/>
      <c r="AB181" s="134">
        <v>43271</v>
      </c>
      <c r="AC181" s="134"/>
      <c r="AD181" s="134"/>
      <c r="AE181" s="134"/>
    </row>
    <row r="182" spans="1:31" ht="15" customHeight="1" x14ac:dyDescent="0.25">
      <c r="A182" s="40" t="s">
        <v>20</v>
      </c>
      <c r="B182" s="40" t="s">
        <v>21</v>
      </c>
      <c r="C182" t="s">
        <v>955</v>
      </c>
      <c r="D182" s="40" t="s">
        <v>954</v>
      </c>
      <c r="E182" t="s">
        <v>979</v>
      </c>
      <c r="F182" s="40" t="s">
        <v>980</v>
      </c>
      <c r="G182" t="s">
        <v>3170</v>
      </c>
      <c r="H182" t="s">
        <v>3171</v>
      </c>
      <c r="I182" s="1"/>
      <c r="J182" s="1"/>
      <c r="K182" s="1"/>
      <c r="L182" s="1"/>
      <c r="M182" s="1"/>
      <c r="N182" s="1">
        <v>1</v>
      </c>
      <c r="O182" s="44">
        <f t="shared" si="25"/>
        <v>1</v>
      </c>
      <c r="P182" s="60">
        <f t="shared" si="26"/>
        <v>1</v>
      </c>
      <c r="Q182" s="62">
        <f t="shared" si="27"/>
        <v>0</v>
      </c>
      <c r="R182" s="62">
        <f t="shared" si="28"/>
        <v>1</v>
      </c>
      <c r="S182" s="60" t="str">
        <f t="shared" si="23"/>
        <v>0-15% range</v>
      </c>
      <c r="T182" s="61">
        <f t="shared" si="32"/>
        <v>1</v>
      </c>
      <c r="U182" s="61">
        <f t="shared" si="29"/>
        <v>1</v>
      </c>
      <c r="V182" s="61">
        <f t="shared" si="30"/>
        <v>1</v>
      </c>
      <c r="W182" s="107">
        <f t="shared" si="24"/>
        <v>1</v>
      </c>
      <c r="X182" s="104" t="s">
        <v>2173</v>
      </c>
      <c r="Z182" s="134"/>
      <c r="AA182" s="134"/>
      <c r="AB182" s="134">
        <v>43271</v>
      </c>
      <c r="AC182" s="134"/>
      <c r="AD182" s="134"/>
      <c r="AE182" s="134"/>
    </row>
    <row r="183" spans="1:31" ht="15" customHeight="1" x14ac:dyDescent="0.25">
      <c r="A183" s="40" t="s">
        <v>20</v>
      </c>
      <c r="B183" s="40" t="s">
        <v>21</v>
      </c>
      <c r="C183" t="s">
        <v>955</v>
      </c>
      <c r="D183" s="40" t="s">
        <v>954</v>
      </c>
      <c r="E183" t="s">
        <v>979</v>
      </c>
      <c r="F183" s="40" t="s">
        <v>980</v>
      </c>
      <c r="G183" t="s">
        <v>3173</v>
      </c>
      <c r="H183" t="s">
        <v>3174</v>
      </c>
      <c r="I183" s="1"/>
      <c r="J183" s="1"/>
      <c r="K183" s="1"/>
      <c r="L183" s="1"/>
      <c r="M183" s="1"/>
      <c r="N183" s="1">
        <v>3</v>
      </c>
      <c r="O183" s="44">
        <f t="shared" si="25"/>
        <v>1</v>
      </c>
      <c r="P183" s="60">
        <f t="shared" si="26"/>
        <v>1</v>
      </c>
      <c r="Q183" s="62">
        <f t="shared" si="27"/>
        <v>0</v>
      </c>
      <c r="R183" s="62">
        <f t="shared" si="28"/>
        <v>1</v>
      </c>
      <c r="S183" s="60" t="str">
        <f t="shared" si="23"/>
        <v>0-15% range</v>
      </c>
      <c r="T183" s="61">
        <f t="shared" si="32"/>
        <v>3</v>
      </c>
      <c r="U183" s="61">
        <f t="shared" si="29"/>
        <v>3</v>
      </c>
      <c r="V183" s="61">
        <f t="shared" si="30"/>
        <v>3</v>
      </c>
      <c r="W183" s="107">
        <f t="shared" si="24"/>
        <v>1</v>
      </c>
      <c r="X183" s="104" t="s">
        <v>2173</v>
      </c>
      <c r="Z183" s="134"/>
      <c r="AA183" s="134"/>
      <c r="AB183" s="134">
        <v>43273</v>
      </c>
      <c r="AC183" s="134"/>
      <c r="AD183" s="134"/>
      <c r="AE183" s="134"/>
    </row>
    <row r="184" spans="1:31" ht="15" customHeight="1" x14ac:dyDescent="0.25">
      <c r="A184" s="40" t="s">
        <v>20</v>
      </c>
      <c r="B184" s="40" t="s">
        <v>21</v>
      </c>
      <c r="C184" t="s">
        <v>955</v>
      </c>
      <c r="D184" s="40" t="s">
        <v>954</v>
      </c>
      <c r="E184" t="s">
        <v>979</v>
      </c>
      <c r="F184" s="40" t="s">
        <v>980</v>
      </c>
      <c r="G184" t="s">
        <v>3506</v>
      </c>
      <c r="H184" t="s">
        <v>3507</v>
      </c>
      <c r="I184" s="1"/>
      <c r="J184" s="1"/>
      <c r="K184" s="1"/>
      <c r="L184" s="1"/>
      <c r="M184" s="1"/>
      <c r="N184" s="1">
        <v>3</v>
      </c>
      <c r="O184" s="44">
        <f t="shared" si="25"/>
        <v>1</v>
      </c>
      <c r="P184" s="60">
        <f t="shared" si="26"/>
        <v>1</v>
      </c>
      <c r="Q184" s="62">
        <f t="shared" si="27"/>
        <v>0</v>
      </c>
      <c r="R184" s="62">
        <f t="shared" si="28"/>
        <v>1</v>
      </c>
      <c r="S184" s="60" t="str">
        <f t="shared" si="23"/>
        <v>0-15% range</v>
      </c>
      <c r="T184" s="61">
        <f t="shared" si="32"/>
        <v>3</v>
      </c>
      <c r="U184" s="61">
        <f t="shared" si="29"/>
        <v>3</v>
      </c>
      <c r="V184" s="61">
        <f t="shared" si="30"/>
        <v>3</v>
      </c>
      <c r="W184" s="107">
        <f t="shared" si="24"/>
        <v>1</v>
      </c>
      <c r="X184" s="104" t="s">
        <v>2173</v>
      </c>
      <c r="Z184" s="134"/>
      <c r="AA184" s="134"/>
      <c r="AB184" s="134">
        <v>43271</v>
      </c>
      <c r="AC184" s="134"/>
      <c r="AD184" s="134"/>
      <c r="AE184" s="134"/>
    </row>
    <row r="185" spans="1:31" ht="15" customHeight="1" x14ac:dyDescent="0.25">
      <c r="A185" s="40" t="s">
        <v>20</v>
      </c>
      <c r="B185" s="40" t="s">
        <v>21</v>
      </c>
      <c r="C185" t="s">
        <v>955</v>
      </c>
      <c r="D185" s="40" t="s">
        <v>954</v>
      </c>
      <c r="E185" t="s">
        <v>979</v>
      </c>
      <c r="F185" s="40" t="s">
        <v>980</v>
      </c>
      <c r="G185" t="s">
        <v>3508</v>
      </c>
      <c r="H185" t="s">
        <v>3509</v>
      </c>
      <c r="I185" s="1"/>
      <c r="J185" s="1"/>
      <c r="K185" s="1"/>
      <c r="L185" s="1"/>
      <c r="M185" s="1"/>
      <c r="N185" s="1">
        <v>2</v>
      </c>
      <c r="O185" s="44">
        <f t="shared" si="25"/>
        <v>1</v>
      </c>
      <c r="P185" s="60">
        <f t="shared" si="26"/>
        <v>1</v>
      </c>
      <c r="Q185" s="62">
        <f t="shared" si="27"/>
        <v>0</v>
      </c>
      <c r="R185" s="62">
        <f t="shared" si="28"/>
        <v>1</v>
      </c>
      <c r="S185" s="60" t="str">
        <f t="shared" si="23"/>
        <v>0-15% range</v>
      </c>
      <c r="T185" s="61">
        <f t="shared" si="32"/>
        <v>2</v>
      </c>
      <c r="U185" s="61">
        <f t="shared" si="29"/>
        <v>2</v>
      </c>
      <c r="V185" s="61">
        <f t="shared" si="30"/>
        <v>2</v>
      </c>
      <c r="W185" s="107">
        <f t="shared" si="24"/>
        <v>1</v>
      </c>
      <c r="X185" s="104" t="s">
        <v>2173</v>
      </c>
      <c r="Z185" s="134"/>
      <c r="AA185" s="134"/>
      <c r="AB185" s="134">
        <v>43271</v>
      </c>
      <c r="AC185" s="134"/>
      <c r="AD185" s="134"/>
      <c r="AE185" s="134"/>
    </row>
    <row r="186" spans="1:31" ht="15" customHeight="1" x14ac:dyDescent="0.25">
      <c r="A186" s="40" t="s">
        <v>20</v>
      </c>
      <c r="B186" s="40" t="s">
        <v>21</v>
      </c>
      <c r="C186" t="s">
        <v>955</v>
      </c>
      <c r="D186" s="40" t="s">
        <v>954</v>
      </c>
      <c r="E186" t="s">
        <v>979</v>
      </c>
      <c r="F186" s="40" t="s">
        <v>980</v>
      </c>
      <c r="G186" t="s">
        <v>3510</v>
      </c>
      <c r="H186" t="s">
        <v>3511</v>
      </c>
      <c r="I186" s="1"/>
      <c r="J186" s="1"/>
      <c r="K186" s="1"/>
      <c r="L186" s="1"/>
      <c r="M186" s="1"/>
      <c r="N186" s="1">
        <v>2</v>
      </c>
      <c r="O186" s="44">
        <f t="shared" si="25"/>
        <v>1</v>
      </c>
      <c r="P186" s="60">
        <f t="shared" si="26"/>
        <v>1</v>
      </c>
      <c r="Q186" s="62">
        <f t="shared" si="27"/>
        <v>0</v>
      </c>
      <c r="R186" s="62">
        <f t="shared" si="28"/>
        <v>1</v>
      </c>
      <c r="S186" s="60" t="str">
        <f t="shared" si="23"/>
        <v>0-15% range</v>
      </c>
      <c r="T186" s="61">
        <f t="shared" si="32"/>
        <v>2</v>
      </c>
      <c r="U186" s="61">
        <f t="shared" si="29"/>
        <v>2</v>
      </c>
      <c r="V186" s="61">
        <f t="shared" si="30"/>
        <v>2</v>
      </c>
      <c r="W186" s="60">
        <f t="shared" si="24"/>
        <v>1</v>
      </c>
      <c r="X186" s="104" t="s">
        <v>2173</v>
      </c>
      <c r="Z186" s="134"/>
      <c r="AA186" s="134"/>
      <c r="AB186" s="134">
        <v>43271</v>
      </c>
      <c r="AC186" s="134"/>
      <c r="AD186" s="134"/>
      <c r="AE186" s="134"/>
    </row>
    <row r="187" spans="1:31" ht="15" customHeight="1" x14ac:dyDescent="0.25">
      <c r="A187" s="40" t="s">
        <v>20</v>
      </c>
      <c r="B187" s="40" t="s">
        <v>21</v>
      </c>
      <c r="C187" t="s">
        <v>955</v>
      </c>
      <c r="D187" s="40" t="s">
        <v>954</v>
      </c>
      <c r="E187" t="s">
        <v>979</v>
      </c>
      <c r="F187" s="40" t="s">
        <v>980</v>
      </c>
      <c r="G187" t="s">
        <v>3512</v>
      </c>
      <c r="H187" t="s">
        <v>3513</v>
      </c>
      <c r="I187" s="1"/>
      <c r="J187" s="1"/>
      <c r="K187" s="1"/>
      <c r="L187" s="1"/>
      <c r="M187" s="1"/>
      <c r="N187" s="1">
        <v>3</v>
      </c>
      <c r="O187" s="44">
        <f t="shared" si="25"/>
        <v>1</v>
      </c>
      <c r="P187" s="60">
        <f t="shared" si="26"/>
        <v>1</v>
      </c>
      <c r="Q187" s="62">
        <f t="shared" si="27"/>
        <v>0</v>
      </c>
      <c r="R187" s="62">
        <f t="shared" si="28"/>
        <v>1</v>
      </c>
      <c r="S187" s="60" t="str">
        <f t="shared" si="23"/>
        <v>0-15% range</v>
      </c>
      <c r="T187" s="61">
        <f t="shared" si="32"/>
        <v>3</v>
      </c>
      <c r="U187" s="61">
        <f t="shared" si="29"/>
        <v>3</v>
      </c>
      <c r="V187" s="61">
        <f t="shared" si="30"/>
        <v>3</v>
      </c>
      <c r="W187" s="60">
        <f t="shared" si="24"/>
        <v>1</v>
      </c>
      <c r="X187" s="104" t="s">
        <v>2173</v>
      </c>
      <c r="Z187" s="134"/>
      <c r="AA187" s="134"/>
      <c r="AB187" s="134"/>
      <c r="AC187" s="134"/>
      <c r="AD187" s="134"/>
      <c r="AE187" s="134"/>
    </row>
    <row r="188" spans="1:31" ht="15" customHeight="1" x14ac:dyDescent="0.25">
      <c r="A188" s="40" t="s">
        <v>20</v>
      </c>
      <c r="B188" s="40" t="s">
        <v>21</v>
      </c>
      <c r="C188" t="s">
        <v>955</v>
      </c>
      <c r="D188" s="40" t="s">
        <v>954</v>
      </c>
      <c r="E188" t="s">
        <v>979</v>
      </c>
      <c r="F188" s="40" t="s">
        <v>980</v>
      </c>
      <c r="G188" t="s">
        <v>1035</v>
      </c>
      <c r="H188" t="s">
        <v>3514</v>
      </c>
      <c r="I188" s="1"/>
      <c r="J188" s="1"/>
      <c r="K188" s="1"/>
      <c r="L188" s="1"/>
      <c r="M188" s="1"/>
      <c r="N188" s="1">
        <v>5</v>
      </c>
      <c r="O188" s="44">
        <f t="shared" si="25"/>
        <v>1</v>
      </c>
      <c r="P188" s="60">
        <f t="shared" si="26"/>
        <v>1</v>
      </c>
      <c r="Q188" s="62">
        <f t="shared" si="27"/>
        <v>0</v>
      </c>
      <c r="R188" s="62">
        <f t="shared" si="28"/>
        <v>1</v>
      </c>
      <c r="S188" s="60" t="str">
        <f t="shared" si="23"/>
        <v>0-15% range</v>
      </c>
      <c r="T188" s="61">
        <f t="shared" si="32"/>
        <v>5</v>
      </c>
      <c r="U188" s="61">
        <f t="shared" si="29"/>
        <v>5</v>
      </c>
      <c r="V188" s="61">
        <f t="shared" si="30"/>
        <v>5</v>
      </c>
      <c r="W188" s="107">
        <f t="shared" si="24"/>
        <v>1</v>
      </c>
      <c r="X188" s="104" t="s">
        <v>2173</v>
      </c>
      <c r="Z188" s="134"/>
      <c r="AA188" s="134"/>
      <c r="AB188" s="134">
        <v>43276</v>
      </c>
      <c r="AC188" s="134"/>
      <c r="AD188" s="134"/>
      <c r="AE188" s="134"/>
    </row>
    <row r="189" spans="1:31" ht="15" customHeight="1" x14ac:dyDescent="0.25">
      <c r="A189" s="40" t="s">
        <v>20</v>
      </c>
      <c r="B189" s="40" t="s">
        <v>21</v>
      </c>
      <c r="C189" t="s">
        <v>955</v>
      </c>
      <c r="D189" s="40" t="s">
        <v>954</v>
      </c>
      <c r="E189" t="s">
        <v>979</v>
      </c>
      <c r="F189" s="40" t="s">
        <v>980</v>
      </c>
      <c r="G189" t="s">
        <v>3515</v>
      </c>
      <c r="H189" t="s">
        <v>3516</v>
      </c>
      <c r="I189" s="1"/>
      <c r="J189" s="1"/>
      <c r="K189" s="1"/>
      <c r="L189" s="1"/>
      <c r="M189" s="1"/>
      <c r="N189" s="1">
        <v>6</v>
      </c>
      <c r="O189" s="44">
        <f t="shared" si="25"/>
        <v>1</v>
      </c>
      <c r="P189" s="60">
        <f t="shared" si="26"/>
        <v>1</v>
      </c>
      <c r="Q189" s="62">
        <f t="shared" si="27"/>
        <v>0</v>
      </c>
      <c r="R189" s="62">
        <f t="shared" si="28"/>
        <v>1</v>
      </c>
      <c r="S189" s="60" t="str">
        <f t="shared" si="23"/>
        <v>0-15% range</v>
      </c>
      <c r="T189" s="61">
        <f t="shared" si="32"/>
        <v>6</v>
      </c>
      <c r="U189" s="61">
        <f t="shared" si="29"/>
        <v>6</v>
      </c>
      <c r="V189" s="61">
        <f t="shared" si="30"/>
        <v>6</v>
      </c>
      <c r="W189" s="60">
        <f t="shared" si="24"/>
        <v>1</v>
      </c>
      <c r="X189" s="104" t="s">
        <v>2173</v>
      </c>
      <c r="Z189" s="134"/>
      <c r="AA189" s="134"/>
      <c r="AB189" s="134">
        <v>43279</v>
      </c>
      <c r="AC189" s="134"/>
      <c r="AD189" s="134"/>
      <c r="AE189" s="134"/>
    </row>
    <row r="190" spans="1:31" ht="15" customHeight="1" x14ac:dyDescent="0.25">
      <c r="A190" s="40" t="s">
        <v>20</v>
      </c>
      <c r="B190" s="40" t="s">
        <v>21</v>
      </c>
      <c r="C190" t="s">
        <v>955</v>
      </c>
      <c r="D190" s="40" t="s">
        <v>954</v>
      </c>
      <c r="E190" t="s">
        <v>979</v>
      </c>
      <c r="F190" s="40" t="s">
        <v>980</v>
      </c>
      <c r="G190" t="s">
        <v>3517</v>
      </c>
      <c r="H190" t="s">
        <v>3518</v>
      </c>
      <c r="I190" s="1"/>
      <c r="J190" s="1"/>
      <c r="K190" s="1"/>
      <c r="L190" s="1"/>
      <c r="M190" s="1"/>
      <c r="N190" s="1">
        <v>3</v>
      </c>
      <c r="O190" s="44">
        <f t="shared" si="25"/>
        <v>1</v>
      </c>
      <c r="P190" s="60">
        <f t="shared" si="26"/>
        <v>1</v>
      </c>
      <c r="Q190" s="62">
        <f t="shared" si="27"/>
        <v>0</v>
      </c>
      <c r="R190" s="62">
        <f t="shared" si="28"/>
        <v>1</v>
      </c>
      <c r="S190" s="60" t="str">
        <f t="shared" si="23"/>
        <v>0-15% range</v>
      </c>
      <c r="T190" s="61">
        <f t="shared" si="32"/>
        <v>3</v>
      </c>
      <c r="U190" s="61">
        <f t="shared" si="29"/>
        <v>3</v>
      </c>
      <c r="V190" s="61">
        <f t="shared" si="30"/>
        <v>3</v>
      </c>
      <c r="W190" s="60">
        <f t="shared" si="24"/>
        <v>1</v>
      </c>
      <c r="X190" s="104" t="s">
        <v>2173</v>
      </c>
      <c r="Z190" s="134"/>
      <c r="AA190" s="134"/>
      <c r="AB190" s="134">
        <v>43279</v>
      </c>
      <c r="AC190" s="134"/>
      <c r="AD190" s="134"/>
      <c r="AE190" s="134"/>
    </row>
    <row r="191" spans="1:31" ht="15" customHeight="1" x14ac:dyDescent="0.25">
      <c r="A191" s="40" t="s">
        <v>20</v>
      </c>
      <c r="B191" s="40" t="s">
        <v>21</v>
      </c>
      <c r="C191" t="s">
        <v>22</v>
      </c>
      <c r="D191" s="40" t="s">
        <v>23</v>
      </c>
      <c r="E191" t="s">
        <v>24</v>
      </c>
      <c r="F191" s="40" t="s">
        <v>25</v>
      </c>
      <c r="G191" t="s">
        <v>27</v>
      </c>
      <c r="H191" t="s">
        <v>3036</v>
      </c>
      <c r="I191" s="1"/>
      <c r="J191" s="1"/>
      <c r="K191" s="1"/>
      <c r="L191" s="1"/>
      <c r="M191" s="1"/>
      <c r="N191" s="1">
        <v>1</v>
      </c>
      <c r="O191" s="44">
        <f t="shared" si="25"/>
        <v>1</v>
      </c>
      <c r="P191" s="60">
        <f t="shared" si="26"/>
        <v>1</v>
      </c>
      <c r="Q191" s="62">
        <f t="shared" si="27"/>
        <v>0</v>
      </c>
      <c r="R191" s="62">
        <f t="shared" si="28"/>
        <v>1</v>
      </c>
      <c r="S191" s="60" t="str">
        <f t="shared" si="23"/>
        <v>0-15% range</v>
      </c>
      <c r="T191" s="61">
        <f t="shared" si="32"/>
        <v>1</v>
      </c>
      <c r="U191" s="61">
        <f t="shared" si="29"/>
        <v>1</v>
      </c>
      <c r="V191" s="61">
        <f t="shared" si="30"/>
        <v>1</v>
      </c>
      <c r="W191" s="60">
        <f t="shared" si="24"/>
        <v>1</v>
      </c>
      <c r="X191" s="104" t="s">
        <v>2173</v>
      </c>
      <c r="Z191" s="134"/>
      <c r="AA191" s="134"/>
      <c r="AB191" s="134"/>
      <c r="AC191" s="134"/>
      <c r="AD191" s="134"/>
      <c r="AE191" s="134"/>
    </row>
    <row r="192" spans="1:31" ht="15" customHeight="1" x14ac:dyDescent="0.25">
      <c r="A192" s="40" t="s">
        <v>20</v>
      </c>
      <c r="B192" s="40" t="s">
        <v>21</v>
      </c>
      <c r="C192" t="s">
        <v>22</v>
      </c>
      <c r="D192" s="40" t="s">
        <v>23</v>
      </c>
      <c r="E192" t="s">
        <v>24</v>
      </c>
      <c r="F192" s="40" t="s">
        <v>25</v>
      </c>
      <c r="G192" t="s">
        <v>2826</v>
      </c>
      <c r="H192" t="s">
        <v>2827</v>
      </c>
      <c r="I192" s="1"/>
      <c r="J192" s="1"/>
      <c r="K192" s="1"/>
      <c r="L192" s="1"/>
      <c r="M192" s="1"/>
      <c r="N192" s="1">
        <v>1</v>
      </c>
      <c r="O192" s="44">
        <f t="shared" si="25"/>
        <v>1</v>
      </c>
      <c r="P192" s="60">
        <f t="shared" si="26"/>
        <v>1</v>
      </c>
      <c r="Q192" s="62">
        <f t="shared" si="27"/>
        <v>0</v>
      </c>
      <c r="R192" s="62">
        <f t="shared" si="28"/>
        <v>1</v>
      </c>
      <c r="S192" s="60" t="str">
        <f t="shared" si="23"/>
        <v>0-15% range</v>
      </c>
      <c r="T192" s="61">
        <f t="shared" si="32"/>
        <v>1</v>
      </c>
      <c r="U192" s="61">
        <f t="shared" si="29"/>
        <v>1</v>
      </c>
      <c r="V192" s="61">
        <f t="shared" si="30"/>
        <v>1</v>
      </c>
      <c r="W192" s="60">
        <f t="shared" si="24"/>
        <v>1</v>
      </c>
      <c r="X192" s="104" t="s">
        <v>2173</v>
      </c>
      <c r="Z192" s="134"/>
      <c r="AA192" s="134"/>
      <c r="AB192" s="134">
        <v>43271</v>
      </c>
      <c r="AC192" s="134"/>
      <c r="AD192" s="134"/>
      <c r="AE192" s="134"/>
    </row>
    <row r="193" spans="1:31" ht="15" customHeight="1" x14ac:dyDescent="0.25">
      <c r="A193" s="40" t="s">
        <v>20</v>
      </c>
      <c r="B193" s="40" t="s">
        <v>21</v>
      </c>
      <c r="C193" t="s">
        <v>22</v>
      </c>
      <c r="D193" s="40" t="s">
        <v>23</v>
      </c>
      <c r="E193" t="s">
        <v>24</v>
      </c>
      <c r="F193" s="40" t="s">
        <v>25</v>
      </c>
      <c r="G193" t="s">
        <v>2828</v>
      </c>
      <c r="H193" t="s">
        <v>2829</v>
      </c>
      <c r="I193" s="1"/>
      <c r="J193" s="1"/>
      <c r="K193" s="1"/>
      <c r="L193" s="1"/>
      <c r="M193" s="1"/>
      <c r="N193" s="1">
        <v>2</v>
      </c>
      <c r="O193" s="44">
        <f t="shared" si="25"/>
        <v>1</v>
      </c>
      <c r="P193" s="60">
        <f t="shared" si="26"/>
        <v>1</v>
      </c>
      <c r="Q193" s="62">
        <f t="shared" si="27"/>
        <v>0</v>
      </c>
      <c r="R193" s="62">
        <f t="shared" si="28"/>
        <v>1</v>
      </c>
      <c r="S193" s="60" t="str">
        <f t="shared" si="23"/>
        <v>0-15% range</v>
      </c>
      <c r="T193" s="61">
        <f t="shared" si="32"/>
        <v>2</v>
      </c>
      <c r="U193" s="61">
        <f t="shared" si="29"/>
        <v>2</v>
      </c>
      <c r="V193" s="61">
        <f t="shared" si="30"/>
        <v>2</v>
      </c>
      <c r="W193" s="60">
        <f t="shared" si="24"/>
        <v>1</v>
      </c>
      <c r="X193" s="104" t="s">
        <v>2173</v>
      </c>
      <c r="Z193" s="134"/>
      <c r="AA193" s="134"/>
      <c r="AB193" s="134"/>
      <c r="AC193" s="134"/>
      <c r="AD193" s="134"/>
      <c r="AE193" s="134"/>
    </row>
    <row r="194" spans="1:31" ht="15" customHeight="1" x14ac:dyDescent="0.25">
      <c r="A194" s="40" t="s">
        <v>20</v>
      </c>
      <c r="B194" s="40" t="s">
        <v>21</v>
      </c>
      <c r="C194" t="s">
        <v>22</v>
      </c>
      <c r="D194" s="40" t="s">
        <v>23</v>
      </c>
      <c r="E194" t="s">
        <v>24</v>
      </c>
      <c r="F194" s="40" t="s">
        <v>25</v>
      </c>
      <c r="G194" t="s">
        <v>2830</v>
      </c>
      <c r="H194" t="s">
        <v>2831</v>
      </c>
      <c r="I194" s="1"/>
      <c r="J194" s="1"/>
      <c r="K194" s="1"/>
      <c r="L194" s="1"/>
      <c r="M194" s="1"/>
      <c r="N194" s="1">
        <v>1</v>
      </c>
      <c r="O194" s="44">
        <f t="shared" si="25"/>
        <v>1</v>
      </c>
      <c r="P194" s="60">
        <f t="shared" si="26"/>
        <v>1</v>
      </c>
      <c r="Q194" s="62">
        <f t="shared" si="27"/>
        <v>0</v>
      </c>
      <c r="R194" s="62">
        <f t="shared" si="28"/>
        <v>1</v>
      </c>
      <c r="S194" s="60" t="str">
        <f t="shared" si="23"/>
        <v>0-15% range</v>
      </c>
      <c r="T194" s="61">
        <f t="shared" si="32"/>
        <v>1</v>
      </c>
      <c r="U194" s="61">
        <f t="shared" si="29"/>
        <v>1</v>
      </c>
      <c r="V194" s="61">
        <f t="shared" si="30"/>
        <v>1</v>
      </c>
      <c r="W194" s="60">
        <f t="shared" si="24"/>
        <v>1</v>
      </c>
      <c r="X194" s="104" t="s">
        <v>2173</v>
      </c>
      <c r="Z194" s="134"/>
      <c r="AA194" s="134"/>
      <c r="AB194" s="134"/>
      <c r="AC194" s="134"/>
      <c r="AD194" s="134"/>
      <c r="AE194" s="134"/>
    </row>
    <row r="195" spans="1:31" ht="15" customHeight="1" x14ac:dyDescent="0.25">
      <c r="A195" s="40" t="s">
        <v>20</v>
      </c>
      <c r="B195" s="40" t="s">
        <v>21</v>
      </c>
      <c r="C195" t="s">
        <v>22</v>
      </c>
      <c r="D195" s="40" t="s">
        <v>23</v>
      </c>
      <c r="E195" t="s">
        <v>24</v>
      </c>
      <c r="F195" s="40" t="s">
        <v>25</v>
      </c>
      <c r="G195" t="s">
        <v>24</v>
      </c>
      <c r="H195" t="s">
        <v>2881</v>
      </c>
      <c r="I195" s="1"/>
      <c r="J195" s="1"/>
      <c r="K195" s="1"/>
      <c r="L195" s="1"/>
      <c r="M195" s="1"/>
      <c r="N195" s="1">
        <v>3</v>
      </c>
      <c r="O195" s="44">
        <f t="shared" si="25"/>
        <v>1</v>
      </c>
      <c r="P195" s="60">
        <f t="shared" si="26"/>
        <v>1</v>
      </c>
      <c r="Q195" s="62">
        <f t="shared" si="27"/>
        <v>0</v>
      </c>
      <c r="R195" s="62">
        <f t="shared" si="28"/>
        <v>1</v>
      </c>
      <c r="S195" s="60" t="str">
        <f t="shared" ref="S195:S258" si="33">IFERROR(IF(Q195&lt;=0.15,"0-15% range",IF(AND(Q195&gt;0.15,Q195&lt;=0.5),"16 - 50% range",IF(Q195&gt;0.5,"50-100% range", "NA"))),"")</f>
        <v>0-15% range</v>
      </c>
      <c r="T195" s="61">
        <f t="shared" si="32"/>
        <v>3</v>
      </c>
      <c r="U195" s="61">
        <f t="shared" si="29"/>
        <v>3</v>
      </c>
      <c r="V195" s="61">
        <f t="shared" si="30"/>
        <v>3</v>
      </c>
      <c r="W195" s="60">
        <f t="shared" ref="W195:W258" si="34">COUNTIF(H:H,H195)</f>
        <v>1</v>
      </c>
      <c r="X195" s="104" t="s">
        <v>2173</v>
      </c>
      <c r="Z195" s="134"/>
      <c r="AA195" s="134"/>
      <c r="AB195" s="134">
        <v>43277</v>
      </c>
      <c r="AC195" s="134"/>
      <c r="AD195" s="134"/>
      <c r="AE195" s="134"/>
    </row>
    <row r="196" spans="1:31" ht="15" customHeight="1" x14ac:dyDescent="0.25">
      <c r="A196" s="41" t="s">
        <v>20</v>
      </c>
      <c r="B196" s="40" t="s">
        <v>21</v>
      </c>
      <c r="C196" t="s">
        <v>22</v>
      </c>
      <c r="D196" s="40" t="s">
        <v>23</v>
      </c>
      <c r="E196" t="s">
        <v>24</v>
      </c>
      <c r="F196" s="40" t="s">
        <v>25</v>
      </c>
      <c r="G196" t="s">
        <v>2882</v>
      </c>
      <c r="H196" t="s">
        <v>2883</v>
      </c>
      <c r="I196" s="1"/>
      <c r="J196" s="1"/>
      <c r="K196" s="1"/>
      <c r="L196" s="1"/>
      <c r="M196" s="1"/>
      <c r="N196" s="1">
        <v>1</v>
      </c>
      <c r="O196" s="44">
        <f t="shared" ref="O196:O259" si="35">COUNTIF(I196:N196,"&gt;=0")</f>
        <v>1</v>
      </c>
      <c r="P196" s="60">
        <f t="shared" ref="P196:P259" si="36">COUNTIF(I196:N196,"&gt;=0")</f>
        <v>1</v>
      </c>
      <c r="Q196" s="62">
        <f t="shared" ref="Q196:Q259" si="37">IFERROR(1-(MIN(I196:N196)/MAX(I196:N196)),"")</f>
        <v>0</v>
      </c>
      <c r="R196" s="62">
        <f t="shared" ref="R196:R259" si="38">IF(MIN(I196:N196)&lt;&gt;0,MAX(I196:N196)/MIN(I196:N196),0)</f>
        <v>1</v>
      </c>
      <c r="S196" s="60" t="str">
        <f t="shared" si="33"/>
        <v>0-15% range</v>
      </c>
      <c r="T196" s="61">
        <f t="shared" si="32"/>
        <v>1</v>
      </c>
      <c r="U196" s="61">
        <f t="shared" ref="U196:U259" si="39">MAX(I196:N196)</f>
        <v>1</v>
      </c>
      <c r="V196" s="61">
        <f t="shared" ref="V196:V259" si="40">MIN(I196:N196)</f>
        <v>1</v>
      </c>
      <c r="W196" s="60">
        <f t="shared" si="34"/>
        <v>1</v>
      </c>
      <c r="X196" s="104" t="s">
        <v>2173</v>
      </c>
      <c r="Z196" s="134"/>
      <c r="AA196" s="134"/>
      <c r="AB196" s="134"/>
      <c r="AC196" s="134"/>
      <c r="AD196" s="134"/>
      <c r="AE196" s="134"/>
    </row>
    <row r="197" spans="1:31" ht="15" customHeight="1" x14ac:dyDescent="0.25">
      <c r="A197" s="40" t="s">
        <v>20</v>
      </c>
      <c r="B197" s="40" t="s">
        <v>21</v>
      </c>
      <c r="C197" t="s">
        <v>22</v>
      </c>
      <c r="D197" s="40" t="s">
        <v>23</v>
      </c>
      <c r="E197" t="s">
        <v>24</v>
      </c>
      <c r="F197" s="40" t="s">
        <v>25</v>
      </c>
      <c r="G197" t="s">
        <v>3019</v>
      </c>
      <c r="H197" t="s">
        <v>3020</v>
      </c>
      <c r="I197" s="1"/>
      <c r="J197" s="1"/>
      <c r="K197" s="1"/>
      <c r="L197" s="1"/>
      <c r="M197" s="1"/>
      <c r="N197" s="1">
        <v>1</v>
      </c>
      <c r="O197" s="44">
        <f t="shared" si="35"/>
        <v>1</v>
      </c>
      <c r="P197" s="60">
        <f t="shared" si="36"/>
        <v>1</v>
      </c>
      <c r="Q197" s="62">
        <f t="shared" si="37"/>
        <v>0</v>
      </c>
      <c r="R197" s="62">
        <f t="shared" si="38"/>
        <v>1</v>
      </c>
      <c r="S197" s="60" t="str">
        <f t="shared" si="33"/>
        <v>0-15% range</v>
      </c>
      <c r="T197" s="61">
        <f t="shared" si="32"/>
        <v>1</v>
      </c>
      <c r="U197" s="61">
        <f t="shared" si="39"/>
        <v>1</v>
      </c>
      <c r="V197" s="61">
        <f t="shared" si="40"/>
        <v>1</v>
      </c>
      <c r="W197" s="60">
        <f t="shared" si="34"/>
        <v>1</v>
      </c>
      <c r="X197" s="104" t="s">
        <v>2173</v>
      </c>
      <c r="Z197" s="134"/>
      <c r="AA197" s="134"/>
      <c r="AB197" s="134"/>
      <c r="AC197" s="134"/>
      <c r="AD197" s="134"/>
      <c r="AE197" s="134"/>
    </row>
    <row r="198" spans="1:31" ht="15" customHeight="1" x14ac:dyDescent="0.25">
      <c r="A198" s="40" t="s">
        <v>20</v>
      </c>
      <c r="B198" s="40" t="s">
        <v>21</v>
      </c>
      <c r="C198" t="s">
        <v>22</v>
      </c>
      <c r="D198" s="40" t="s">
        <v>23</v>
      </c>
      <c r="E198" t="s">
        <v>24</v>
      </c>
      <c r="F198" s="40" t="s">
        <v>25</v>
      </c>
      <c r="G198" t="s">
        <v>3034</v>
      </c>
      <c r="H198" t="s">
        <v>3035</v>
      </c>
      <c r="I198" s="1"/>
      <c r="J198" s="1"/>
      <c r="K198" s="1"/>
      <c r="L198" s="1"/>
      <c r="M198" s="1"/>
      <c r="N198" s="1">
        <v>1</v>
      </c>
      <c r="O198" s="44">
        <f t="shared" si="35"/>
        <v>1</v>
      </c>
      <c r="P198" s="60">
        <f t="shared" si="36"/>
        <v>1</v>
      </c>
      <c r="Q198" s="62">
        <f t="shared" si="37"/>
        <v>0</v>
      </c>
      <c r="R198" s="62">
        <f t="shared" si="38"/>
        <v>1</v>
      </c>
      <c r="S198" s="60" t="str">
        <f t="shared" si="33"/>
        <v>0-15% range</v>
      </c>
      <c r="T198" s="61">
        <f t="shared" si="32"/>
        <v>1</v>
      </c>
      <c r="U198" s="61">
        <f t="shared" si="39"/>
        <v>1</v>
      </c>
      <c r="V198" s="61">
        <f t="shared" si="40"/>
        <v>1</v>
      </c>
      <c r="W198" s="60">
        <f t="shared" si="34"/>
        <v>1</v>
      </c>
      <c r="X198" s="104" t="s">
        <v>2173</v>
      </c>
      <c r="Z198" s="134"/>
      <c r="AA198" s="134"/>
      <c r="AB198" s="134"/>
      <c r="AC198" s="134"/>
      <c r="AD198" s="134"/>
      <c r="AE198" s="134"/>
    </row>
    <row r="199" spans="1:31" ht="15" customHeight="1" x14ac:dyDescent="0.25">
      <c r="A199" s="40" t="s">
        <v>20</v>
      </c>
      <c r="B199" s="40" t="s">
        <v>21</v>
      </c>
      <c r="C199" t="s">
        <v>22</v>
      </c>
      <c r="D199" s="40" t="s">
        <v>23</v>
      </c>
      <c r="E199" t="s">
        <v>24</v>
      </c>
      <c r="F199" s="40" t="s">
        <v>25</v>
      </c>
      <c r="G199" t="s">
        <v>3037</v>
      </c>
      <c r="H199" t="s">
        <v>3038</v>
      </c>
      <c r="I199" s="1"/>
      <c r="J199" s="1"/>
      <c r="K199" s="1"/>
      <c r="L199" s="1"/>
      <c r="M199" s="1"/>
      <c r="N199" s="1">
        <v>1</v>
      </c>
      <c r="O199" s="44">
        <f t="shared" si="35"/>
        <v>1</v>
      </c>
      <c r="P199" s="60">
        <f t="shared" si="36"/>
        <v>1</v>
      </c>
      <c r="Q199" s="62">
        <f t="shared" si="37"/>
        <v>0</v>
      </c>
      <c r="R199" s="62">
        <f t="shared" si="38"/>
        <v>1</v>
      </c>
      <c r="S199" s="60" t="str">
        <f t="shared" si="33"/>
        <v>0-15% range</v>
      </c>
      <c r="T199" s="61">
        <f t="shared" si="32"/>
        <v>1</v>
      </c>
      <c r="U199" s="61">
        <f t="shared" si="39"/>
        <v>1</v>
      </c>
      <c r="V199" s="61">
        <f t="shared" si="40"/>
        <v>1</v>
      </c>
      <c r="W199" s="60">
        <f t="shared" si="34"/>
        <v>1</v>
      </c>
      <c r="X199" s="104" t="s">
        <v>2173</v>
      </c>
      <c r="Z199" s="134"/>
      <c r="AA199" s="134"/>
      <c r="AB199" s="134"/>
      <c r="AC199" s="134"/>
      <c r="AD199" s="134"/>
      <c r="AE199" s="134"/>
    </row>
    <row r="200" spans="1:31" ht="15" customHeight="1" x14ac:dyDescent="0.25">
      <c r="A200" s="40" t="s">
        <v>20</v>
      </c>
      <c r="B200" s="40" t="s">
        <v>21</v>
      </c>
      <c r="C200" t="s">
        <v>22</v>
      </c>
      <c r="D200" s="40" t="s">
        <v>23</v>
      </c>
      <c r="E200" t="s">
        <v>24</v>
      </c>
      <c r="F200" s="40" t="s">
        <v>25</v>
      </c>
      <c r="G200" t="s">
        <v>3039</v>
      </c>
      <c r="H200" t="s">
        <v>3040</v>
      </c>
      <c r="I200" s="1"/>
      <c r="J200" s="1"/>
      <c r="K200" s="1"/>
      <c r="L200" s="1"/>
      <c r="M200" s="1"/>
      <c r="N200" s="1">
        <v>1</v>
      </c>
      <c r="O200" s="44">
        <f t="shared" si="35"/>
        <v>1</v>
      </c>
      <c r="P200" s="60">
        <f t="shared" si="36"/>
        <v>1</v>
      </c>
      <c r="Q200" s="62">
        <f t="shared" si="37"/>
        <v>0</v>
      </c>
      <c r="R200" s="62">
        <f t="shared" si="38"/>
        <v>1</v>
      </c>
      <c r="S200" s="60" t="str">
        <f t="shared" si="33"/>
        <v>0-15% range</v>
      </c>
      <c r="T200" s="61">
        <f t="shared" si="32"/>
        <v>1</v>
      </c>
      <c r="U200" s="61">
        <f t="shared" si="39"/>
        <v>1</v>
      </c>
      <c r="V200" s="61">
        <f t="shared" si="40"/>
        <v>1</v>
      </c>
      <c r="W200" s="60">
        <f t="shared" si="34"/>
        <v>1</v>
      </c>
      <c r="X200" s="104" t="s">
        <v>2173</v>
      </c>
      <c r="Z200" s="134"/>
      <c r="AA200" s="134"/>
      <c r="AB200" s="134"/>
      <c r="AC200" s="134"/>
      <c r="AD200" s="134"/>
      <c r="AE200" s="134"/>
    </row>
    <row r="201" spans="1:31" ht="15" customHeight="1" x14ac:dyDescent="0.25">
      <c r="A201" s="40" t="s">
        <v>20</v>
      </c>
      <c r="B201" s="40" t="s">
        <v>21</v>
      </c>
      <c r="C201" t="s">
        <v>22</v>
      </c>
      <c r="D201" s="40" t="s">
        <v>23</v>
      </c>
      <c r="E201" t="s">
        <v>24</v>
      </c>
      <c r="F201" s="40" t="s">
        <v>25</v>
      </c>
      <c r="G201" t="s">
        <v>3041</v>
      </c>
      <c r="H201" t="s">
        <v>3042</v>
      </c>
      <c r="I201" s="1"/>
      <c r="J201" s="1"/>
      <c r="K201" s="1"/>
      <c r="L201" s="1"/>
      <c r="M201" s="1"/>
      <c r="N201" s="1">
        <v>1</v>
      </c>
      <c r="O201" s="44">
        <f t="shared" si="35"/>
        <v>1</v>
      </c>
      <c r="P201" s="60">
        <f t="shared" si="36"/>
        <v>1</v>
      </c>
      <c r="Q201" s="62">
        <f t="shared" si="37"/>
        <v>0</v>
      </c>
      <c r="R201" s="62">
        <f t="shared" si="38"/>
        <v>1</v>
      </c>
      <c r="S201" s="60" t="str">
        <f t="shared" si="33"/>
        <v>0-15% range</v>
      </c>
      <c r="T201" s="61">
        <f t="shared" si="32"/>
        <v>1</v>
      </c>
      <c r="U201" s="61">
        <f t="shared" si="39"/>
        <v>1</v>
      </c>
      <c r="V201" s="61">
        <f t="shared" si="40"/>
        <v>1</v>
      </c>
      <c r="W201" s="107">
        <f t="shared" si="34"/>
        <v>1</v>
      </c>
      <c r="X201" s="104" t="s">
        <v>2173</v>
      </c>
      <c r="Z201" s="134"/>
      <c r="AA201" s="134"/>
      <c r="AB201" s="134"/>
      <c r="AC201" s="134"/>
      <c r="AD201" s="134"/>
      <c r="AE201" s="134"/>
    </row>
    <row r="202" spans="1:31" ht="15" customHeight="1" x14ac:dyDescent="0.25">
      <c r="A202" s="40" t="s">
        <v>20</v>
      </c>
      <c r="B202" s="40" t="s">
        <v>21</v>
      </c>
      <c r="C202" t="s">
        <v>22</v>
      </c>
      <c r="D202" s="40" t="s">
        <v>23</v>
      </c>
      <c r="E202" t="s">
        <v>24</v>
      </c>
      <c r="F202" s="40" t="s">
        <v>25</v>
      </c>
      <c r="G202" t="s">
        <v>3559</v>
      </c>
      <c r="H202" t="s">
        <v>3560</v>
      </c>
      <c r="I202" s="1"/>
      <c r="J202" s="1"/>
      <c r="K202" s="1"/>
      <c r="L202" s="1"/>
      <c r="M202" s="1"/>
      <c r="N202" s="1">
        <v>1</v>
      </c>
      <c r="O202" s="44">
        <f t="shared" si="35"/>
        <v>1</v>
      </c>
      <c r="P202" s="60">
        <f t="shared" si="36"/>
        <v>1</v>
      </c>
      <c r="Q202" s="62">
        <f t="shared" si="37"/>
        <v>0</v>
      </c>
      <c r="R202" s="62">
        <f t="shared" si="38"/>
        <v>1</v>
      </c>
      <c r="S202" s="60" t="str">
        <f t="shared" si="33"/>
        <v>0-15% range</v>
      </c>
      <c r="T202" s="61">
        <f>I202</f>
        <v>0</v>
      </c>
      <c r="U202" s="61">
        <f t="shared" si="39"/>
        <v>1</v>
      </c>
      <c r="V202" s="61">
        <f t="shared" si="40"/>
        <v>1</v>
      </c>
      <c r="W202" s="60">
        <f t="shared" si="34"/>
        <v>1</v>
      </c>
      <c r="X202" s="136" t="s">
        <v>2606</v>
      </c>
      <c r="Z202" s="134"/>
      <c r="AA202" s="134"/>
      <c r="AB202" s="134"/>
      <c r="AC202" s="134"/>
      <c r="AD202" s="134"/>
      <c r="AE202" s="134"/>
    </row>
    <row r="203" spans="1:31" ht="15" customHeight="1" x14ac:dyDescent="0.25">
      <c r="A203" s="40" t="s">
        <v>20</v>
      </c>
      <c r="B203" s="40" t="s">
        <v>21</v>
      </c>
      <c r="C203" t="s">
        <v>22</v>
      </c>
      <c r="D203" s="40" t="s">
        <v>23</v>
      </c>
      <c r="E203" t="s">
        <v>24</v>
      </c>
      <c r="F203" s="40" t="s">
        <v>25</v>
      </c>
      <c r="G203" t="s">
        <v>3561</v>
      </c>
      <c r="H203" t="s">
        <v>3562</v>
      </c>
      <c r="I203" s="1"/>
      <c r="J203" s="1"/>
      <c r="K203" s="1"/>
      <c r="L203" s="1"/>
      <c r="M203" s="1"/>
      <c r="N203" s="1">
        <v>1</v>
      </c>
      <c r="O203" s="44">
        <f t="shared" si="35"/>
        <v>1</v>
      </c>
      <c r="P203" s="60">
        <f t="shared" si="36"/>
        <v>1</v>
      </c>
      <c r="Q203" s="62">
        <f t="shared" si="37"/>
        <v>0</v>
      </c>
      <c r="R203" s="62">
        <f t="shared" si="38"/>
        <v>1</v>
      </c>
      <c r="S203" s="60" t="str">
        <f t="shared" si="33"/>
        <v>0-15% range</v>
      </c>
      <c r="T203" s="61">
        <f t="shared" ref="T203:T212" si="41">AVERAGE(I203:N203)</f>
        <v>1</v>
      </c>
      <c r="U203" s="61">
        <f t="shared" si="39"/>
        <v>1</v>
      </c>
      <c r="V203" s="61">
        <f t="shared" si="40"/>
        <v>1</v>
      </c>
      <c r="W203" s="60">
        <f t="shared" si="34"/>
        <v>1</v>
      </c>
      <c r="X203" s="104" t="s">
        <v>2173</v>
      </c>
      <c r="Z203" s="134"/>
      <c r="AA203" s="134"/>
      <c r="AB203" s="134"/>
      <c r="AC203" s="134"/>
      <c r="AD203" s="134"/>
      <c r="AE203" s="134"/>
    </row>
    <row r="204" spans="1:31" ht="15" customHeight="1" x14ac:dyDescent="0.25">
      <c r="A204" s="40" t="s">
        <v>20</v>
      </c>
      <c r="B204" s="40" t="s">
        <v>21</v>
      </c>
      <c r="C204" t="s">
        <v>22</v>
      </c>
      <c r="D204" s="40" t="s">
        <v>23</v>
      </c>
      <c r="E204" t="s">
        <v>24</v>
      </c>
      <c r="F204" s="40" t="s">
        <v>25</v>
      </c>
      <c r="G204" t="s">
        <v>3563</v>
      </c>
      <c r="H204" t="s">
        <v>3564</v>
      </c>
      <c r="I204" s="1"/>
      <c r="J204" s="1"/>
      <c r="K204" s="1"/>
      <c r="L204" s="1"/>
      <c r="M204" s="1"/>
      <c r="N204" s="1">
        <v>2</v>
      </c>
      <c r="O204" s="44">
        <f t="shared" si="35"/>
        <v>1</v>
      </c>
      <c r="P204" s="60">
        <f t="shared" si="36"/>
        <v>1</v>
      </c>
      <c r="Q204" s="62">
        <f t="shared" si="37"/>
        <v>0</v>
      </c>
      <c r="R204" s="62">
        <f t="shared" si="38"/>
        <v>1</v>
      </c>
      <c r="S204" s="60" t="str">
        <f t="shared" si="33"/>
        <v>0-15% range</v>
      </c>
      <c r="T204" s="61">
        <f t="shared" si="41"/>
        <v>2</v>
      </c>
      <c r="U204" s="61">
        <f t="shared" si="39"/>
        <v>2</v>
      </c>
      <c r="V204" s="61">
        <f t="shared" si="40"/>
        <v>2</v>
      </c>
      <c r="W204" s="60">
        <f t="shared" si="34"/>
        <v>1</v>
      </c>
      <c r="X204" s="104" t="s">
        <v>2173</v>
      </c>
      <c r="Z204" s="134"/>
      <c r="AA204" s="134"/>
      <c r="AB204" s="134"/>
      <c r="AC204" s="134"/>
      <c r="AD204" s="134"/>
      <c r="AE204" s="134"/>
    </row>
    <row r="205" spans="1:31" ht="15" customHeight="1" x14ac:dyDescent="0.25">
      <c r="A205" s="41" t="s">
        <v>20</v>
      </c>
      <c r="B205" s="40" t="s">
        <v>21</v>
      </c>
      <c r="C205" t="s">
        <v>22</v>
      </c>
      <c r="D205" s="40" t="s">
        <v>23</v>
      </c>
      <c r="E205" t="s">
        <v>24</v>
      </c>
      <c r="F205" s="40" t="s">
        <v>25</v>
      </c>
      <c r="G205" t="s">
        <v>3565</v>
      </c>
      <c r="H205" t="s">
        <v>3566</v>
      </c>
      <c r="I205" s="1"/>
      <c r="J205" s="1"/>
      <c r="K205" s="1"/>
      <c r="L205" s="1"/>
      <c r="M205" s="1"/>
      <c r="N205" s="1">
        <v>2</v>
      </c>
      <c r="O205" s="44">
        <f t="shared" si="35"/>
        <v>1</v>
      </c>
      <c r="P205" s="60">
        <f t="shared" si="36"/>
        <v>1</v>
      </c>
      <c r="Q205" s="62">
        <f t="shared" si="37"/>
        <v>0</v>
      </c>
      <c r="R205" s="62">
        <f t="shared" si="38"/>
        <v>1</v>
      </c>
      <c r="S205" s="60" t="str">
        <f t="shared" si="33"/>
        <v>0-15% range</v>
      </c>
      <c r="T205" s="61">
        <f t="shared" si="41"/>
        <v>2</v>
      </c>
      <c r="U205" s="61">
        <f t="shared" si="39"/>
        <v>2</v>
      </c>
      <c r="V205" s="61">
        <f t="shared" si="40"/>
        <v>2</v>
      </c>
      <c r="W205" s="60">
        <f t="shared" si="34"/>
        <v>1</v>
      </c>
      <c r="X205" s="104" t="s">
        <v>2173</v>
      </c>
      <c r="Z205" s="134"/>
      <c r="AA205" s="134"/>
      <c r="AB205" s="134"/>
      <c r="AC205" s="134"/>
      <c r="AD205" s="134"/>
      <c r="AE205" s="134"/>
    </row>
    <row r="206" spans="1:31" ht="15" customHeight="1" x14ac:dyDescent="0.25">
      <c r="A206" s="40" t="s">
        <v>20</v>
      </c>
      <c r="B206" s="40" t="s">
        <v>21</v>
      </c>
      <c r="C206" t="s">
        <v>22</v>
      </c>
      <c r="D206" s="40" t="s">
        <v>23</v>
      </c>
      <c r="E206" t="s">
        <v>24</v>
      </c>
      <c r="F206" s="40" t="s">
        <v>25</v>
      </c>
      <c r="G206" t="s">
        <v>3567</v>
      </c>
      <c r="H206" t="s">
        <v>3568</v>
      </c>
      <c r="I206" s="1"/>
      <c r="J206" s="1"/>
      <c r="K206" s="1"/>
      <c r="L206" s="1"/>
      <c r="M206" s="1"/>
      <c r="N206" s="1">
        <v>1</v>
      </c>
      <c r="O206" s="44">
        <f t="shared" si="35"/>
        <v>1</v>
      </c>
      <c r="P206" s="60">
        <f t="shared" si="36"/>
        <v>1</v>
      </c>
      <c r="Q206" s="62">
        <f t="shared" si="37"/>
        <v>0</v>
      </c>
      <c r="R206" s="62">
        <f t="shared" si="38"/>
        <v>1</v>
      </c>
      <c r="S206" s="60" t="str">
        <f t="shared" si="33"/>
        <v>0-15% range</v>
      </c>
      <c r="T206" s="61">
        <f t="shared" si="41"/>
        <v>1</v>
      </c>
      <c r="U206" s="61">
        <f t="shared" si="39"/>
        <v>1</v>
      </c>
      <c r="V206" s="61">
        <f t="shared" si="40"/>
        <v>1</v>
      </c>
      <c r="W206" s="60">
        <f t="shared" si="34"/>
        <v>1</v>
      </c>
      <c r="X206" s="104" t="s">
        <v>2173</v>
      </c>
      <c r="Z206" s="134"/>
      <c r="AA206" s="134"/>
      <c r="AB206" s="134"/>
      <c r="AC206" s="134"/>
      <c r="AD206" s="134"/>
      <c r="AE206" s="134"/>
    </row>
    <row r="207" spans="1:31" ht="15" customHeight="1" x14ac:dyDescent="0.25">
      <c r="A207" s="40" t="s">
        <v>20</v>
      </c>
      <c r="B207" s="40" t="s">
        <v>21</v>
      </c>
      <c r="C207" t="s">
        <v>22</v>
      </c>
      <c r="D207" s="40" t="s">
        <v>23</v>
      </c>
      <c r="E207" t="s">
        <v>24</v>
      </c>
      <c r="F207" s="40" t="s">
        <v>25</v>
      </c>
      <c r="G207" t="s">
        <v>3569</v>
      </c>
      <c r="H207" t="s">
        <v>3570</v>
      </c>
      <c r="I207" s="1"/>
      <c r="J207" s="1"/>
      <c r="K207" s="1"/>
      <c r="L207" s="1"/>
      <c r="M207" s="1"/>
      <c r="N207" s="1">
        <v>1</v>
      </c>
      <c r="O207" s="44">
        <f t="shared" si="35"/>
        <v>1</v>
      </c>
      <c r="P207" s="60">
        <f t="shared" si="36"/>
        <v>1</v>
      </c>
      <c r="Q207" s="62">
        <f t="shared" si="37"/>
        <v>0</v>
      </c>
      <c r="R207" s="62">
        <f t="shared" si="38"/>
        <v>1</v>
      </c>
      <c r="S207" s="60" t="str">
        <f t="shared" si="33"/>
        <v>0-15% range</v>
      </c>
      <c r="T207" s="61">
        <f>I207</f>
        <v>0</v>
      </c>
      <c r="U207" s="61">
        <f t="shared" si="39"/>
        <v>1</v>
      </c>
      <c r="V207" s="61">
        <f t="shared" si="40"/>
        <v>1</v>
      </c>
      <c r="W207" s="107">
        <f t="shared" si="34"/>
        <v>1</v>
      </c>
      <c r="X207" s="111" t="s">
        <v>2614</v>
      </c>
      <c r="Z207" s="134"/>
      <c r="AA207" s="134"/>
      <c r="AB207" s="134"/>
      <c r="AC207" s="134"/>
      <c r="AD207" s="134"/>
      <c r="AE207" s="134"/>
    </row>
    <row r="208" spans="1:31" ht="15" customHeight="1" x14ac:dyDescent="0.25">
      <c r="A208" s="40" t="s">
        <v>20</v>
      </c>
      <c r="B208" s="40" t="s">
        <v>21</v>
      </c>
      <c r="C208" t="s">
        <v>22</v>
      </c>
      <c r="D208" s="40" t="s">
        <v>23</v>
      </c>
      <c r="E208" t="s">
        <v>24</v>
      </c>
      <c r="F208" s="40" t="s">
        <v>25</v>
      </c>
      <c r="G208" t="s">
        <v>3571</v>
      </c>
      <c r="H208" t="s">
        <v>3572</v>
      </c>
      <c r="I208" s="1"/>
      <c r="J208" s="1"/>
      <c r="K208" s="1"/>
      <c r="L208" s="1"/>
      <c r="M208" s="1"/>
      <c r="N208" s="1">
        <v>2</v>
      </c>
      <c r="O208" s="44">
        <f t="shared" si="35"/>
        <v>1</v>
      </c>
      <c r="P208" s="60">
        <f t="shared" si="36"/>
        <v>1</v>
      </c>
      <c r="Q208" s="62">
        <f t="shared" si="37"/>
        <v>0</v>
      </c>
      <c r="R208" s="62">
        <f t="shared" si="38"/>
        <v>1</v>
      </c>
      <c r="S208" s="60" t="str">
        <f t="shared" si="33"/>
        <v>0-15% range</v>
      </c>
      <c r="T208" s="61">
        <f t="shared" si="41"/>
        <v>2</v>
      </c>
      <c r="U208" s="61">
        <f t="shared" si="39"/>
        <v>2</v>
      </c>
      <c r="V208" s="61">
        <f t="shared" si="40"/>
        <v>2</v>
      </c>
      <c r="W208" s="60">
        <f t="shared" si="34"/>
        <v>1</v>
      </c>
      <c r="X208" s="105" t="s">
        <v>2154</v>
      </c>
      <c r="Z208" s="134"/>
      <c r="AA208" s="134"/>
      <c r="AB208" s="134"/>
      <c r="AC208" s="134"/>
      <c r="AD208" s="134"/>
      <c r="AE208" s="134"/>
    </row>
    <row r="209" spans="1:31" ht="15" customHeight="1" x14ac:dyDescent="0.25">
      <c r="A209" s="40" t="s">
        <v>20</v>
      </c>
      <c r="B209" s="40" t="s">
        <v>21</v>
      </c>
      <c r="C209" t="s">
        <v>22</v>
      </c>
      <c r="D209" s="40" t="s">
        <v>23</v>
      </c>
      <c r="E209" t="s">
        <v>22</v>
      </c>
      <c r="F209" s="40" t="s">
        <v>959</v>
      </c>
      <c r="G209" t="s">
        <v>1278</v>
      </c>
      <c r="H209" t="s">
        <v>1279</v>
      </c>
      <c r="I209" s="1"/>
      <c r="J209" s="1"/>
      <c r="K209" s="1"/>
      <c r="L209" s="1"/>
      <c r="M209" s="1"/>
      <c r="N209" s="1">
        <v>20</v>
      </c>
      <c r="O209" s="44">
        <f t="shared" si="35"/>
        <v>1</v>
      </c>
      <c r="P209" s="60">
        <f t="shared" si="36"/>
        <v>1</v>
      </c>
      <c r="Q209" s="62">
        <f t="shared" si="37"/>
        <v>0</v>
      </c>
      <c r="R209" s="62">
        <f t="shared" si="38"/>
        <v>1</v>
      </c>
      <c r="S209" s="60" t="str">
        <f t="shared" si="33"/>
        <v>0-15% range</v>
      </c>
      <c r="T209" s="61">
        <f t="shared" si="41"/>
        <v>20</v>
      </c>
      <c r="U209" s="61">
        <f t="shared" si="39"/>
        <v>20</v>
      </c>
      <c r="V209" s="61">
        <f t="shared" si="40"/>
        <v>20</v>
      </c>
      <c r="W209" s="60">
        <f t="shared" si="34"/>
        <v>1</v>
      </c>
      <c r="X209" s="105" t="s">
        <v>2154</v>
      </c>
      <c r="Z209" s="134"/>
      <c r="AA209" s="134"/>
      <c r="AB209" s="134"/>
      <c r="AC209" s="134"/>
      <c r="AD209" s="134"/>
      <c r="AE209" s="134"/>
    </row>
    <row r="210" spans="1:31" ht="15" customHeight="1" x14ac:dyDescent="0.25">
      <c r="A210" s="40" t="s">
        <v>20</v>
      </c>
      <c r="B210" s="40" t="s">
        <v>21</v>
      </c>
      <c r="C210" t="s">
        <v>22</v>
      </c>
      <c r="D210" s="40" t="s">
        <v>23</v>
      </c>
      <c r="E210" t="s">
        <v>22</v>
      </c>
      <c r="F210" s="40" t="s">
        <v>959</v>
      </c>
      <c r="G210" t="s">
        <v>1284</v>
      </c>
      <c r="H210" t="s">
        <v>1285</v>
      </c>
      <c r="I210" s="1"/>
      <c r="J210" s="1"/>
      <c r="K210" s="1"/>
      <c r="L210" s="1"/>
      <c r="M210" s="1"/>
      <c r="N210" s="1">
        <v>3</v>
      </c>
      <c r="O210" s="44">
        <f t="shared" si="35"/>
        <v>1</v>
      </c>
      <c r="P210" s="60">
        <f t="shared" si="36"/>
        <v>1</v>
      </c>
      <c r="Q210" s="62">
        <f t="shared" si="37"/>
        <v>0</v>
      </c>
      <c r="R210" s="62">
        <f t="shared" si="38"/>
        <v>1</v>
      </c>
      <c r="S210" s="60" t="str">
        <f t="shared" si="33"/>
        <v>0-15% range</v>
      </c>
      <c r="T210" s="61">
        <f t="shared" si="41"/>
        <v>3</v>
      </c>
      <c r="U210" s="61">
        <f t="shared" si="39"/>
        <v>3</v>
      </c>
      <c r="V210" s="61">
        <f t="shared" si="40"/>
        <v>3</v>
      </c>
      <c r="W210" s="60">
        <f t="shared" si="34"/>
        <v>1</v>
      </c>
      <c r="X210" s="105" t="s">
        <v>2154</v>
      </c>
      <c r="Z210" s="134"/>
      <c r="AA210" s="134"/>
      <c r="AB210" s="134"/>
      <c r="AC210" s="134"/>
      <c r="AD210" s="134"/>
      <c r="AE210" s="134"/>
    </row>
    <row r="211" spans="1:31" ht="15" customHeight="1" x14ac:dyDescent="0.25">
      <c r="A211" s="40" t="s">
        <v>20</v>
      </c>
      <c r="B211" s="40" t="s">
        <v>21</v>
      </c>
      <c r="C211" t="s">
        <v>22</v>
      </c>
      <c r="D211" s="40" t="s">
        <v>23</v>
      </c>
      <c r="E211" t="s">
        <v>22</v>
      </c>
      <c r="F211" s="40" t="s">
        <v>959</v>
      </c>
      <c r="G211" t="s">
        <v>1288</v>
      </c>
      <c r="H211" t="s">
        <v>1289</v>
      </c>
      <c r="I211" s="1"/>
      <c r="J211" s="1"/>
      <c r="K211" s="1"/>
      <c r="L211" s="1"/>
      <c r="M211" s="1"/>
      <c r="N211" s="1">
        <v>4</v>
      </c>
      <c r="O211" s="44">
        <f t="shared" si="35"/>
        <v>1</v>
      </c>
      <c r="P211" s="60">
        <f t="shared" si="36"/>
        <v>1</v>
      </c>
      <c r="Q211" s="62">
        <f t="shared" si="37"/>
        <v>0</v>
      </c>
      <c r="R211" s="62">
        <f t="shared" si="38"/>
        <v>1</v>
      </c>
      <c r="S211" s="60" t="str">
        <f t="shared" si="33"/>
        <v>0-15% range</v>
      </c>
      <c r="T211" s="61">
        <f>I211</f>
        <v>0</v>
      </c>
      <c r="U211" s="61">
        <f t="shared" si="39"/>
        <v>4</v>
      </c>
      <c r="V211" s="61">
        <f t="shared" si="40"/>
        <v>4</v>
      </c>
      <c r="W211" s="107">
        <f t="shared" si="34"/>
        <v>1</v>
      </c>
      <c r="X211" s="111" t="s">
        <v>2614</v>
      </c>
      <c r="Z211" s="134"/>
      <c r="AA211" s="134"/>
      <c r="AB211" s="134"/>
      <c r="AC211" s="134"/>
      <c r="AD211" s="134"/>
      <c r="AE211" s="134"/>
    </row>
    <row r="212" spans="1:31" ht="15" customHeight="1" x14ac:dyDescent="0.25">
      <c r="A212" s="40" t="s">
        <v>20</v>
      </c>
      <c r="B212" s="40" t="s">
        <v>21</v>
      </c>
      <c r="C212" t="s">
        <v>22</v>
      </c>
      <c r="D212" s="40" t="s">
        <v>23</v>
      </c>
      <c r="E212" t="s">
        <v>22</v>
      </c>
      <c r="F212" s="40" t="s">
        <v>959</v>
      </c>
      <c r="G212" t="s">
        <v>1310</v>
      </c>
      <c r="H212" t="s">
        <v>1311</v>
      </c>
      <c r="I212" s="1"/>
      <c r="J212" s="1"/>
      <c r="K212" s="1"/>
      <c r="L212" s="1"/>
      <c r="M212" s="1"/>
      <c r="N212" s="1">
        <v>25</v>
      </c>
      <c r="O212" s="44">
        <f t="shared" si="35"/>
        <v>1</v>
      </c>
      <c r="P212" s="60">
        <f t="shared" si="36"/>
        <v>1</v>
      </c>
      <c r="Q212" s="62">
        <f t="shared" si="37"/>
        <v>0</v>
      </c>
      <c r="R212" s="62">
        <f t="shared" si="38"/>
        <v>1</v>
      </c>
      <c r="S212" s="60" t="str">
        <f t="shared" si="33"/>
        <v>0-15% range</v>
      </c>
      <c r="T212" s="61">
        <f t="shared" si="41"/>
        <v>25</v>
      </c>
      <c r="U212" s="61">
        <f t="shared" si="39"/>
        <v>25</v>
      </c>
      <c r="V212" s="61">
        <f t="shared" si="40"/>
        <v>25</v>
      </c>
      <c r="W212" s="60">
        <f t="shared" si="34"/>
        <v>1</v>
      </c>
      <c r="X212" s="105" t="s">
        <v>2154</v>
      </c>
      <c r="Z212" s="134"/>
      <c r="AA212" s="134"/>
      <c r="AB212" s="134"/>
      <c r="AC212" s="134"/>
      <c r="AD212" s="134"/>
      <c r="AE212" s="134"/>
    </row>
    <row r="213" spans="1:31" ht="15" customHeight="1" x14ac:dyDescent="0.25">
      <c r="A213" s="40" t="s">
        <v>20</v>
      </c>
      <c r="B213" s="40" t="s">
        <v>21</v>
      </c>
      <c r="C213" t="s">
        <v>22</v>
      </c>
      <c r="D213" s="40" t="s">
        <v>23</v>
      </c>
      <c r="E213" t="s">
        <v>22</v>
      </c>
      <c r="F213" s="40" t="s">
        <v>959</v>
      </c>
      <c r="G213" t="s">
        <v>22</v>
      </c>
      <c r="H213" t="s">
        <v>1312</v>
      </c>
      <c r="I213" s="1"/>
      <c r="J213" s="1"/>
      <c r="K213" s="1"/>
      <c r="L213" s="1"/>
      <c r="M213" s="1"/>
      <c r="N213" s="1">
        <v>53</v>
      </c>
      <c r="O213" s="44">
        <f t="shared" si="35"/>
        <v>1</v>
      </c>
      <c r="P213" s="60">
        <f t="shared" si="36"/>
        <v>1</v>
      </c>
      <c r="Q213" s="62">
        <f t="shared" si="37"/>
        <v>0</v>
      </c>
      <c r="R213" s="62">
        <f t="shared" si="38"/>
        <v>1</v>
      </c>
      <c r="S213" s="60" t="str">
        <f t="shared" si="33"/>
        <v>0-15% range</v>
      </c>
      <c r="T213" s="61">
        <f>I213</f>
        <v>0</v>
      </c>
      <c r="U213" s="61">
        <f t="shared" si="39"/>
        <v>53</v>
      </c>
      <c r="V213" s="61">
        <f t="shared" si="40"/>
        <v>53</v>
      </c>
      <c r="W213" s="107">
        <f t="shared" si="34"/>
        <v>1</v>
      </c>
      <c r="X213" s="111" t="s">
        <v>2614</v>
      </c>
      <c r="Z213" s="134"/>
      <c r="AA213" s="134"/>
      <c r="AB213" s="134"/>
      <c r="AC213" s="134"/>
      <c r="AD213" s="134"/>
      <c r="AE213" s="134"/>
    </row>
    <row r="214" spans="1:31" ht="15" customHeight="1" x14ac:dyDescent="0.25">
      <c r="A214" s="40" t="s">
        <v>20</v>
      </c>
      <c r="B214" s="40" t="s">
        <v>21</v>
      </c>
      <c r="C214" t="s">
        <v>22</v>
      </c>
      <c r="D214" s="40" t="s">
        <v>23</v>
      </c>
      <c r="E214" t="s">
        <v>22</v>
      </c>
      <c r="F214" s="40" t="s">
        <v>959</v>
      </c>
      <c r="G214" t="s">
        <v>961</v>
      </c>
      <c r="H214" t="s">
        <v>960</v>
      </c>
      <c r="I214" s="1"/>
      <c r="J214" s="1"/>
      <c r="K214" s="1"/>
      <c r="L214" s="1"/>
      <c r="M214" s="1"/>
      <c r="N214" s="1">
        <v>54</v>
      </c>
      <c r="O214" s="44">
        <f t="shared" si="35"/>
        <v>1</v>
      </c>
      <c r="P214" s="60">
        <f t="shared" si="36"/>
        <v>1</v>
      </c>
      <c r="Q214" s="62">
        <f t="shared" si="37"/>
        <v>0</v>
      </c>
      <c r="R214" s="62">
        <f t="shared" si="38"/>
        <v>1</v>
      </c>
      <c r="S214" s="60" t="str">
        <f t="shared" si="33"/>
        <v>0-15% range</v>
      </c>
      <c r="T214" s="61">
        <f>AVERAGE(I214:N214)</f>
        <v>54</v>
      </c>
      <c r="U214" s="61">
        <f t="shared" si="39"/>
        <v>54</v>
      </c>
      <c r="V214" s="61">
        <f t="shared" si="40"/>
        <v>54</v>
      </c>
      <c r="W214" s="60">
        <f t="shared" si="34"/>
        <v>1</v>
      </c>
      <c r="X214" s="104" t="s">
        <v>2173</v>
      </c>
      <c r="Z214" s="134"/>
      <c r="AA214" s="134"/>
      <c r="AB214" s="134"/>
      <c r="AC214" s="134"/>
      <c r="AD214" s="134"/>
      <c r="AE214" s="134"/>
    </row>
    <row r="215" spans="1:31" ht="15" customHeight="1" x14ac:dyDescent="0.25">
      <c r="A215" s="40" t="s">
        <v>20</v>
      </c>
      <c r="B215" s="40" t="s">
        <v>21</v>
      </c>
      <c r="C215" t="s">
        <v>22</v>
      </c>
      <c r="D215" s="40" t="s">
        <v>23</v>
      </c>
      <c r="E215" t="s">
        <v>22</v>
      </c>
      <c r="F215" s="40" t="s">
        <v>959</v>
      </c>
      <c r="G215" t="s">
        <v>2832</v>
      </c>
      <c r="H215" t="s">
        <v>2833</v>
      </c>
      <c r="I215" s="1"/>
      <c r="J215" s="1"/>
      <c r="K215" s="1"/>
      <c r="L215" s="1"/>
      <c r="M215" s="1"/>
      <c r="N215" s="1">
        <v>3</v>
      </c>
      <c r="O215" s="44">
        <f t="shared" si="35"/>
        <v>1</v>
      </c>
      <c r="P215" s="60">
        <f t="shared" si="36"/>
        <v>1</v>
      </c>
      <c r="Q215" s="62">
        <f t="shared" si="37"/>
        <v>0</v>
      </c>
      <c r="R215" s="62">
        <f t="shared" si="38"/>
        <v>1</v>
      </c>
      <c r="S215" s="60" t="str">
        <f t="shared" si="33"/>
        <v>0-15% range</v>
      </c>
      <c r="T215" s="61">
        <f t="shared" ref="T215" si="42">AVERAGE(I215:N215)</f>
        <v>3</v>
      </c>
      <c r="U215" s="61">
        <f t="shared" si="39"/>
        <v>3</v>
      </c>
      <c r="V215" s="61">
        <f t="shared" si="40"/>
        <v>3</v>
      </c>
      <c r="W215" s="60">
        <f t="shared" si="34"/>
        <v>1</v>
      </c>
      <c r="X215" s="105" t="s">
        <v>2154</v>
      </c>
      <c r="Z215" s="134"/>
      <c r="AA215" s="134"/>
      <c r="AB215" s="134"/>
      <c r="AC215" s="134"/>
      <c r="AD215" s="134"/>
      <c r="AE215" s="134"/>
    </row>
    <row r="216" spans="1:31" ht="15" customHeight="1" x14ac:dyDescent="0.25">
      <c r="A216" s="40" t="s">
        <v>20</v>
      </c>
      <c r="B216" s="40" t="s">
        <v>21</v>
      </c>
      <c r="C216" t="s">
        <v>22</v>
      </c>
      <c r="D216" s="40" t="s">
        <v>23</v>
      </c>
      <c r="E216" t="s">
        <v>22</v>
      </c>
      <c r="F216" s="40" t="s">
        <v>959</v>
      </c>
      <c r="G216" t="s">
        <v>2884</v>
      </c>
      <c r="H216" t="s">
        <v>2885</v>
      </c>
      <c r="I216" s="1"/>
      <c r="J216" s="1"/>
      <c r="K216" s="1"/>
      <c r="L216" s="1"/>
      <c r="M216" s="1"/>
      <c r="N216" s="1">
        <v>3</v>
      </c>
      <c r="O216" s="44">
        <f t="shared" si="35"/>
        <v>1</v>
      </c>
      <c r="P216" s="60">
        <f t="shared" si="36"/>
        <v>1</v>
      </c>
      <c r="Q216" s="62">
        <f t="shared" si="37"/>
        <v>0</v>
      </c>
      <c r="R216" s="62">
        <f t="shared" si="38"/>
        <v>1</v>
      </c>
      <c r="S216" s="60" t="str">
        <f t="shared" si="33"/>
        <v>0-15% range</v>
      </c>
      <c r="T216" s="61">
        <f>AVERAGE(I216:N216)</f>
        <v>3</v>
      </c>
      <c r="U216" s="61">
        <f t="shared" si="39"/>
        <v>3</v>
      </c>
      <c r="V216" s="61">
        <f t="shared" si="40"/>
        <v>3</v>
      </c>
      <c r="W216" s="60">
        <f t="shared" si="34"/>
        <v>1</v>
      </c>
      <c r="X216" s="104" t="s">
        <v>2173</v>
      </c>
      <c r="Z216" s="134"/>
      <c r="AA216" s="134"/>
      <c r="AB216" s="134"/>
      <c r="AC216" s="134"/>
      <c r="AD216" s="134"/>
      <c r="AE216" s="134"/>
    </row>
    <row r="217" spans="1:31" ht="15" customHeight="1" x14ac:dyDescent="0.25">
      <c r="A217" s="40" t="s">
        <v>20</v>
      </c>
      <c r="B217" s="40" t="s">
        <v>21</v>
      </c>
      <c r="C217" t="s">
        <v>22</v>
      </c>
      <c r="D217" s="40" t="s">
        <v>23</v>
      </c>
      <c r="E217" t="s">
        <v>22</v>
      </c>
      <c r="F217" s="40" t="s">
        <v>959</v>
      </c>
      <c r="G217" t="s">
        <v>3573</v>
      </c>
      <c r="H217" t="s">
        <v>3574</v>
      </c>
      <c r="I217" s="1"/>
      <c r="J217" s="1"/>
      <c r="K217" s="1"/>
      <c r="L217" s="1"/>
      <c r="M217" s="1"/>
      <c r="N217" s="1">
        <v>3</v>
      </c>
      <c r="O217" s="44">
        <f t="shared" si="35"/>
        <v>1</v>
      </c>
      <c r="P217" s="60">
        <f t="shared" si="36"/>
        <v>1</v>
      </c>
      <c r="Q217" s="62">
        <f t="shared" si="37"/>
        <v>0</v>
      </c>
      <c r="R217" s="62">
        <f t="shared" si="38"/>
        <v>1</v>
      </c>
      <c r="S217" s="60" t="str">
        <f t="shared" si="33"/>
        <v>0-15% range</v>
      </c>
      <c r="T217" s="61">
        <f t="shared" ref="T217" si="43">AVERAGE(I217:N217)</f>
        <v>3</v>
      </c>
      <c r="U217" s="61">
        <f t="shared" si="39"/>
        <v>3</v>
      </c>
      <c r="V217" s="61">
        <f t="shared" si="40"/>
        <v>3</v>
      </c>
      <c r="W217" s="60">
        <f t="shared" si="34"/>
        <v>1</v>
      </c>
      <c r="X217" s="105" t="s">
        <v>2154</v>
      </c>
      <c r="Z217" s="134"/>
      <c r="AA217" s="134"/>
      <c r="AB217" s="134"/>
      <c r="AC217" s="134"/>
      <c r="AD217" s="134"/>
      <c r="AE217" s="134"/>
    </row>
    <row r="218" spans="1:31" ht="15" customHeight="1" x14ac:dyDescent="0.25">
      <c r="A218" s="40" t="s">
        <v>20</v>
      </c>
      <c r="B218" s="40" t="s">
        <v>21</v>
      </c>
      <c r="C218" t="s">
        <v>1206</v>
      </c>
      <c r="D218" s="40" t="s">
        <v>864</v>
      </c>
      <c r="E218" t="s">
        <v>1207</v>
      </c>
      <c r="F218" s="40" t="s">
        <v>1208</v>
      </c>
      <c r="G218" t="s">
        <v>1207</v>
      </c>
      <c r="H218" t="s">
        <v>1213</v>
      </c>
      <c r="I218" s="1"/>
      <c r="J218" s="1"/>
      <c r="K218" s="1"/>
      <c r="L218" s="1"/>
      <c r="M218" s="1"/>
      <c r="N218" s="1">
        <v>4</v>
      </c>
      <c r="O218" s="44">
        <f t="shared" si="35"/>
        <v>1</v>
      </c>
      <c r="P218" s="60">
        <f t="shared" si="36"/>
        <v>1</v>
      </c>
      <c r="Q218" s="62">
        <f t="shared" si="37"/>
        <v>0</v>
      </c>
      <c r="R218" s="62">
        <f t="shared" si="38"/>
        <v>1</v>
      </c>
      <c r="S218" s="60" t="str">
        <f t="shared" si="33"/>
        <v>0-15% range</v>
      </c>
      <c r="T218" s="61">
        <f>AVERAGE(I218:N218)</f>
        <v>4</v>
      </c>
      <c r="U218" s="61">
        <f t="shared" si="39"/>
        <v>4</v>
      </c>
      <c r="V218" s="61">
        <f t="shared" si="40"/>
        <v>4</v>
      </c>
      <c r="W218" s="60">
        <f t="shared" si="34"/>
        <v>1</v>
      </c>
      <c r="X218" s="104" t="s">
        <v>2173</v>
      </c>
      <c r="Z218" s="134"/>
      <c r="AA218" s="134"/>
      <c r="AB218" s="134"/>
      <c r="AC218" s="134"/>
      <c r="AD218" s="134"/>
      <c r="AE218" s="134"/>
    </row>
    <row r="219" spans="1:31" ht="15" customHeight="1" x14ac:dyDescent="0.25">
      <c r="A219" s="40" t="s">
        <v>20</v>
      </c>
      <c r="B219" s="40" t="s">
        <v>21</v>
      </c>
      <c r="C219" t="s">
        <v>1206</v>
      </c>
      <c r="D219" s="40" t="s">
        <v>864</v>
      </c>
      <c r="E219" t="s">
        <v>1207</v>
      </c>
      <c r="F219" s="40" t="s">
        <v>1208</v>
      </c>
      <c r="G219" t="s">
        <v>2814</v>
      </c>
      <c r="H219" t="s">
        <v>2815</v>
      </c>
      <c r="I219" s="1"/>
      <c r="J219" s="1"/>
      <c r="K219" s="1"/>
      <c r="L219" s="1"/>
      <c r="M219" s="1"/>
      <c r="N219" s="1">
        <v>4</v>
      </c>
      <c r="O219" s="44">
        <f t="shared" si="35"/>
        <v>1</v>
      </c>
      <c r="P219" s="60">
        <f t="shared" si="36"/>
        <v>1</v>
      </c>
      <c r="Q219" s="62">
        <f t="shared" si="37"/>
        <v>0</v>
      </c>
      <c r="R219" s="62">
        <f t="shared" si="38"/>
        <v>1</v>
      </c>
      <c r="S219" s="60" t="str">
        <f t="shared" si="33"/>
        <v>0-15% range</v>
      </c>
      <c r="T219" s="61">
        <f t="shared" ref="T219" si="44">AVERAGE(I219:N219)</f>
        <v>4</v>
      </c>
      <c r="U219" s="61">
        <f t="shared" si="39"/>
        <v>4</v>
      </c>
      <c r="V219" s="61">
        <f t="shared" si="40"/>
        <v>4</v>
      </c>
      <c r="W219" s="60">
        <f t="shared" si="34"/>
        <v>1</v>
      </c>
      <c r="X219" s="105" t="s">
        <v>2154</v>
      </c>
      <c r="Z219" s="134"/>
      <c r="AA219" s="134"/>
      <c r="AB219" s="134"/>
      <c r="AC219" s="134"/>
      <c r="AD219" s="134"/>
      <c r="AE219" s="134"/>
    </row>
    <row r="220" spans="1:31" ht="15" customHeight="1" x14ac:dyDescent="0.25">
      <c r="A220" s="40" t="s">
        <v>20</v>
      </c>
      <c r="B220" s="40" t="s">
        <v>21</v>
      </c>
      <c r="C220" t="s">
        <v>1206</v>
      </c>
      <c r="D220" s="40" t="s">
        <v>864</v>
      </c>
      <c r="E220" t="s">
        <v>1207</v>
      </c>
      <c r="F220" s="40" t="s">
        <v>1208</v>
      </c>
      <c r="G220" t="s">
        <v>3520</v>
      </c>
      <c r="H220" t="s">
        <v>3521</v>
      </c>
      <c r="I220" s="1"/>
      <c r="J220" s="1"/>
      <c r="K220" s="1"/>
      <c r="L220" s="1"/>
      <c r="M220" s="1"/>
      <c r="N220" s="1">
        <v>1</v>
      </c>
      <c r="O220" s="44">
        <f t="shared" si="35"/>
        <v>1</v>
      </c>
      <c r="P220" s="60">
        <f t="shared" si="36"/>
        <v>1</v>
      </c>
      <c r="Q220" s="62">
        <f t="shared" si="37"/>
        <v>0</v>
      </c>
      <c r="R220" s="62">
        <f t="shared" si="38"/>
        <v>1</v>
      </c>
      <c r="S220" s="60" t="str">
        <f t="shared" si="33"/>
        <v>0-15% range</v>
      </c>
      <c r="T220" s="61">
        <f>I220</f>
        <v>0</v>
      </c>
      <c r="U220" s="61">
        <f t="shared" si="39"/>
        <v>1</v>
      </c>
      <c r="V220" s="61">
        <f t="shared" si="40"/>
        <v>1</v>
      </c>
      <c r="W220" s="107">
        <f t="shared" si="34"/>
        <v>1</v>
      </c>
      <c r="X220" s="111" t="s">
        <v>2614</v>
      </c>
      <c r="Z220" s="134"/>
      <c r="AA220" s="134"/>
      <c r="AB220" s="134"/>
      <c r="AC220" s="134"/>
      <c r="AD220" s="134"/>
      <c r="AE220" s="134"/>
    </row>
    <row r="221" spans="1:31" ht="15" customHeight="1" x14ac:dyDescent="0.25">
      <c r="A221" s="40" t="s">
        <v>20</v>
      </c>
      <c r="B221" s="40" t="s">
        <v>21</v>
      </c>
      <c r="C221" t="s">
        <v>1206</v>
      </c>
      <c r="D221" s="40" t="s">
        <v>864</v>
      </c>
      <c r="E221" t="s">
        <v>1207</v>
      </c>
      <c r="F221" s="40" t="s">
        <v>1208</v>
      </c>
      <c r="G221" t="s">
        <v>3522</v>
      </c>
      <c r="H221" t="s">
        <v>3523</v>
      </c>
      <c r="I221" s="1"/>
      <c r="J221" s="1"/>
      <c r="K221" s="1"/>
      <c r="L221" s="1"/>
      <c r="M221" s="1"/>
      <c r="N221" s="1">
        <v>3</v>
      </c>
      <c r="O221" s="44">
        <f t="shared" si="35"/>
        <v>1</v>
      </c>
      <c r="P221" s="60">
        <f t="shared" si="36"/>
        <v>1</v>
      </c>
      <c r="Q221" s="62">
        <f t="shared" si="37"/>
        <v>0</v>
      </c>
      <c r="R221" s="62">
        <f t="shared" si="38"/>
        <v>1</v>
      </c>
      <c r="S221" s="60" t="str">
        <f t="shared" si="33"/>
        <v>0-15% range</v>
      </c>
      <c r="T221" s="61">
        <f>AVERAGE(I221:N221)</f>
        <v>3</v>
      </c>
      <c r="U221" s="61">
        <f t="shared" si="39"/>
        <v>3</v>
      </c>
      <c r="V221" s="61">
        <f t="shared" si="40"/>
        <v>3</v>
      </c>
      <c r="W221" s="60">
        <f t="shared" si="34"/>
        <v>1</v>
      </c>
      <c r="X221" s="104" t="s">
        <v>2173</v>
      </c>
      <c r="Z221" s="134"/>
      <c r="AA221" s="134"/>
      <c r="AB221" s="134"/>
      <c r="AC221" s="134"/>
      <c r="AD221" s="134"/>
      <c r="AE221" s="134"/>
    </row>
    <row r="222" spans="1:31" ht="15" customHeight="1" x14ac:dyDescent="0.25">
      <c r="A222" s="40" t="s">
        <v>20</v>
      </c>
      <c r="B222" s="40" t="s">
        <v>21</v>
      </c>
      <c r="C222" t="s">
        <v>1206</v>
      </c>
      <c r="D222" s="40" t="s">
        <v>864</v>
      </c>
      <c r="E222" t="s">
        <v>1206</v>
      </c>
      <c r="F222" s="40" t="s">
        <v>865</v>
      </c>
      <c r="G222" t="s">
        <v>1206</v>
      </c>
      <c r="H222" t="s">
        <v>1224</v>
      </c>
      <c r="I222" s="1"/>
      <c r="J222" s="1"/>
      <c r="K222" s="1"/>
      <c r="L222" s="1"/>
      <c r="M222" s="1"/>
      <c r="N222" s="1">
        <v>195</v>
      </c>
      <c r="O222" s="44">
        <f t="shared" si="35"/>
        <v>1</v>
      </c>
      <c r="P222" s="60">
        <f t="shared" si="36"/>
        <v>1</v>
      </c>
      <c r="Q222" s="62">
        <f t="shared" si="37"/>
        <v>0</v>
      </c>
      <c r="R222" s="62">
        <f t="shared" si="38"/>
        <v>1</v>
      </c>
      <c r="S222" s="60" t="str">
        <f t="shared" si="33"/>
        <v>0-15% range</v>
      </c>
      <c r="T222" s="61">
        <f t="shared" ref="T222:T250" si="45">AVERAGE(I222:N222)</f>
        <v>195</v>
      </c>
      <c r="U222" s="61">
        <f t="shared" si="39"/>
        <v>195</v>
      </c>
      <c r="V222" s="61">
        <f t="shared" si="40"/>
        <v>195</v>
      </c>
      <c r="W222" s="60">
        <f t="shared" si="34"/>
        <v>1</v>
      </c>
      <c r="X222" s="105" t="s">
        <v>2155</v>
      </c>
      <c r="Z222" s="134"/>
      <c r="AA222" s="134"/>
      <c r="AB222" s="134"/>
      <c r="AC222" s="134"/>
      <c r="AD222" s="134"/>
      <c r="AE222" s="134"/>
    </row>
    <row r="223" spans="1:31" ht="15" customHeight="1" x14ac:dyDescent="0.25">
      <c r="A223" s="40" t="s">
        <v>20</v>
      </c>
      <c r="B223" s="40" t="s">
        <v>21</v>
      </c>
      <c r="C223" t="s">
        <v>1206</v>
      </c>
      <c r="D223" s="40" t="s">
        <v>864</v>
      </c>
      <c r="E223" t="s">
        <v>1240</v>
      </c>
      <c r="F223" s="40" t="s">
        <v>1241</v>
      </c>
      <c r="G223" t="s">
        <v>1240</v>
      </c>
      <c r="H223" t="s">
        <v>3029</v>
      </c>
      <c r="I223" s="1"/>
      <c r="J223" s="1"/>
      <c r="K223" s="1"/>
      <c r="L223" s="1"/>
      <c r="M223" s="1"/>
      <c r="N223" s="1">
        <v>15</v>
      </c>
      <c r="O223" s="44">
        <f t="shared" si="35"/>
        <v>1</v>
      </c>
      <c r="P223" s="60">
        <f t="shared" si="36"/>
        <v>1</v>
      </c>
      <c r="Q223" s="62">
        <f t="shared" si="37"/>
        <v>0</v>
      </c>
      <c r="R223" s="62">
        <f t="shared" si="38"/>
        <v>1</v>
      </c>
      <c r="S223" s="60" t="str">
        <f t="shared" si="33"/>
        <v>0-15% range</v>
      </c>
      <c r="T223" s="61">
        <f>I223</f>
        <v>0</v>
      </c>
      <c r="U223" s="61">
        <f t="shared" si="39"/>
        <v>15</v>
      </c>
      <c r="V223" s="61">
        <f t="shared" si="40"/>
        <v>15</v>
      </c>
      <c r="W223" s="107">
        <f t="shared" si="34"/>
        <v>1</v>
      </c>
      <c r="X223" s="111" t="s">
        <v>2614</v>
      </c>
      <c r="Z223" s="134"/>
      <c r="AA223" s="134"/>
      <c r="AB223" s="134"/>
      <c r="AC223" s="134"/>
      <c r="AD223" s="134"/>
      <c r="AE223" s="134"/>
    </row>
    <row r="224" spans="1:31" ht="15" customHeight="1" x14ac:dyDescent="0.25">
      <c r="A224" s="40" t="s">
        <v>20</v>
      </c>
      <c r="B224" s="40" t="s">
        <v>21</v>
      </c>
      <c r="C224" t="s">
        <v>1206</v>
      </c>
      <c r="D224" s="40" t="s">
        <v>864</v>
      </c>
      <c r="E224" t="s">
        <v>2816</v>
      </c>
      <c r="F224" s="40" t="s">
        <v>2817</v>
      </c>
      <c r="G224" t="s">
        <v>2818</v>
      </c>
      <c r="H224" t="s">
        <v>2819</v>
      </c>
      <c r="I224" s="1"/>
      <c r="J224" s="1"/>
      <c r="K224" s="1"/>
      <c r="L224" s="1"/>
      <c r="M224" s="1"/>
      <c r="N224" s="1">
        <v>7</v>
      </c>
      <c r="O224" s="44">
        <f t="shared" si="35"/>
        <v>1</v>
      </c>
      <c r="P224" s="60">
        <f t="shared" si="36"/>
        <v>1</v>
      </c>
      <c r="Q224" s="62">
        <f t="shared" si="37"/>
        <v>0</v>
      </c>
      <c r="R224" s="62">
        <f t="shared" si="38"/>
        <v>1</v>
      </c>
      <c r="S224" s="60" t="str">
        <f t="shared" si="33"/>
        <v>0-15% range</v>
      </c>
      <c r="T224" s="61">
        <f t="shared" si="45"/>
        <v>7</v>
      </c>
      <c r="U224" s="61">
        <f t="shared" si="39"/>
        <v>7</v>
      </c>
      <c r="V224" s="61">
        <f t="shared" si="40"/>
        <v>7</v>
      </c>
      <c r="W224" s="60">
        <f t="shared" si="34"/>
        <v>1</v>
      </c>
      <c r="X224" s="104" t="s">
        <v>2173</v>
      </c>
      <c r="Z224" s="134"/>
      <c r="AA224" s="134"/>
      <c r="AB224" s="134"/>
      <c r="AC224" s="134"/>
      <c r="AD224" s="134"/>
      <c r="AE224" s="134"/>
    </row>
    <row r="225" spans="1:31" ht="15" customHeight="1" x14ac:dyDescent="0.25">
      <c r="A225" s="40" t="s">
        <v>20</v>
      </c>
      <c r="B225" s="40" t="s">
        <v>21</v>
      </c>
      <c r="C225" t="s">
        <v>1206</v>
      </c>
      <c r="D225" s="40" t="s">
        <v>864</v>
      </c>
      <c r="E225" t="s">
        <v>2816</v>
      </c>
      <c r="F225" s="40" t="s">
        <v>2817</v>
      </c>
      <c r="G225" t="s">
        <v>2820</v>
      </c>
      <c r="H225" t="s">
        <v>2821</v>
      </c>
      <c r="I225" s="1"/>
      <c r="J225" s="1"/>
      <c r="K225" s="1"/>
      <c r="L225" s="1"/>
      <c r="M225" s="1"/>
      <c r="N225" s="1">
        <v>2</v>
      </c>
      <c r="O225" s="44">
        <f t="shared" si="35"/>
        <v>1</v>
      </c>
      <c r="P225" s="60">
        <f t="shared" si="36"/>
        <v>1</v>
      </c>
      <c r="Q225" s="62">
        <f t="shared" si="37"/>
        <v>0</v>
      </c>
      <c r="R225" s="62">
        <f t="shared" si="38"/>
        <v>1</v>
      </c>
      <c r="S225" s="60" t="str">
        <f t="shared" si="33"/>
        <v>0-15% range</v>
      </c>
      <c r="T225" s="61">
        <f t="shared" si="45"/>
        <v>2</v>
      </c>
      <c r="U225" s="61">
        <f t="shared" si="39"/>
        <v>2</v>
      </c>
      <c r="V225" s="61">
        <f t="shared" si="40"/>
        <v>2</v>
      </c>
      <c r="W225" s="60">
        <f t="shared" si="34"/>
        <v>1</v>
      </c>
      <c r="X225" s="104" t="s">
        <v>2173</v>
      </c>
      <c r="Z225" s="134"/>
      <c r="AA225" s="134"/>
      <c r="AB225" s="134"/>
      <c r="AC225" s="134"/>
      <c r="AD225" s="134"/>
      <c r="AE225" s="134"/>
    </row>
    <row r="226" spans="1:31" ht="15" customHeight="1" x14ac:dyDescent="0.25">
      <c r="A226" s="40" t="s">
        <v>20</v>
      </c>
      <c r="B226" s="40" t="s">
        <v>21</v>
      </c>
      <c r="C226" t="s">
        <v>1206</v>
      </c>
      <c r="D226" s="40" t="s">
        <v>864</v>
      </c>
      <c r="E226" t="s">
        <v>2816</v>
      </c>
      <c r="F226" s="40" t="s">
        <v>2817</v>
      </c>
      <c r="G226" t="s">
        <v>2822</v>
      </c>
      <c r="H226" t="s">
        <v>2823</v>
      </c>
      <c r="I226" s="1"/>
      <c r="J226" s="1"/>
      <c r="K226" s="1"/>
      <c r="L226" s="1"/>
      <c r="M226" s="1"/>
      <c r="N226" s="1">
        <v>1</v>
      </c>
      <c r="O226" s="44">
        <f t="shared" si="35"/>
        <v>1</v>
      </c>
      <c r="P226" s="60">
        <f t="shared" si="36"/>
        <v>1</v>
      </c>
      <c r="Q226" s="62">
        <f t="shared" si="37"/>
        <v>0</v>
      </c>
      <c r="R226" s="62">
        <f t="shared" si="38"/>
        <v>1</v>
      </c>
      <c r="S226" s="60" t="str">
        <f t="shared" si="33"/>
        <v>0-15% range</v>
      </c>
      <c r="T226" s="61">
        <f t="shared" si="45"/>
        <v>1</v>
      </c>
      <c r="U226" s="61">
        <f t="shared" si="39"/>
        <v>1</v>
      </c>
      <c r="V226" s="61">
        <f t="shared" si="40"/>
        <v>1</v>
      </c>
      <c r="W226" s="60">
        <f t="shared" si="34"/>
        <v>1</v>
      </c>
      <c r="X226" s="104" t="s">
        <v>2173</v>
      </c>
      <c r="Z226" s="134"/>
      <c r="AA226" s="134"/>
      <c r="AB226" s="134"/>
      <c r="AC226" s="134"/>
      <c r="AD226" s="134"/>
      <c r="AE226" s="134"/>
    </row>
    <row r="227" spans="1:31" ht="15" customHeight="1" x14ac:dyDescent="0.25">
      <c r="A227" s="40" t="s">
        <v>20</v>
      </c>
      <c r="B227" s="40" t="s">
        <v>21</v>
      </c>
      <c r="C227" t="s">
        <v>1206</v>
      </c>
      <c r="D227" s="40" t="s">
        <v>864</v>
      </c>
      <c r="E227" t="s">
        <v>2816</v>
      </c>
      <c r="F227" s="40" t="s">
        <v>2817</v>
      </c>
      <c r="G227" t="s">
        <v>2824</v>
      </c>
      <c r="H227" t="s">
        <v>2825</v>
      </c>
      <c r="I227" s="1"/>
      <c r="J227" s="1"/>
      <c r="K227" s="1"/>
      <c r="L227" s="1"/>
      <c r="M227" s="1"/>
      <c r="N227" s="1">
        <v>2</v>
      </c>
      <c r="O227" s="44">
        <f t="shared" si="35"/>
        <v>1</v>
      </c>
      <c r="P227" s="60">
        <f t="shared" si="36"/>
        <v>1</v>
      </c>
      <c r="Q227" s="62">
        <f t="shared" si="37"/>
        <v>0</v>
      </c>
      <c r="R227" s="62">
        <f t="shared" si="38"/>
        <v>1</v>
      </c>
      <c r="S227" s="60" t="str">
        <f t="shared" si="33"/>
        <v>0-15% range</v>
      </c>
      <c r="T227" s="61">
        <f t="shared" si="45"/>
        <v>2</v>
      </c>
      <c r="U227" s="61">
        <f t="shared" si="39"/>
        <v>2</v>
      </c>
      <c r="V227" s="61">
        <f t="shared" si="40"/>
        <v>2</v>
      </c>
      <c r="W227" s="60">
        <f t="shared" si="34"/>
        <v>1</v>
      </c>
      <c r="X227" s="105" t="s">
        <v>2154</v>
      </c>
      <c r="Z227" s="134"/>
      <c r="AA227" s="134"/>
      <c r="AB227" s="134"/>
      <c r="AC227" s="134"/>
      <c r="AD227" s="134"/>
      <c r="AE227" s="134"/>
    </row>
    <row r="228" spans="1:31" ht="15" customHeight="1" x14ac:dyDescent="0.25">
      <c r="A228" s="40" t="s">
        <v>20</v>
      </c>
      <c r="B228" s="40" t="s">
        <v>21</v>
      </c>
      <c r="C228" t="s">
        <v>1206</v>
      </c>
      <c r="D228" s="40" t="s">
        <v>864</v>
      </c>
      <c r="E228" t="s">
        <v>2816</v>
      </c>
      <c r="F228" s="40" t="s">
        <v>2817</v>
      </c>
      <c r="G228" t="s">
        <v>2846</v>
      </c>
      <c r="H228" t="s">
        <v>2847</v>
      </c>
      <c r="I228" s="1"/>
      <c r="J228" s="1"/>
      <c r="K228" s="1"/>
      <c r="L228" s="1"/>
      <c r="M228" s="1"/>
      <c r="N228" s="1">
        <v>1</v>
      </c>
      <c r="O228" s="44">
        <f t="shared" si="35"/>
        <v>1</v>
      </c>
      <c r="P228" s="60">
        <f t="shared" si="36"/>
        <v>1</v>
      </c>
      <c r="Q228" s="62">
        <f t="shared" si="37"/>
        <v>0</v>
      </c>
      <c r="R228" s="62">
        <f t="shared" si="38"/>
        <v>1</v>
      </c>
      <c r="S228" s="60" t="str">
        <f t="shared" si="33"/>
        <v>0-15% range</v>
      </c>
      <c r="T228" s="61">
        <f>AVERAGE(I228:N228)</f>
        <v>1</v>
      </c>
      <c r="U228" s="61">
        <f t="shared" si="39"/>
        <v>1</v>
      </c>
      <c r="V228" s="61">
        <f t="shared" si="40"/>
        <v>1</v>
      </c>
      <c r="W228" s="60">
        <f t="shared" si="34"/>
        <v>1</v>
      </c>
      <c r="X228" s="104" t="s">
        <v>2173</v>
      </c>
      <c r="Z228" s="134"/>
      <c r="AA228" s="134"/>
      <c r="AB228" s="134"/>
      <c r="AC228" s="134"/>
      <c r="AD228" s="134"/>
      <c r="AE228" s="134"/>
    </row>
    <row r="229" spans="1:31" ht="15" customHeight="1" x14ac:dyDescent="0.25">
      <c r="A229" s="40" t="s">
        <v>20</v>
      </c>
      <c r="B229" s="40" t="s">
        <v>21</v>
      </c>
      <c r="C229" t="s">
        <v>1206</v>
      </c>
      <c r="D229" s="40" t="s">
        <v>864</v>
      </c>
      <c r="E229" t="s">
        <v>2816</v>
      </c>
      <c r="F229" s="40" t="s">
        <v>2817</v>
      </c>
      <c r="G229" t="s">
        <v>2877</v>
      </c>
      <c r="H229" t="s">
        <v>2878</v>
      </c>
      <c r="I229" s="1"/>
      <c r="J229" s="1"/>
      <c r="K229" s="1"/>
      <c r="L229" s="1"/>
      <c r="M229" s="1"/>
      <c r="N229" s="1">
        <v>3</v>
      </c>
      <c r="O229" s="44">
        <f t="shared" si="35"/>
        <v>1</v>
      </c>
      <c r="P229" s="60">
        <f t="shared" si="36"/>
        <v>1</v>
      </c>
      <c r="Q229" s="62">
        <f t="shared" si="37"/>
        <v>0</v>
      </c>
      <c r="R229" s="62">
        <f t="shared" si="38"/>
        <v>1</v>
      </c>
      <c r="S229" s="60" t="str">
        <f t="shared" si="33"/>
        <v>0-15% range</v>
      </c>
      <c r="T229" s="61">
        <f>I229</f>
        <v>0</v>
      </c>
      <c r="U229" s="61">
        <f t="shared" si="39"/>
        <v>3</v>
      </c>
      <c r="V229" s="61">
        <f t="shared" si="40"/>
        <v>3</v>
      </c>
      <c r="W229" s="60">
        <f t="shared" si="34"/>
        <v>1</v>
      </c>
      <c r="X229" s="136" t="s">
        <v>2606</v>
      </c>
      <c r="Z229" s="134"/>
      <c r="AA229" s="134"/>
      <c r="AB229" s="134"/>
      <c r="AC229" s="134"/>
      <c r="AD229" s="134"/>
      <c r="AE229" s="134"/>
    </row>
    <row r="230" spans="1:31" ht="15" customHeight="1" x14ac:dyDescent="0.25">
      <c r="A230" s="40" t="s">
        <v>20</v>
      </c>
      <c r="B230" s="40" t="s">
        <v>21</v>
      </c>
      <c r="C230" t="s">
        <v>1206</v>
      </c>
      <c r="D230" s="40" t="s">
        <v>864</v>
      </c>
      <c r="E230" t="s">
        <v>2816</v>
      </c>
      <c r="F230" s="40" t="s">
        <v>2817</v>
      </c>
      <c r="G230" t="s">
        <v>2879</v>
      </c>
      <c r="H230" t="s">
        <v>2880</v>
      </c>
      <c r="I230" s="1"/>
      <c r="J230" s="1"/>
      <c r="K230" s="1"/>
      <c r="L230" s="1"/>
      <c r="M230" s="1"/>
      <c r="N230" s="1">
        <v>2</v>
      </c>
      <c r="O230" s="44">
        <f t="shared" si="35"/>
        <v>1</v>
      </c>
      <c r="P230" s="60">
        <f t="shared" si="36"/>
        <v>1</v>
      </c>
      <c r="Q230" s="62">
        <f t="shared" si="37"/>
        <v>0</v>
      </c>
      <c r="R230" s="62">
        <f t="shared" si="38"/>
        <v>1</v>
      </c>
      <c r="S230" s="60" t="str">
        <f t="shared" si="33"/>
        <v>0-15% range</v>
      </c>
      <c r="T230" s="61">
        <f>I230</f>
        <v>0</v>
      </c>
      <c r="U230" s="61">
        <f t="shared" si="39"/>
        <v>2</v>
      </c>
      <c r="V230" s="61">
        <f t="shared" si="40"/>
        <v>2</v>
      </c>
      <c r="W230" s="60">
        <f t="shared" si="34"/>
        <v>1</v>
      </c>
      <c r="X230" s="136" t="s">
        <v>2606</v>
      </c>
      <c r="Z230" s="134"/>
      <c r="AA230" s="134"/>
      <c r="AB230" s="134"/>
      <c r="AC230" s="134"/>
      <c r="AD230" s="134"/>
      <c r="AE230" s="134"/>
    </row>
    <row r="231" spans="1:31" ht="15" customHeight="1" x14ac:dyDescent="0.25">
      <c r="A231" s="40" t="s">
        <v>20</v>
      </c>
      <c r="B231" s="40" t="s">
        <v>21</v>
      </c>
      <c r="C231" t="s">
        <v>1206</v>
      </c>
      <c r="D231" s="40" t="s">
        <v>864</v>
      </c>
      <c r="E231" t="s">
        <v>2816</v>
      </c>
      <c r="F231" s="40" t="s">
        <v>2817</v>
      </c>
      <c r="G231" t="s">
        <v>2816</v>
      </c>
      <c r="H231" t="s">
        <v>3542</v>
      </c>
      <c r="I231" s="1"/>
      <c r="J231" s="1"/>
      <c r="K231" s="1"/>
      <c r="L231" s="1"/>
      <c r="M231" s="1"/>
      <c r="N231" s="1">
        <v>25</v>
      </c>
      <c r="O231" s="44">
        <f t="shared" si="35"/>
        <v>1</v>
      </c>
      <c r="P231" s="60">
        <f t="shared" si="36"/>
        <v>1</v>
      </c>
      <c r="Q231" s="62">
        <f t="shared" si="37"/>
        <v>0</v>
      </c>
      <c r="R231" s="62">
        <f t="shared" si="38"/>
        <v>1</v>
      </c>
      <c r="S231" s="60" t="str">
        <f t="shared" si="33"/>
        <v>0-15% range</v>
      </c>
      <c r="T231" s="61">
        <f t="shared" si="45"/>
        <v>25</v>
      </c>
      <c r="U231" s="61">
        <f t="shared" si="39"/>
        <v>25</v>
      </c>
      <c r="V231" s="61">
        <f t="shared" si="40"/>
        <v>25</v>
      </c>
      <c r="W231" s="60">
        <f t="shared" si="34"/>
        <v>1</v>
      </c>
      <c r="X231" s="105" t="s">
        <v>2154</v>
      </c>
      <c r="Z231" s="134"/>
      <c r="AA231" s="134"/>
      <c r="AB231" s="134"/>
      <c r="AC231" s="134"/>
      <c r="AD231" s="134"/>
      <c r="AE231" s="134"/>
    </row>
    <row r="232" spans="1:31" ht="15" customHeight="1" x14ac:dyDescent="0.25">
      <c r="A232" s="40" t="s">
        <v>20</v>
      </c>
      <c r="B232" s="40" t="s">
        <v>21</v>
      </c>
      <c r="C232" t="s">
        <v>1206</v>
      </c>
      <c r="D232" s="40" t="s">
        <v>864</v>
      </c>
      <c r="E232" t="s">
        <v>2816</v>
      </c>
      <c r="F232" s="40" t="s">
        <v>2817</v>
      </c>
      <c r="G232" t="s">
        <v>3524</v>
      </c>
      <c r="H232" t="s">
        <v>3525</v>
      </c>
      <c r="I232" s="1"/>
      <c r="J232" s="1"/>
      <c r="K232" s="1"/>
      <c r="L232" s="1"/>
      <c r="M232" s="1"/>
      <c r="N232" s="1">
        <v>3</v>
      </c>
      <c r="O232" s="44">
        <f t="shared" si="35"/>
        <v>1</v>
      </c>
      <c r="P232" s="60">
        <f t="shared" si="36"/>
        <v>1</v>
      </c>
      <c r="Q232" s="62">
        <f t="shared" si="37"/>
        <v>0</v>
      </c>
      <c r="R232" s="62">
        <f t="shared" si="38"/>
        <v>1</v>
      </c>
      <c r="S232" s="60" t="str">
        <f t="shared" si="33"/>
        <v>0-15% range</v>
      </c>
      <c r="T232" s="61">
        <f t="shared" si="45"/>
        <v>3</v>
      </c>
      <c r="U232" s="61">
        <f t="shared" si="39"/>
        <v>3</v>
      </c>
      <c r="V232" s="61">
        <f t="shared" si="40"/>
        <v>3</v>
      </c>
      <c r="W232" s="60">
        <f t="shared" si="34"/>
        <v>1</v>
      </c>
      <c r="X232" s="105" t="s">
        <v>2155</v>
      </c>
      <c r="Z232" s="134"/>
      <c r="AA232" s="134"/>
      <c r="AB232" s="134"/>
      <c r="AC232" s="134"/>
      <c r="AD232" s="134"/>
      <c r="AE232" s="134"/>
    </row>
    <row r="233" spans="1:31" ht="15" customHeight="1" x14ac:dyDescent="0.25">
      <c r="A233" s="40" t="s">
        <v>20</v>
      </c>
      <c r="B233" s="40" t="s">
        <v>21</v>
      </c>
      <c r="C233" t="s">
        <v>1206</v>
      </c>
      <c r="D233" s="40" t="s">
        <v>864</v>
      </c>
      <c r="E233" t="s">
        <v>2816</v>
      </c>
      <c r="F233" s="40" t="s">
        <v>2817</v>
      </c>
      <c r="G233" t="s">
        <v>3526</v>
      </c>
      <c r="H233" t="s">
        <v>3527</v>
      </c>
      <c r="I233" s="1"/>
      <c r="J233" s="1"/>
      <c r="K233" s="1"/>
      <c r="L233" s="1"/>
      <c r="M233" s="1"/>
      <c r="N233" s="1">
        <v>3</v>
      </c>
      <c r="O233" s="44">
        <f t="shared" si="35"/>
        <v>1</v>
      </c>
      <c r="P233" s="60">
        <f t="shared" si="36"/>
        <v>1</v>
      </c>
      <c r="Q233" s="62">
        <f t="shared" si="37"/>
        <v>0</v>
      </c>
      <c r="R233" s="62">
        <f t="shared" si="38"/>
        <v>1</v>
      </c>
      <c r="S233" s="60" t="str">
        <f t="shared" si="33"/>
        <v>0-15% range</v>
      </c>
      <c r="T233" s="61">
        <f t="shared" si="45"/>
        <v>3</v>
      </c>
      <c r="U233" s="61">
        <f t="shared" si="39"/>
        <v>3</v>
      </c>
      <c r="V233" s="61">
        <f t="shared" si="40"/>
        <v>3</v>
      </c>
      <c r="W233" s="60">
        <f t="shared" si="34"/>
        <v>1</v>
      </c>
      <c r="X233" s="105" t="s">
        <v>2154</v>
      </c>
      <c r="Z233" s="134"/>
      <c r="AA233" s="134"/>
      <c r="AB233" s="134"/>
      <c r="AC233" s="134"/>
      <c r="AD233" s="134"/>
      <c r="AE233" s="134"/>
    </row>
    <row r="234" spans="1:31" ht="15" customHeight="1" x14ac:dyDescent="0.25">
      <c r="A234" s="40" t="s">
        <v>20</v>
      </c>
      <c r="B234" s="40" t="s">
        <v>21</v>
      </c>
      <c r="C234" t="s">
        <v>1206</v>
      </c>
      <c r="D234" s="40" t="s">
        <v>864</v>
      </c>
      <c r="E234" t="s">
        <v>2816</v>
      </c>
      <c r="F234" s="40" t="s">
        <v>2817</v>
      </c>
      <c r="G234" t="s">
        <v>3528</v>
      </c>
      <c r="H234" t="s">
        <v>3529</v>
      </c>
      <c r="I234" s="1"/>
      <c r="J234" s="1"/>
      <c r="K234" s="1"/>
      <c r="L234" s="1"/>
      <c r="M234" s="1"/>
      <c r="N234" s="1">
        <v>6</v>
      </c>
      <c r="O234" s="44">
        <f t="shared" si="35"/>
        <v>1</v>
      </c>
      <c r="P234" s="60">
        <f t="shared" si="36"/>
        <v>1</v>
      </c>
      <c r="Q234" s="62">
        <f t="shared" si="37"/>
        <v>0</v>
      </c>
      <c r="R234" s="62">
        <f t="shared" si="38"/>
        <v>1</v>
      </c>
      <c r="S234" s="60" t="str">
        <f t="shared" si="33"/>
        <v>0-15% range</v>
      </c>
      <c r="T234" s="61">
        <f>I234</f>
        <v>0</v>
      </c>
      <c r="U234" s="61">
        <f t="shared" si="39"/>
        <v>6</v>
      </c>
      <c r="V234" s="61">
        <f t="shared" si="40"/>
        <v>6</v>
      </c>
      <c r="W234" s="60">
        <f t="shared" si="34"/>
        <v>1</v>
      </c>
      <c r="X234" s="136" t="s">
        <v>2606</v>
      </c>
      <c r="Z234" s="134"/>
      <c r="AA234" s="134"/>
      <c r="AB234" s="134"/>
      <c r="AC234" s="134"/>
      <c r="AD234" s="134"/>
      <c r="AE234" s="134"/>
    </row>
    <row r="235" spans="1:31" ht="15" customHeight="1" x14ac:dyDescent="0.25">
      <c r="A235" s="40" t="s">
        <v>20</v>
      </c>
      <c r="B235" s="40" t="s">
        <v>21</v>
      </c>
      <c r="C235" t="s">
        <v>1206</v>
      </c>
      <c r="D235" s="40" t="s">
        <v>864</v>
      </c>
      <c r="E235" t="s">
        <v>2816</v>
      </c>
      <c r="F235" s="40" t="s">
        <v>2817</v>
      </c>
      <c r="G235" t="s">
        <v>3530</v>
      </c>
      <c r="H235" t="s">
        <v>3531</v>
      </c>
      <c r="I235" s="1"/>
      <c r="J235" s="1"/>
      <c r="K235" s="1"/>
      <c r="L235" s="1"/>
      <c r="M235" s="1"/>
      <c r="N235" s="1">
        <v>3</v>
      </c>
      <c r="O235" s="44">
        <f t="shared" si="35"/>
        <v>1</v>
      </c>
      <c r="P235" s="60">
        <f t="shared" si="36"/>
        <v>1</v>
      </c>
      <c r="Q235" s="62">
        <f t="shared" si="37"/>
        <v>0</v>
      </c>
      <c r="R235" s="62">
        <f t="shared" si="38"/>
        <v>1</v>
      </c>
      <c r="S235" s="60" t="str">
        <f t="shared" si="33"/>
        <v>0-15% range</v>
      </c>
      <c r="T235" s="61">
        <f>I235</f>
        <v>0</v>
      </c>
      <c r="U235" s="61">
        <f t="shared" si="39"/>
        <v>3</v>
      </c>
      <c r="V235" s="61">
        <f t="shared" si="40"/>
        <v>3</v>
      </c>
      <c r="W235" s="107">
        <f t="shared" si="34"/>
        <v>1</v>
      </c>
      <c r="X235" s="111" t="s">
        <v>2614</v>
      </c>
      <c r="Z235" s="134"/>
      <c r="AA235" s="134"/>
      <c r="AB235" s="134"/>
      <c r="AC235" s="134"/>
      <c r="AD235" s="134"/>
      <c r="AE235" s="134"/>
    </row>
    <row r="236" spans="1:31" ht="15" customHeight="1" x14ac:dyDescent="0.25">
      <c r="A236" s="40" t="s">
        <v>20</v>
      </c>
      <c r="B236" s="40" t="s">
        <v>21</v>
      </c>
      <c r="C236" t="s">
        <v>1206</v>
      </c>
      <c r="D236" s="40" t="s">
        <v>864</v>
      </c>
      <c r="E236" t="s">
        <v>2816</v>
      </c>
      <c r="F236" s="40" t="s">
        <v>2817</v>
      </c>
      <c r="G236" t="s">
        <v>3532</v>
      </c>
      <c r="H236" t="s">
        <v>3533</v>
      </c>
      <c r="I236" s="1"/>
      <c r="J236" s="1"/>
      <c r="K236" s="1"/>
      <c r="L236" s="1"/>
      <c r="M236" s="1"/>
      <c r="N236" s="1">
        <v>4</v>
      </c>
      <c r="O236" s="44">
        <f t="shared" si="35"/>
        <v>1</v>
      </c>
      <c r="P236" s="60">
        <f t="shared" si="36"/>
        <v>1</v>
      </c>
      <c r="Q236" s="62">
        <f t="shared" si="37"/>
        <v>0</v>
      </c>
      <c r="R236" s="62">
        <f t="shared" si="38"/>
        <v>1</v>
      </c>
      <c r="S236" s="60" t="str">
        <f t="shared" si="33"/>
        <v>0-15% range</v>
      </c>
      <c r="T236" s="61">
        <f t="shared" si="45"/>
        <v>4</v>
      </c>
      <c r="U236" s="61">
        <f t="shared" si="39"/>
        <v>4</v>
      </c>
      <c r="V236" s="61">
        <f t="shared" si="40"/>
        <v>4</v>
      </c>
      <c r="W236" s="60">
        <f t="shared" si="34"/>
        <v>1</v>
      </c>
      <c r="X236" s="105" t="s">
        <v>3662</v>
      </c>
      <c r="Z236" s="134"/>
      <c r="AA236" s="134"/>
      <c r="AB236" s="134"/>
      <c r="AC236" s="134"/>
      <c r="AD236" s="134"/>
      <c r="AE236" s="134"/>
    </row>
    <row r="237" spans="1:31" ht="15" customHeight="1" x14ac:dyDescent="0.25">
      <c r="A237" s="40" t="s">
        <v>20</v>
      </c>
      <c r="B237" s="40" t="s">
        <v>21</v>
      </c>
      <c r="C237" t="s">
        <v>1206</v>
      </c>
      <c r="D237" s="40" t="s">
        <v>864</v>
      </c>
      <c r="E237" t="s">
        <v>2816</v>
      </c>
      <c r="F237" s="40" t="s">
        <v>2817</v>
      </c>
      <c r="G237" t="s">
        <v>3534</v>
      </c>
      <c r="H237" t="s">
        <v>3535</v>
      </c>
      <c r="I237" s="1"/>
      <c r="J237" s="1"/>
      <c r="K237" s="1"/>
      <c r="L237" s="1"/>
      <c r="M237" s="1"/>
      <c r="N237" s="1">
        <v>2</v>
      </c>
      <c r="O237" s="44">
        <f t="shared" si="35"/>
        <v>1</v>
      </c>
      <c r="P237" s="60">
        <f t="shared" si="36"/>
        <v>1</v>
      </c>
      <c r="Q237" s="62">
        <f t="shared" si="37"/>
        <v>0</v>
      </c>
      <c r="R237" s="62">
        <f t="shared" si="38"/>
        <v>1</v>
      </c>
      <c r="S237" s="60" t="str">
        <f t="shared" si="33"/>
        <v>0-15% range</v>
      </c>
      <c r="T237" s="61">
        <f t="shared" si="45"/>
        <v>2</v>
      </c>
      <c r="U237" s="61">
        <f t="shared" si="39"/>
        <v>2</v>
      </c>
      <c r="V237" s="61">
        <f t="shared" si="40"/>
        <v>2</v>
      </c>
      <c r="W237" s="60">
        <f t="shared" si="34"/>
        <v>1</v>
      </c>
      <c r="X237" s="104" t="s">
        <v>2173</v>
      </c>
      <c r="Z237" s="134"/>
      <c r="AA237" s="134"/>
      <c r="AB237" s="134"/>
      <c r="AC237" s="134"/>
      <c r="AD237" s="134"/>
      <c r="AE237" s="134"/>
    </row>
    <row r="238" spans="1:31" ht="15" customHeight="1" x14ac:dyDescent="0.25">
      <c r="A238" s="40" t="s">
        <v>20</v>
      </c>
      <c r="B238" s="40" t="s">
        <v>21</v>
      </c>
      <c r="C238" t="s">
        <v>1206</v>
      </c>
      <c r="D238" s="40" t="s">
        <v>864</v>
      </c>
      <c r="E238" t="s">
        <v>2816</v>
      </c>
      <c r="F238" s="40" t="s">
        <v>2817</v>
      </c>
      <c r="G238" t="s">
        <v>3536</v>
      </c>
      <c r="H238" t="s">
        <v>3537</v>
      </c>
      <c r="I238" s="1"/>
      <c r="J238" s="1"/>
      <c r="K238" s="1"/>
      <c r="L238" s="1"/>
      <c r="M238" s="1"/>
      <c r="N238" s="1">
        <v>10</v>
      </c>
      <c r="O238" s="44">
        <f t="shared" si="35"/>
        <v>1</v>
      </c>
      <c r="P238" s="60">
        <f t="shared" si="36"/>
        <v>1</v>
      </c>
      <c r="Q238" s="62">
        <f t="shared" si="37"/>
        <v>0</v>
      </c>
      <c r="R238" s="62">
        <f t="shared" si="38"/>
        <v>1</v>
      </c>
      <c r="S238" s="60" t="str">
        <f t="shared" si="33"/>
        <v>0-15% range</v>
      </c>
      <c r="T238" s="61">
        <f t="shared" si="45"/>
        <v>10</v>
      </c>
      <c r="U238" s="61">
        <f t="shared" si="39"/>
        <v>10</v>
      </c>
      <c r="V238" s="61">
        <f t="shared" si="40"/>
        <v>10</v>
      </c>
      <c r="W238" s="60">
        <f t="shared" si="34"/>
        <v>1</v>
      </c>
      <c r="X238" s="104" t="s">
        <v>2173</v>
      </c>
      <c r="Z238" s="134"/>
      <c r="AA238" s="134"/>
      <c r="AB238" s="134"/>
      <c r="AC238" s="134"/>
      <c r="AD238" s="134"/>
      <c r="AE238" s="134"/>
    </row>
    <row r="239" spans="1:31" ht="15" customHeight="1" x14ac:dyDescent="0.25">
      <c r="A239" s="40" t="s">
        <v>20</v>
      </c>
      <c r="B239" s="40" t="s">
        <v>21</v>
      </c>
      <c r="C239" t="s">
        <v>1206</v>
      </c>
      <c r="D239" s="40" t="s">
        <v>864</v>
      </c>
      <c r="E239" t="s">
        <v>2816</v>
      </c>
      <c r="F239" s="40" t="s">
        <v>2817</v>
      </c>
      <c r="G239" t="s">
        <v>3538</v>
      </c>
      <c r="H239" t="s">
        <v>3539</v>
      </c>
      <c r="I239" s="1"/>
      <c r="J239" s="1"/>
      <c r="K239" s="1"/>
      <c r="L239" s="1"/>
      <c r="M239" s="1"/>
      <c r="N239" s="1">
        <v>4</v>
      </c>
      <c r="O239" s="44">
        <f t="shared" si="35"/>
        <v>1</v>
      </c>
      <c r="P239" s="60">
        <f t="shared" si="36"/>
        <v>1</v>
      </c>
      <c r="Q239" s="62">
        <f t="shared" si="37"/>
        <v>0</v>
      </c>
      <c r="R239" s="62">
        <f t="shared" si="38"/>
        <v>1</v>
      </c>
      <c r="S239" s="60" t="str">
        <f t="shared" si="33"/>
        <v>0-15% range</v>
      </c>
      <c r="T239" s="61">
        <f t="shared" si="45"/>
        <v>4</v>
      </c>
      <c r="U239" s="61">
        <f t="shared" si="39"/>
        <v>4</v>
      </c>
      <c r="V239" s="61">
        <f t="shared" si="40"/>
        <v>4</v>
      </c>
      <c r="W239" s="60">
        <f t="shared" si="34"/>
        <v>1</v>
      </c>
      <c r="X239" s="104" t="s">
        <v>2173</v>
      </c>
      <c r="Z239" s="134"/>
      <c r="AA239" s="134"/>
      <c r="AB239" s="134"/>
      <c r="AC239" s="134"/>
      <c r="AD239" s="134"/>
      <c r="AE239" s="134"/>
    </row>
    <row r="240" spans="1:31" ht="15" customHeight="1" x14ac:dyDescent="0.25">
      <c r="A240" s="40" t="s">
        <v>20</v>
      </c>
      <c r="B240" s="40" t="s">
        <v>21</v>
      </c>
      <c r="C240" t="s">
        <v>1206</v>
      </c>
      <c r="D240" s="40" t="s">
        <v>864</v>
      </c>
      <c r="E240" t="s">
        <v>2816</v>
      </c>
      <c r="F240" s="40" t="s">
        <v>2817</v>
      </c>
      <c r="G240" t="s">
        <v>3540</v>
      </c>
      <c r="H240" t="s">
        <v>3541</v>
      </c>
      <c r="I240" s="1"/>
      <c r="J240" s="1"/>
      <c r="K240" s="1"/>
      <c r="L240" s="1"/>
      <c r="M240" s="1"/>
      <c r="N240" s="1">
        <v>3</v>
      </c>
      <c r="O240" s="44">
        <f t="shared" si="35"/>
        <v>1</v>
      </c>
      <c r="P240" s="60">
        <f t="shared" si="36"/>
        <v>1</v>
      </c>
      <c r="Q240" s="62">
        <f t="shared" si="37"/>
        <v>0</v>
      </c>
      <c r="R240" s="62">
        <f t="shared" si="38"/>
        <v>1</v>
      </c>
      <c r="S240" s="60" t="str">
        <f t="shared" si="33"/>
        <v>0-15% range</v>
      </c>
      <c r="T240" s="61">
        <f t="shared" si="45"/>
        <v>3</v>
      </c>
      <c r="U240" s="61">
        <f t="shared" si="39"/>
        <v>3</v>
      </c>
      <c r="V240" s="61">
        <f t="shared" si="40"/>
        <v>3</v>
      </c>
      <c r="W240" s="60">
        <f t="shared" si="34"/>
        <v>1</v>
      </c>
      <c r="X240" s="104" t="s">
        <v>2173</v>
      </c>
      <c r="Z240" s="134"/>
      <c r="AA240" s="134"/>
      <c r="AB240" s="134"/>
      <c r="AC240" s="134"/>
      <c r="AD240" s="134"/>
      <c r="AE240" s="134"/>
    </row>
    <row r="241" spans="1:31" ht="15" customHeight="1" x14ac:dyDescent="0.25">
      <c r="A241" s="40" t="s">
        <v>20</v>
      </c>
      <c r="B241" s="40" t="s">
        <v>21</v>
      </c>
      <c r="C241" t="s">
        <v>1206</v>
      </c>
      <c r="D241" s="40" t="s">
        <v>864</v>
      </c>
      <c r="E241" t="s">
        <v>2816</v>
      </c>
      <c r="F241" s="40" t="s">
        <v>2817</v>
      </c>
      <c r="G241" t="s">
        <v>3543</v>
      </c>
      <c r="H241" t="s">
        <v>3544</v>
      </c>
      <c r="I241" s="1"/>
      <c r="J241" s="1"/>
      <c r="K241" s="1"/>
      <c r="L241" s="1"/>
      <c r="M241" s="1"/>
      <c r="N241" s="1">
        <v>3</v>
      </c>
      <c r="O241" s="44">
        <f t="shared" si="35"/>
        <v>1</v>
      </c>
      <c r="P241" s="60">
        <f t="shared" si="36"/>
        <v>1</v>
      </c>
      <c r="Q241" s="62">
        <f t="shared" si="37"/>
        <v>0</v>
      </c>
      <c r="R241" s="62">
        <f t="shared" si="38"/>
        <v>1</v>
      </c>
      <c r="S241" s="60" t="str">
        <f t="shared" si="33"/>
        <v>0-15% range</v>
      </c>
      <c r="T241" s="61">
        <f t="shared" si="45"/>
        <v>3</v>
      </c>
      <c r="U241" s="61">
        <f t="shared" si="39"/>
        <v>3</v>
      </c>
      <c r="V241" s="61">
        <f t="shared" si="40"/>
        <v>3</v>
      </c>
      <c r="W241" s="60">
        <f t="shared" si="34"/>
        <v>1</v>
      </c>
      <c r="X241" s="104" t="s">
        <v>2173</v>
      </c>
      <c r="Z241" s="134"/>
      <c r="AA241" s="134"/>
      <c r="AB241" s="134"/>
      <c r="AC241" s="134"/>
      <c r="AD241" s="134"/>
      <c r="AE241" s="134"/>
    </row>
    <row r="242" spans="1:31" ht="15" customHeight="1" x14ac:dyDescent="0.25">
      <c r="A242" s="40" t="s">
        <v>20</v>
      </c>
      <c r="B242" s="40" t="s">
        <v>21</v>
      </c>
      <c r="C242" t="s">
        <v>1206</v>
      </c>
      <c r="D242" s="40" t="s">
        <v>864</v>
      </c>
      <c r="E242" t="s">
        <v>2816</v>
      </c>
      <c r="F242" s="40" t="s">
        <v>2817</v>
      </c>
      <c r="G242" t="s">
        <v>3545</v>
      </c>
      <c r="H242" t="s">
        <v>3546</v>
      </c>
      <c r="I242" s="1"/>
      <c r="J242" s="1"/>
      <c r="K242" s="1"/>
      <c r="L242" s="1"/>
      <c r="M242" s="1"/>
      <c r="N242" s="1">
        <v>2</v>
      </c>
      <c r="O242" s="44">
        <f t="shared" si="35"/>
        <v>1</v>
      </c>
      <c r="P242" s="60">
        <f t="shared" si="36"/>
        <v>1</v>
      </c>
      <c r="Q242" s="62">
        <f t="shared" si="37"/>
        <v>0</v>
      </c>
      <c r="R242" s="62">
        <f t="shared" si="38"/>
        <v>1</v>
      </c>
      <c r="S242" s="60" t="str">
        <f t="shared" si="33"/>
        <v>0-15% range</v>
      </c>
      <c r="T242" s="61">
        <f t="shared" si="45"/>
        <v>2</v>
      </c>
      <c r="U242" s="61">
        <f t="shared" si="39"/>
        <v>2</v>
      </c>
      <c r="V242" s="61">
        <f t="shared" si="40"/>
        <v>2</v>
      </c>
      <c r="W242" s="60">
        <f t="shared" si="34"/>
        <v>1</v>
      </c>
      <c r="X242" s="104" t="s">
        <v>2173</v>
      </c>
      <c r="Z242" s="134"/>
      <c r="AA242" s="134"/>
      <c r="AB242" s="134"/>
      <c r="AC242" s="134"/>
      <c r="AD242" s="134"/>
      <c r="AE242" s="134"/>
    </row>
    <row r="243" spans="1:31" ht="15" customHeight="1" x14ac:dyDescent="0.25">
      <c r="A243" s="40" t="s">
        <v>20</v>
      </c>
      <c r="B243" s="40" t="s">
        <v>21</v>
      </c>
      <c r="C243" t="s">
        <v>1206</v>
      </c>
      <c r="D243" s="40" t="s">
        <v>864</v>
      </c>
      <c r="E243" t="s">
        <v>2816</v>
      </c>
      <c r="F243" s="40" t="s">
        <v>2817</v>
      </c>
      <c r="G243" t="s">
        <v>3547</v>
      </c>
      <c r="H243" t="s">
        <v>3548</v>
      </c>
      <c r="I243" s="1"/>
      <c r="J243" s="1"/>
      <c r="K243" s="1"/>
      <c r="L243" s="1"/>
      <c r="M243" s="1"/>
      <c r="N243" s="1">
        <v>5</v>
      </c>
      <c r="O243" s="44">
        <f t="shared" si="35"/>
        <v>1</v>
      </c>
      <c r="P243" s="60">
        <f t="shared" si="36"/>
        <v>1</v>
      </c>
      <c r="Q243" s="62">
        <f t="shared" si="37"/>
        <v>0</v>
      </c>
      <c r="R243" s="62">
        <f t="shared" si="38"/>
        <v>1</v>
      </c>
      <c r="S243" s="60" t="str">
        <f t="shared" si="33"/>
        <v>0-15% range</v>
      </c>
      <c r="T243" s="61">
        <f t="shared" si="45"/>
        <v>5</v>
      </c>
      <c r="U243" s="61">
        <f t="shared" si="39"/>
        <v>5</v>
      </c>
      <c r="V243" s="61">
        <f t="shared" si="40"/>
        <v>5</v>
      </c>
      <c r="W243" s="60">
        <f t="shared" si="34"/>
        <v>1</v>
      </c>
      <c r="X243" s="105" t="s">
        <v>2154</v>
      </c>
      <c r="Z243" s="134"/>
      <c r="AA243" s="134"/>
      <c r="AB243" s="134"/>
      <c r="AC243" s="134"/>
      <c r="AD243" s="134"/>
      <c r="AE243" s="134"/>
    </row>
    <row r="244" spans="1:31" ht="15" customHeight="1" x14ac:dyDescent="0.25">
      <c r="A244" s="40" t="s">
        <v>20</v>
      </c>
      <c r="B244" s="40" t="s">
        <v>21</v>
      </c>
      <c r="C244" t="s">
        <v>1206</v>
      </c>
      <c r="D244" s="40" t="s">
        <v>864</v>
      </c>
      <c r="E244" t="s">
        <v>2816</v>
      </c>
      <c r="F244" s="40" t="s">
        <v>2817</v>
      </c>
      <c r="G244" t="s">
        <v>3549</v>
      </c>
      <c r="H244" t="s">
        <v>3550</v>
      </c>
      <c r="I244" s="1"/>
      <c r="J244" s="1"/>
      <c r="K244" s="1"/>
      <c r="L244" s="1"/>
      <c r="M244" s="1"/>
      <c r="N244" s="1">
        <v>4</v>
      </c>
      <c r="O244" s="44">
        <f t="shared" si="35"/>
        <v>1</v>
      </c>
      <c r="P244" s="60">
        <f t="shared" si="36"/>
        <v>1</v>
      </c>
      <c r="Q244" s="62">
        <f t="shared" si="37"/>
        <v>0</v>
      </c>
      <c r="R244" s="62">
        <f t="shared" si="38"/>
        <v>1</v>
      </c>
      <c r="S244" s="60" t="str">
        <f t="shared" si="33"/>
        <v>0-15% range</v>
      </c>
      <c r="T244" s="61">
        <f t="shared" si="45"/>
        <v>4</v>
      </c>
      <c r="U244" s="61">
        <f t="shared" si="39"/>
        <v>4</v>
      </c>
      <c r="V244" s="61">
        <f t="shared" si="40"/>
        <v>4</v>
      </c>
      <c r="W244" s="60">
        <f t="shared" si="34"/>
        <v>1</v>
      </c>
      <c r="X244" s="104" t="s">
        <v>2173</v>
      </c>
      <c r="Z244" s="134"/>
      <c r="AA244" s="134"/>
      <c r="AB244" s="134"/>
      <c r="AC244" s="134"/>
      <c r="AD244" s="134"/>
      <c r="AE244" s="134"/>
    </row>
    <row r="245" spans="1:31" ht="15" customHeight="1" x14ac:dyDescent="0.25">
      <c r="A245" s="40" t="s">
        <v>20</v>
      </c>
      <c r="B245" s="40" t="s">
        <v>21</v>
      </c>
      <c r="C245" t="s">
        <v>1206</v>
      </c>
      <c r="D245" s="40" t="s">
        <v>864</v>
      </c>
      <c r="E245" t="s">
        <v>2816</v>
      </c>
      <c r="F245" s="40" t="s">
        <v>2817</v>
      </c>
      <c r="G245" t="s">
        <v>3551</v>
      </c>
      <c r="H245" t="s">
        <v>3552</v>
      </c>
      <c r="I245" s="1"/>
      <c r="J245" s="1"/>
      <c r="K245" s="1"/>
      <c r="L245" s="1"/>
      <c r="M245" s="1"/>
      <c r="N245" s="1">
        <v>1</v>
      </c>
      <c r="O245" s="44">
        <f t="shared" si="35"/>
        <v>1</v>
      </c>
      <c r="P245" s="60">
        <f t="shared" si="36"/>
        <v>1</v>
      </c>
      <c r="Q245" s="62">
        <f t="shared" si="37"/>
        <v>0</v>
      </c>
      <c r="R245" s="62">
        <f t="shared" si="38"/>
        <v>1</v>
      </c>
      <c r="S245" s="60" t="str">
        <f t="shared" si="33"/>
        <v>0-15% range</v>
      </c>
      <c r="T245" s="61">
        <f t="shared" si="45"/>
        <v>1</v>
      </c>
      <c r="U245" s="61">
        <f t="shared" si="39"/>
        <v>1</v>
      </c>
      <c r="V245" s="61">
        <f t="shared" si="40"/>
        <v>1</v>
      </c>
      <c r="W245" s="60">
        <f t="shared" si="34"/>
        <v>1</v>
      </c>
      <c r="X245" s="104" t="s">
        <v>2173</v>
      </c>
      <c r="Z245" s="134"/>
      <c r="AA245" s="134"/>
      <c r="AB245" s="134"/>
      <c r="AC245" s="134"/>
      <c r="AD245" s="134"/>
      <c r="AE245" s="134"/>
    </row>
    <row r="246" spans="1:31" ht="15" customHeight="1" x14ac:dyDescent="0.25">
      <c r="A246" s="40" t="s">
        <v>20</v>
      </c>
      <c r="B246" s="40" t="s">
        <v>21</v>
      </c>
      <c r="C246" t="s">
        <v>1206</v>
      </c>
      <c r="D246" s="40" t="s">
        <v>864</v>
      </c>
      <c r="E246" t="s">
        <v>2816</v>
      </c>
      <c r="F246" s="40" t="s">
        <v>2817</v>
      </c>
      <c r="G246" t="s">
        <v>3553</v>
      </c>
      <c r="H246" t="s">
        <v>3554</v>
      </c>
      <c r="I246" s="1"/>
      <c r="J246" s="1"/>
      <c r="K246" s="1"/>
      <c r="L246" s="1"/>
      <c r="M246" s="1"/>
      <c r="N246" s="1">
        <v>1</v>
      </c>
      <c r="O246" s="44">
        <f t="shared" si="35"/>
        <v>1</v>
      </c>
      <c r="P246" s="60">
        <f t="shared" si="36"/>
        <v>1</v>
      </c>
      <c r="Q246" s="62">
        <f t="shared" si="37"/>
        <v>0</v>
      </c>
      <c r="R246" s="62">
        <f t="shared" si="38"/>
        <v>1</v>
      </c>
      <c r="S246" s="60" t="str">
        <f t="shared" si="33"/>
        <v>0-15% range</v>
      </c>
      <c r="T246" s="61">
        <f t="shared" si="45"/>
        <v>1</v>
      </c>
      <c r="U246" s="61">
        <f t="shared" si="39"/>
        <v>1</v>
      </c>
      <c r="V246" s="61">
        <f t="shared" si="40"/>
        <v>1</v>
      </c>
      <c r="W246" s="60">
        <f t="shared" si="34"/>
        <v>1</v>
      </c>
      <c r="X246" s="104" t="s">
        <v>2173</v>
      </c>
      <c r="Z246" s="134"/>
      <c r="AA246" s="134"/>
      <c r="AB246" s="134"/>
      <c r="AC246" s="134"/>
      <c r="AD246" s="134"/>
      <c r="AE246" s="134"/>
    </row>
    <row r="247" spans="1:31" ht="15" customHeight="1" x14ac:dyDescent="0.25">
      <c r="A247" s="40" t="s">
        <v>20</v>
      </c>
      <c r="B247" s="40" t="s">
        <v>21</v>
      </c>
      <c r="C247" t="s">
        <v>1206</v>
      </c>
      <c r="D247" s="40" t="s">
        <v>864</v>
      </c>
      <c r="E247" t="s">
        <v>2816</v>
      </c>
      <c r="F247" s="40" t="s">
        <v>2817</v>
      </c>
      <c r="G247" t="s">
        <v>3555</v>
      </c>
      <c r="H247" t="s">
        <v>3556</v>
      </c>
      <c r="I247" s="1"/>
      <c r="J247" s="1"/>
      <c r="K247" s="1"/>
      <c r="L247" s="1"/>
      <c r="M247" s="1"/>
      <c r="N247" s="1">
        <v>2</v>
      </c>
      <c r="O247" s="44">
        <f t="shared" si="35"/>
        <v>1</v>
      </c>
      <c r="P247" s="60">
        <f t="shared" si="36"/>
        <v>1</v>
      </c>
      <c r="Q247" s="62">
        <f t="shared" si="37"/>
        <v>0</v>
      </c>
      <c r="R247" s="62">
        <f t="shared" si="38"/>
        <v>1</v>
      </c>
      <c r="S247" s="60" t="str">
        <f t="shared" si="33"/>
        <v>0-15% range</v>
      </c>
      <c r="T247" s="61">
        <f t="shared" si="45"/>
        <v>2</v>
      </c>
      <c r="U247" s="61">
        <f t="shared" si="39"/>
        <v>2</v>
      </c>
      <c r="V247" s="61">
        <f t="shared" si="40"/>
        <v>2</v>
      </c>
      <c r="W247" s="60">
        <f t="shared" si="34"/>
        <v>1</v>
      </c>
      <c r="X247" s="104" t="s">
        <v>2173</v>
      </c>
      <c r="Z247" s="134"/>
      <c r="AA247" s="134"/>
      <c r="AB247" s="134"/>
      <c r="AC247" s="134"/>
      <c r="AD247" s="134"/>
      <c r="AE247" s="134"/>
    </row>
    <row r="248" spans="1:31" ht="15" customHeight="1" x14ac:dyDescent="0.25">
      <c r="A248" s="40" t="s">
        <v>20</v>
      </c>
      <c r="B248" s="40" t="s">
        <v>21</v>
      </c>
      <c r="C248" t="s">
        <v>1206</v>
      </c>
      <c r="D248" s="40" t="s">
        <v>864</v>
      </c>
      <c r="E248" t="s">
        <v>2816</v>
      </c>
      <c r="F248" s="40" t="s">
        <v>2817</v>
      </c>
      <c r="G248" t="s">
        <v>3557</v>
      </c>
      <c r="H248" t="s">
        <v>3558</v>
      </c>
      <c r="I248" s="1"/>
      <c r="J248" s="1"/>
      <c r="K248" s="1"/>
      <c r="L248" s="1"/>
      <c r="M248" s="1"/>
      <c r="N248" s="1">
        <v>4</v>
      </c>
      <c r="O248" s="44">
        <f t="shared" si="35"/>
        <v>1</v>
      </c>
      <c r="P248" s="60">
        <f t="shared" si="36"/>
        <v>1</v>
      </c>
      <c r="Q248" s="62">
        <f t="shared" si="37"/>
        <v>0</v>
      </c>
      <c r="R248" s="62">
        <f t="shared" si="38"/>
        <v>1</v>
      </c>
      <c r="S248" s="60" t="str">
        <f t="shared" si="33"/>
        <v>0-15% range</v>
      </c>
      <c r="T248" s="61">
        <f t="shared" si="45"/>
        <v>4</v>
      </c>
      <c r="U248" s="61">
        <f t="shared" si="39"/>
        <v>4</v>
      </c>
      <c r="V248" s="61">
        <f t="shared" si="40"/>
        <v>4</v>
      </c>
      <c r="W248" s="60">
        <f t="shared" si="34"/>
        <v>1</v>
      </c>
      <c r="X248" s="104" t="s">
        <v>2173</v>
      </c>
      <c r="Z248" s="134"/>
      <c r="AA248" s="134"/>
      <c r="AB248" s="134"/>
      <c r="AC248" s="134"/>
      <c r="AD248" s="134"/>
      <c r="AE248" s="134"/>
    </row>
    <row r="249" spans="1:31" ht="15" customHeight="1" x14ac:dyDescent="0.25">
      <c r="A249" s="40" t="s">
        <v>32</v>
      </c>
      <c r="B249" s="40" t="s">
        <v>169</v>
      </c>
      <c r="C249" t="s">
        <v>382</v>
      </c>
      <c r="D249" s="40" t="s">
        <v>383</v>
      </c>
      <c r="E249" t="s">
        <v>382</v>
      </c>
      <c r="F249" s="40" t="s">
        <v>384</v>
      </c>
      <c r="G249" t="s">
        <v>651</v>
      </c>
      <c r="H249" t="s">
        <v>652</v>
      </c>
      <c r="I249" s="1"/>
      <c r="J249" s="1"/>
      <c r="K249" s="1">
        <v>2450</v>
      </c>
      <c r="L249" s="1"/>
      <c r="M249" s="1"/>
      <c r="N249" s="1">
        <v>2200</v>
      </c>
      <c r="O249" s="44">
        <f t="shared" si="35"/>
        <v>2</v>
      </c>
      <c r="P249" s="60">
        <f t="shared" si="36"/>
        <v>2</v>
      </c>
      <c r="Q249" s="62">
        <f t="shared" si="37"/>
        <v>0.10204081632653061</v>
      </c>
      <c r="R249" s="62">
        <f t="shared" si="38"/>
        <v>1.1136363636363635</v>
      </c>
      <c r="S249" s="60" t="str">
        <f t="shared" si="33"/>
        <v>0-15% range</v>
      </c>
      <c r="T249" s="61">
        <f t="shared" si="45"/>
        <v>2325</v>
      </c>
      <c r="U249" s="61">
        <f t="shared" si="39"/>
        <v>2450</v>
      </c>
      <c r="V249" s="61">
        <f t="shared" si="40"/>
        <v>2200</v>
      </c>
      <c r="W249" s="60">
        <f t="shared" si="34"/>
        <v>1</v>
      </c>
      <c r="X249" s="104" t="s">
        <v>2173</v>
      </c>
      <c r="Z249" s="134"/>
      <c r="AA249" s="134"/>
      <c r="AB249" s="134"/>
      <c r="AC249" s="134"/>
      <c r="AD249" s="134"/>
      <c r="AE249" s="134"/>
    </row>
    <row r="250" spans="1:31" ht="15" customHeight="1" x14ac:dyDescent="0.25">
      <c r="A250" s="40" t="s">
        <v>32</v>
      </c>
      <c r="B250" s="40" t="s">
        <v>169</v>
      </c>
      <c r="C250" t="s">
        <v>382</v>
      </c>
      <c r="D250" s="40" t="s">
        <v>383</v>
      </c>
      <c r="E250" t="s">
        <v>382</v>
      </c>
      <c r="F250" s="40" t="s">
        <v>384</v>
      </c>
      <c r="G250" t="s">
        <v>732</v>
      </c>
      <c r="H250" t="s">
        <v>731</v>
      </c>
      <c r="I250" s="1"/>
      <c r="J250" s="1"/>
      <c r="K250" s="1">
        <v>11150</v>
      </c>
      <c r="L250" s="1"/>
      <c r="M250" s="1"/>
      <c r="N250" s="1">
        <v>1327</v>
      </c>
      <c r="O250" s="44">
        <f t="shared" si="35"/>
        <v>2</v>
      </c>
      <c r="P250" s="60">
        <f t="shared" si="36"/>
        <v>2</v>
      </c>
      <c r="Q250" s="62">
        <f t="shared" si="37"/>
        <v>0.88098654708520185</v>
      </c>
      <c r="R250" s="62">
        <f t="shared" si="38"/>
        <v>8.4024114544084405</v>
      </c>
      <c r="S250" s="60" t="str">
        <f t="shared" si="33"/>
        <v>50-100% range</v>
      </c>
      <c r="T250" s="61">
        <f t="shared" si="45"/>
        <v>6238.5</v>
      </c>
      <c r="U250" s="61">
        <f t="shared" si="39"/>
        <v>11150</v>
      </c>
      <c r="V250" s="61">
        <f t="shared" si="40"/>
        <v>1327</v>
      </c>
      <c r="W250" s="60">
        <f t="shared" si="34"/>
        <v>1</v>
      </c>
      <c r="X250" s="104" t="s">
        <v>2173</v>
      </c>
      <c r="Z250" s="134"/>
      <c r="AA250" s="134"/>
      <c r="AB250" s="134"/>
      <c r="AC250" s="134"/>
      <c r="AD250" s="134"/>
      <c r="AE250" s="134"/>
    </row>
    <row r="251" spans="1:31" ht="15" customHeight="1" x14ac:dyDescent="0.25">
      <c r="A251" s="40" t="s">
        <v>32</v>
      </c>
      <c r="B251" s="40" t="s">
        <v>169</v>
      </c>
      <c r="C251" t="s">
        <v>382</v>
      </c>
      <c r="D251" s="40" t="s">
        <v>383</v>
      </c>
      <c r="E251" t="s">
        <v>382</v>
      </c>
      <c r="F251" s="40" t="s">
        <v>384</v>
      </c>
      <c r="G251" t="s">
        <v>2666</v>
      </c>
      <c r="H251" t="s">
        <v>2667</v>
      </c>
      <c r="I251" s="1"/>
      <c r="J251" s="1"/>
      <c r="K251" s="1">
        <v>12650</v>
      </c>
      <c r="L251" s="1"/>
      <c r="M251" s="1"/>
      <c r="N251" s="1"/>
      <c r="O251" s="44">
        <f t="shared" si="35"/>
        <v>1</v>
      </c>
      <c r="P251" s="60">
        <f t="shared" si="36"/>
        <v>1</v>
      </c>
      <c r="Q251" s="62">
        <f t="shared" si="37"/>
        <v>0</v>
      </c>
      <c r="R251" s="62">
        <f t="shared" si="38"/>
        <v>1</v>
      </c>
      <c r="S251" s="60" t="str">
        <f t="shared" si="33"/>
        <v>0-15% range</v>
      </c>
      <c r="T251" s="61">
        <f>I251</f>
        <v>0</v>
      </c>
      <c r="U251" s="61">
        <f t="shared" si="39"/>
        <v>12650</v>
      </c>
      <c r="V251" s="61">
        <f t="shared" si="40"/>
        <v>12650</v>
      </c>
      <c r="W251" s="107">
        <f t="shared" si="34"/>
        <v>0</v>
      </c>
      <c r="X251" s="136" t="s">
        <v>2606</v>
      </c>
      <c r="Z251" s="134"/>
      <c r="AA251" s="134"/>
      <c r="AB251" s="134"/>
      <c r="AC251" s="134"/>
      <c r="AD251" s="134"/>
      <c r="AE251" s="134"/>
    </row>
    <row r="252" spans="1:31" ht="15" customHeight="1" x14ac:dyDescent="0.25">
      <c r="A252" s="40" t="s">
        <v>32</v>
      </c>
      <c r="B252" s="40" t="s">
        <v>169</v>
      </c>
      <c r="C252" t="s">
        <v>382</v>
      </c>
      <c r="D252" s="40" t="s">
        <v>383</v>
      </c>
      <c r="E252" t="s">
        <v>382</v>
      </c>
      <c r="F252" s="40" t="s">
        <v>384</v>
      </c>
      <c r="G252" t="s">
        <v>3199</v>
      </c>
      <c r="H252" t="s">
        <v>3200</v>
      </c>
      <c r="I252" s="1"/>
      <c r="J252" s="1"/>
      <c r="K252" s="1"/>
      <c r="L252" s="1"/>
      <c r="M252" s="1"/>
      <c r="N252" s="1">
        <v>6500</v>
      </c>
      <c r="O252" s="44">
        <f t="shared" si="35"/>
        <v>1</v>
      </c>
      <c r="P252" s="60">
        <f t="shared" si="36"/>
        <v>1</v>
      </c>
      <c r="Q252" s="62">
        <f t="shared" si="37"/>
        <v>0</v>
      </c>
      <c r="R252" s="62">
        <f t="shared" si="38"/>
        <v>1</v>
      </c>
      <c r="S252" s="60" t="str">
        <f t="shared" si="33"/>
        <v>0-15% range</v>
      </c>
      <c r="T252" s="61">
        <f>AVERAGE(I252:N252)</f>
        <v>6500</v>
      </c>
      <c r="U252" s="61">
        <f t="shared" si="39"/>
        <v>6500</v>
      </c>
      <c r="V252" s="61">
        <f t="shared" si="40"/>
        <v>6500</v>
      </c>
      <c r="W252" s="60">
        <f t="shared" si="34"/>
        <v>1</v>
      </c>
      <c r="X252" s="104" t="s">
        <v>2173</v>
      </c>
      <c r="Z252" s="134"/>
      <c r="AA252" s="134"/>
      <c r="AB252" s="134"/>
      <c r="AC252" s="134"/>
      <c r="AD252" s="134"/>
      <c r="AE252" s="134"/>
    </row>
    <row r="253" spans="1:31" ht="15" customHeight="1" x14ac:dyDescent="0.25">
      <c r="A253" s="40" t="s">
        <v>32</v>
      </c>
      <c r="B253" s="40" t="s">
        <v>169</v>
      </c>
      <c r="C253" t="s">
        <v>382</v>
      </c>
      <c r="D253" s="40" t="s">
        <v>383</v>
      </c>
      <c r="E253" t="s">
        <v>382</v>
      </c>
      <c r="F253" s="40" t="s">
        <v>384</v>
      </c>
      <c r="G253" t="s">
        <v>3201</v>
      </c>
      <c r="H253" t="s">
        <v>3202</v>
      </c>
      <c r="I253" s="1"/>
      <c r="J253" s="1"/>
      <c r="K253" s="1"/>
      <c r="L253" s="1"/>
      <c r="M253" s="1"/>
      <c r="N253" s="1">
        <v>150</v>
      </c>
      <c r="O253" s="44">
        <f t="shared" si="35"/>
        <v>1</v>
      </c>
      <c r="P253" s="60">
        <f t="shared" si="36"/>
        <v>1</v>
      </c>
      <c r="Q253" s="62">
        <f t="shared" si="37"/>
        <v>0</v>
      </c>
      <c r="R253" s="62">
        <f t="shared" si="38"/>
        <v>1</v>
      </c>
      <c r="S253" s="60" t="str">
        <f t="shared" si="33"/>
        <v>0-15% range</v>
      </c>
      <c r="T253" s="61">
        <f>I253</f>
        <v>0</v>
      </c>
      <c r="U253" s="61">
        <f t="shared" si="39"/>
        <v>150</v>
      </c>
      <c r="V253" s="61">
        <f t="shared" si="40"/>
        <v>150</v>
      </c>
      <c r="W253" s="107">
        <f t="shared" si="34"/>
        <v>1</v>
      </c>
      <c r="X253" s="111" t="s">
        <v>2614</v>
      </c>
      <c r="Z253" s="134"/>
      <c r="AA253" s="134"/>
      <c r="AB253" s="134"/>
      <c r="AC253" s="134"/>
      <c r="AD253" s="134"/>
      <c r="AE253" s="134"/>
    </row>
    <row r="254" spans="1:31" ht="15" customHeight="1" x14ac:dyDescent="0.25">
      <c r="A254" s="40" t="s">
        <v>32</v>
      </c>
      <c r="B254" s="40" t="s">
        <v>169</v>
      </c>
      <c r="C254" t="s">
        <v>382</v>
      </c>
      <c r="D254" s="40" t="s">
        <v>383</v>
      </c>
      <c r="E254" t="s">
        <v>382</v>
      </c>
      <c r="F254" s="40" t="s">
        <v>384</v>
      </c>
      <c r="G254" t="s">
        <v>3203</v>
      </c>
      <c r="H254" t="s">
        <v>3204</v>
      </c>
      <c r="I254" s="1"/>
      <c r="J254" s="1"/>
      <c r="K254" s="1"/>
      <c r="L254" s="1"/>
      <c r="M254" s="1"/>
      <c r="N254" s="1">
        <v>1650</v>
      </c>
      <c r="O254" s="44">
        <f t="shared" si="35"/>
        <v>1</v>
      </c>
      <c r="P254" s="60">
        <f t="shared" si="36"/>
        <v>1</v>
      </c>
      <c r="Q254" s="62">
        <f t="shared" si="37"/>
        <v>0</v>
      </c>
      <c r="R254" s="62">
        <f t="shared" si="38"/>
        <v>1</v>
      </c>
      <c r="S254" s="60" t="str">
        <f t="shared" si="33"/>
        <v>0-15% range</v>
      </c>
      <c r="T254" s="61">
        <f>I254</f>
        <v>0</v>
      </c>
      <c r="U254" s="61">
        <f t="shared" si="39"/>
        <v>1650</v>
      </c>
      <c r="V254" s="61">
        <f t="shared" si="40"/>
        <v>1650</v>
      </c>
      <c r="W254" s="60">
        <f t="shared" si="34"/>
        <v>1</v>
      </c>
      <c r="X254" s="136" t="s">
        <v>2606</v>
      </c>
      <c r="Z254" s="134"/>
      <c r="AA254" s="134"/>
      <c r="AB254" s="134"/>
      <c r="AC254" s="134"/>
      <c r="AD254" s="134"/>
      <c r="AE254" s="134"/>
    </row>
    <row r="255" spans="1:31" ht="15" customHeight="1" x14ac:dyDescent="0.25">
      <c r="A255" s="40" t="s">
        <v>32</v>
      </c>
      <c r="B255" s="40" t="s">
        <v>169</v>
      </c>
      <c r="C255" t="s">
        <v>382</v>
      </c>
      <c r="D255" s="40" t="s">
        <v>383</v>
      </c>
      <c r="E255" t="s">
        <v>1475</v>
      </c>
      <c r="F255" s="40" t="s">
        <v>1476</v>
      </c>
      <c r="G255" t="s">
        <v>2619</v>
      </c>
      <c r="H255" t="s">
        <v>2618</v>
      </c>
      <c r="I255" s="1"/>
      <c r="J255" s="1"/>
      <c r="K255" s="1"/>
      <c r="L255" s="1"/>
      <c r="M255" s="1"/>
      <c r="N255" s="1">
        <v>1500</v>
      </c>
      <c r="O255" s="44">
        <f t="shared" si="35"/>
        <v>1</v>
      </c>
      <c r="P255" s="60">
        <f t="shared" si="36"/>
        <v>1</v>
      </c>
      <c r="Q255" s="62">
        <f t="shared" si="37"/>
        <v>0</v>
      </c>
      <c r="R255" s="62">
        <f t="shared" si="38"/>
        <v>1</v>
      </c>
      <c r="S255" s="60" t="str">
        <f t="shared" si="33"/>
        <v>0-15% range</v>
      </c>
      <c r="T255" s="61">
        <f t="shared" ref="T255" si="46">AVERAGE(I255:N255)</f>
        <v>1500</v>
      </c>
      <c r="U255" s="61">
        <f t="shared" si="39"/>
        <v>1500</v>
      </c>
      <c r="V255" s="61">
        <f t="shared" si="40"/>
        <v>1500</v>
      </c>
      <c r="W255" s="60">
        <f t="shared" si="34"/>
        <v>1</v>
      </c>
      <c r="X255" s="105" t="s">
        <v>2154</v>
      </c>
      <c r="Z255" s="134"/>
      <c r="AA255" s="134"/>
      <c r="AB255" s="134"/>
      <c r="AC255" s="134"/>
      <c r="AD255" s="134"/>
      <c r="AE255" s="134"/>
    </row>
    <row r="256" spans="1:31" ht="15" customHeight="1" x14ac:dyDescent="0.25">
      <c r="A256" s="40" t="s">
        <v>32</v>
      </c>
      <c r="B256" s="40" t="s">
        <v>169</v>
      </c>
      <c r="C256" t="s">
        <v>382</v>
      </c>
      <c r="D256" s="40" t="s">
        <v>383</v>
      </c>
      <c r="E256" t="s">
        <v>1475</v>
      </c>
      <c r="F256" s="40" t="s">
        <v>1476</v>
      </c>
      <c r="G256" t="s">
        <v>3207</v>
      </c>
      <c r="H256" t="s">
        <v>3208</v>
      </c>
      <c r="I256" s="1"/>
      <c r="J256" s="1"/>
      <c r="K256" s="1"/>
      <c r="L256" s="1"/>
      <c r="M256" s="1"/>
      <c r="N256" s="1">
        <v>180</v>
      </c>
      <c r="O256" s="44">
        <f t="shared" si="35"/>
        <v>1</v>
      </c>
      <c r="P256" s="60">
        <f t="shared" si="36"/>
        <v>1</v>
      </c>
      <c r="Q256" s="62">
        <f t="shared" si="37"/>
        <v>0</v>
      </c>
      <c r="R256" s="62">
        <f t="shared" si="38"/>
        <v>1</v>
      </c>
      <c r="S256" s="60" t="str">
        <f t="shared" si="33"/>
        <v>0-15% range</v>
      </c>
      <c r="T256" s="61">
        <f t="shared" ref="T256:T257" si="47">I256</f>
        <v>0</v>
      </c>
      <c r="U256" s="61">
        <f t="shared" si="39"/>
        <v>180</v>
      </c>
      <c r="V256" s="61">
        <f t="shared" si="40"/>
        <v>180</v>
      </c>
      <c r="W256" s="107">
        <f t="shared" si="34"/>
        <v>1</v>
      </c>
      <c r="X256" s="136" t="s">
        <v>2606</v>
      </c>
      <c r="Z256" s="134"/>
      <c r="AA256" s="134"/>
      <c r="AB256" s="134"/>
      <c r="AC256" s="134"/>
      <c r="AD256" s="134"/>
      <c r="AE256" s="134"/>
    </row>
    <row r="257" spans="1:31" ht="15" customHeight="1" x14ac:dyDescent="0.25">
      <c r="A257" s="40" t="s">
        <v>32</v>
      </c>
      <c r="B257" s="40" t="s">
        <v>169</v>
      </c>
      <c r="C257" t="s">
        <v>382</v>
      </c>
      <c r="D257" s="40" t="s">
        <v>383</v>
      </c>
      <c r="E257" t="s">
        <v>1475</v>
      </c>
      <c r="F257" s="40" t="s">
        <v>1476</v>
      </c>
      <c r="G257" t="s">
        <v>3209</v>
      </c>
      <c r="H257" t="s">
        <v>3210</v>
      </c>
      <c r="I257" s="1"/>
      <c r="J257" s="1"/>
      <c r="K257" s="1"/>
      <c r="L257" s="1"/>
      <c r="M257" s="1"/>
      <c r="N257" s="1">
        <v>220</v>
      </c>
      <c r="O257" s="44">
        <f t="shared" si="35"/>
        <v>1</v>
      </c>
      <c r="P257" s="60">
        <f t="shared" si="36"/>
        <v>1</v>
      </c>
      <c r="Q257" s="62">
        <f t="shared" si="37"/>
        <v>0</v>
      </c>
      <c r="R257" s="62">
        <f t="shared" si="38"/>
        <v>1</v>
      </c>
      <c r="S257" s="60" t="str">
        <f t="shared" si="33"/>
        <v>0-15% range</v>
      </c>
      <c r="T257" s="61">
        <f t="shared" si="47"/>
        <v>0</v>
      </c>
      <c r="U257" s="61">
        <f t="shared" si="39"/>
        <v>220</v>
      </c>
      <c r="V257" s="61">
        <f t="shared" si="40"/>
        <v>220</v>
      </c>
      <c r="W257" s="107">
        <f t="shared" si="34"/>
        <v>1</v>
      </c>
      <c r="X257" s="136" t="s">
        <v>2606</v>
      </c>
      <c r="Z257" s="134"/>
      <c r="AA257" s="134"/>
      <c r="AB257" s="134"/>
      <c r="AC257" s="134"/>
      <c r="AD257" s="134"/>
      <c r="AE257" s="134"/>
    </row>
    <row r="258" spans="1:31" ht="15" customHeight="1" x14ac:dyDescent="0.25">
      <c r="A258" s="40" t="s">
        <v>32</v>
      </c>
      <c r="B258" s="40" t="s">
        <v>169</v>
      </c>
      <c r="C258" t="s">
        <v>32</v>
      </c>
      <c r="D258" s="40" t="s">
        <v>170</v>
      </c>
      <c r="E258" t="s">
        <v>32</v>
      </c>
      <c r="F258" s="40" t="s">
        <v>312</v>
      </c>
      <c r="G258" t="s">
        <v>405</v>
      </c>
      <c r="H258" t="s">
        <v>406</v>
      </c>
      <c r="I258" s="1"/>
      <c r="J258" s="1"/>
      <c r="K258" s="1"/>
      <c r="L258" s="1"/>
      <c r="M258" s="1"/>
      <c r="N258" s="1">
        <v>2000</v>
      </c>
      <c r="O258" s="44">
        <f t="shared" si="35"/>
        <v>1</v>
      </c>
      <c r="P258" s="60">
        <f t="shared" si="36"/>
        <v>1</v>
      </c>
      <c r="Q258" s="62">
        <f t="shared" si="37"/>
        <v>0</v>
      </c>
      <c r="R258" s="62">
        <f t="shared" si="38"/>
        <v>1</v>
      </c>
      <c r="S258" s="60" t="str">
        <f t="shared" si="33"/>
        <v>0-15% range</v>
      </c>
      <c r="T258" s="61">
        <f t="shared" ref="T258:T295" si="48">AVERAGE(I258:N258)</f>
        <v>2000</v>
      </c>
      <c r="U258" s="61">
        <f t="shared" si="39"/>
        <v>2000</v>
      </c>
      <c r="V258" s="61">
        <f t="shared" si="40"/>
        <v>2000</v>
      </c>
      <c r="W258" s="60">
        <f t="shared" si="34"/>
        <v>1</v>
      </c>
      <c r="X258" s="105" t="s">
        <v>2154</v>
      </c>
      <c r="Z258" s="134"/>
      <c r="AA258" s="134"/>
      <c r="AB258" s="134"/>
      <c r="AC258" s="134"/>
      <c r="AD258" s="134"/>
      <c r="AE258" s="134"/>
    </row>
    <row r="259" spans="1:31" ht="15" customHeight="1" x14ac:dyDescent="0.25">
      <c r="A259" s="40" t="s">
        <v>32</v>
      </c>
      <c r="B259" s="40" t="s">
        <v>169</v>
      </c>
      <c r="C259" t="s">
        <v>32</v>
      </c>
      <c r="D259" s="40" t="s">
        <v>170</v>
      </c>
      <c r="E259" t="s">
        <v>32</v>
      </c>
      <c r="F259" s="40" t="s">
        <v>312</v>
      </c>
      <c r="G259" t="s">
        <v>32</v>
      </c>
      <c r="H259" t="s">
        <v>1481</v>
      </c>
      <c r="I259" s="1"/>
      <c r="J259" s="1"/>
      <c r="K259" s="1"/>
      <c r="L259" s="1"/>
      <c r="M259" s="1"/>
      <c r="N259" s="1">
        <v>9400</v>
      </c>
      <c r="O259" s="44">
        <f t="shared" si="35"/>
        <v>1</v>
      </c>
      <c r="P259" s="60">
        <f t="shared" si="36"/>
        <v>1</v>
      </c>
      <c r="Q259" s="62">
        <f t="shared" si="37"/>
        <v>0</v>
      </c>
      <c r="R259" s="62">
        <f t="shared" si="38"/>
        <v>1</v>
      </c>
      <c r="S259" s="60" t="str">
        <f t="shared" ref="S259:S322" si="49">IFERROR(IF(Q259&lt;=0.15,"0-15% range",IF(AND(Q259&gt;0.15,Q259&lt;=0.5),"16 - 50% range",IF(Q259&gt;0.5,"50-100% range", "NA"))),"")</f>
        <v>0-15% range</v>
      </c>
      <c r="T259" s="61">
        <f t="shared" si="48"/>
        <v>9400</v>
      </c>
      <c r="U259" s="61">
        <f t="shared" si="39"/>
        <v>9400</v>
      </c>
      <c r="V259" s="61">
        <f t="shared" si="40"/>
        <v>9400</v>
      </c>
      <c r="W259" s="107">
        <f t="shared" ref="W259:W322" si="50">COUNTIF(H:H,H259)</f>
        <v>1</v>
      </c>
      <c r="X259" s="104" t="s">
        <v>2173</v>
      </c>
      <c r="Z259" s="134"/>
      <c r="AA259" s="134"/>
      <c r="AB259" s="134"/>
      <c r="AC259" s="134"/>
      <c r="AD259" s="134"/>
      <c r="AE259" s="134"/>
    </row>
    <row r="260" spans="1:31" ht="15" customHeight="1" x14ac:dyDescent="0.25">
      <c r="A260" s="40" t="s">
        <v>32</v>
      </c>
      <c r="B260" s="40" t="s">
        <v>169</v>
      </c>
      <c r="C260" t="s">
        <v>32</v>
      </c>
      <c r="D260" s="40" t="s">
        <v>170</v>
      </c>
      <c r="E260" t="s">
        <v>720</v>
      </c>
      <c r="F260" s="40" t="s">
        <v>719</v>
      </c>
      <c r="G260" t="s">
        <v>722</v>
      </c>
      <c r="H260" t="s">
        <v>721</v>
      </c>
      <c r="I260" s="1"/>
      <c r="J260" s="1"/>
      <c r="K260" s="1"/>
      <c r="L260" s="1"/>
      <c r="M260" s="1"/>
      <c r="N260" s="1">
        <v>4000</v>
      </c>
      <c r="O260" s="44">
        <f t="shared" ref="O260:O323" si="51">COUNTIF(I260:N260,"&gt;=0")</f>
        <v>1</v>
      </c>
      <c r="P260" s="60">
        <f t="shared" ref="P260:P323" si="52">COUNTIF(I260:N260,"&gt;=0")</f>
        <v>1</v>
      </c>
      <c r="Q260" s="62">
        <f t="shared" ref="Q260:Q323" si="53">IFERROR(1-(MIN(I260:N260)/MAX(I260:N260)),"")</f>
        <v>0</v>
      </c>
      <c r="R260" s="62">
        <f t="shared" ref="R260:R323" si="54">IF(MIN(I260:N260)&lt;&gt;0,MAX(I260:N260)/MIN(I260:N260),0)</f>
        <v>1</v>
      </c>
      <c r="S260" s="60" t="str">
        <f t="shared" si="49"/>
        <v>0-15% range</v>
      </c>
      <c r="T260" s="61">
        <f t="shared" si="48"/>
        <v>4000</v>
      </c>
      <c r="U260" s="61">
        <f t="shared" ref="U260:U323" si="55">MAX(I260:N260)</f>
        <v>4000</v>
      </c>
      <c r="V260" s="61">
        <f t="shared" ref="V260:V323" si="56">MIN(I260:N260)</f>
        <v>4000</v>
      </c>
      <c r="W260" s="60">
        <f t="shared" si="50"/>
        <v>1</v>
      </c>
      <c r="X260" s="104" t="s">
        <v>2173</v>
      </c>
      <c r="Z260" s="134"/>
      <c r="AA260" s="134"/>
      <c r="AB260" s="134"/>
      <c r="AC260" s="134"/>
      <c r="AD260" s="134"/>
      <c r="AE260" s="134"/>
    </row>
    <row r="261" spans="1:31" ht="15" customHeight="1" x14ac:dyDescent="0.25">
      <c r="A261" s="40" t="s">
        <v>32</v>
      </c>
      <c r="B261" s="40" t="s">
        <v>169</v>
      </c>
      <c r="C261" t="s">
        <v>32</v>
      </c>
      <c r="D261" s="40" t="s">
        <v>170</v>
      </c>
      <c r="E261" t="s">
        <v>720</v>
      </c>
      <c r="F261" s="40" t="s">
        <v>719</v>
      </c>
      <c r="G261" t="s">
        <v>1974</v>
      </c>
      <c r="H261" t="s">
        <v>1975</v>
      </c>
      <c r="I261" s="1"/>
      <c r="J261" s="1"/>
      <c r="K261" s="1">
        <v>5000</v>
      </c>
      <c r="L261" s="1"/>
      <c r="M261" s="1"/>
      <c r="N261" s="1"/>
      <c r="O261" s="44">
        <f t="shared" si="51"/>
        <v>1</v>
      </c>
      <c r="P261" s="60">
        <f t="shared" si="52"/>
        <v>1</v>
      </c>
      <c r="Q261" s="62">
        <f t="shared" si="53"/>
        <v>0</v>
      </c>
      <c r="R261" s="62">
        <f t="shared" si="54"/>
        <v>1</v>
      </c>
      <c r="S261" s="60" t="str">
        <f t="shared" si="49"/>
        <v>0-15% range</v>
      </c>
      <c r="T261" s="61">
        <f t="shared" si="48"/>
        <v>5000</v>
      </c>
      <c r="U261" s="61">
        <f t="shared" si="55"/>
        <v>5000</v>
      </c>
      <c r="V261" s="61">
        <f t="shared" si="56"/>
        <v>5000</v>
      </c>
      <c r="W261" s="107">
        <f t="shared" si="50"/>
        <v>1</v>
      </c>
      <c r="X261" s="104" t="s">
        <v>2173</v>
      </c>
      <c r="Z261" s="134"/>
      <c r="AA261" s="134"/>
      <c r="AB261" s="134"/>
      <c r="AC261" s="134"/>
      <c r="AD261" s="134"/>
      <c r="AE261" s="134"/>
    </row>
    <row r="262" spans="1:31" ht="15" customHeight="1" x14ac:dyDescent="0.25">
      <c r="A262" s="40" t="s">
        <v>32</v>
      </c>
      <c r="B262" s="40" t="s">
        <v>169</v>
      </c>
      <c r="C262" t="s">
        <v>32</v>
      </c>
      <c r="D262" s="40" t="s">
        <v>170</v>
      </c>
      <c r="E262" t="s">
        <v>720</v>
      </c>
      <c r="F262" s="40" t="s">
        <v>719</v>
      </c>
      <c r="G262" t="s">
        <v>2559</v>
      </c>
      <c r="H262" t="s">
        <v>2524</v>
      </c>
      <c r="I262" s="1"/>
      <c r="J262" s="1"/>
      <c r="K262" s="1">
        <v>1100</v>
      </c>
      <c r="L262" s="1"/>
      <c r="M262" s="1"/>
      <c r="N262" s="1">
        <v>4000</v>
      </c>
      <c r="O262" s="44">
        <f t="shared" si="51"/>
        <v>2</v>
      </c>
      <c r="P262" s="60">
        <f t="shared" si="52"/>
        <v>2</v>
      </c>
      <c r="Q262" s="62">
        <f t="shared" si="53"/>
        <v>0.72499999999999998</v>
      </c>
      <c r="R262" s="62">
        <f t="shared" si="54"/>
        <v>3.6363636363636362</v>
      </c>
      <c r="S262" s="60" t="str">
        <f t="shared" si="49"/>
        <v>50-100% range</v>
      </c>
      <c r="T262" s="61">
        <f t="shared" si="48"/>
        <v>2550</v>
      </c>
      <c r="U262" s="61">
        <f t="shared" si="55"/>
        <v>4000</v>
      </c>
      <c r="V262" s="61">
        <f t="shared" si="56"/>
        <v>1100</v>
      </c>
      <c r="W262" s="60">
        <f t="shared" si="50"/>
        <v>1</v>
      </c>
      <c r="X262" s="104" t="s">
        <v>2173</v>
      </c>
      <c r="Z262" s="134"/>
      <c r="AA262" s="134"/>
      <c r="AB262" s="134"/>
      <c r="AC262" s="134"/>
      <c r="AD262" s="134"/>
      <c r="AE262" s="134"/>
    </row>
    <row r="263" spans="1:31" ht="15" customHeight="1" x14ac:dyDescent="0.25">
      <c r="A263" s="40" t="s">
        <v>32</v>
      </c>
      <c r="B263" s="40" t="s">
        <v>169</v>
      </c>
      <c r="C263" t="s">
        <v>364</v>
      </c>
      <c r="D263" s="40" t="s">
        <v>365</v>
      </c>
      <c r="E263" t="s">
        <v>568</v>
      </c>
      <c r="F263" s="40" t="s">
        <v>569</v>
      </c>
      <c r="G263" t="s">
        <v>649</v>
      </c>
      <c r="H263" t="s">
        <v>650</v>
      </c>
      <c r="I263" s="1"/>
      <c r="J263" s="1"/>
      <c r="K263" s="1"/>
      <c r="L263" s="1"/>
      <c r="M263" s="1"/>
      <c r="N263" s="1">
        <v>4000</v>
      </c>
      <c r="O263" s="44">
        <f t="shared" si="51"/>
        <v>1</v>
      </c>
      <c r="P263" s="60">
        <f t="shared" si="52"/>
        <v>1</v>
      </c>
      <c r="Q263" s="62">
        <f t="shared" si="53"/>
        <v>0</v>
      </c>
      <c r="R263" s="62">
        <f t="shared" si="54"/>
        <v>1</v>
      </c>
      <c r="S263" s="60" t="str">
        <f t="shared" si="49"/>
        <v>0-15% range</v>
      </c>
      <c r="T263" s="61">
        <f t="shared" si="48"/>
        <v>4000</v>
      </c>
      <c r="U263" s="61">
        <f t="shared" si="55"/>
        <v>4000</v>
      </c>
      <c r="V263" s="61">
        <f t="shared" si="56"/>
        <v>4000</v>
      </c>
      <c r="W263" s="60">
        <f t="shared" si="50"/>
        <v>1</v>
      </c>
      <c r="X263" s="104" t="s">
        <v>2173</v>
      </c>
      <c r="Z263" s="134"/>
      <c r="AA263" s="134"/>
      <c r="AB263" s="134"/>
      <c r="AC263" s="134"/>
      <c r="AD263" s="134"/>
      <c r="AE263" s="134"/>
    </row>
    <row r="264" spans="1:31" ht="15" customHeight="1" x14ac:dyDescent="0.25">
      <c r="A264" s="40" t="s">
        <v>32</v>
      </c>
      <c r="B264" s="40" t="s">
        <v>169</v>
      </c>
      <c r="C264" t="s">
        <v>364</v>
      </c>
      <c r="D264" s="40" t="s">
        <v>365</v>
      </c>
      <c r="E264" t="s">
        <v>568</v>
      </c>
      <c r="F264" s="40" t="s">
        <v>569</v>
      </c>
      <c r="G264" t="s">
        <v>568</v>
      </c>
      <c r="H264" t="s">
        <v>1495</v>
      </c>
      <c r="I264" s="1"/>
      <c r="J264" s="1"/>
      <c r="K264" s="1">
        <v>13912</v>
      </c>
      <c r="L264" s="1"/>
      <c r="M264" s="1"/>
      <c r="N264" s="1">
        <v>8000</v>
      </c>
      <c r="O264" s="44">
        <f t="shared" si="51"/>
        <v>2</v>
      </c>
      <c r="P264" s="60">
        <f t="shared" si="52"/>
        <v>2</v>
      </c>
      <c r="Q264" s="62">
        <f t="shared" si="53"/>
        <v>0.42495687176538244</v>
      </c>
      <c r="R264" s="62">
        <f t="shared" si="54"/>
        <v>1.7390000000000001</v>
      </c>
      <c r="S264" s="60" t="str">
        <f t="shared" si="49"/>
        <v>16 - 50% range</v>
      </c>
      <c r="T264" s="61">
        <f t="shared" si="48"/>
        <v>10956</v>
      </c>
      <c r="U264" s="61">
        <f t="shared" si="55"/>
        <v>13912</v>
      </c>
      <c r="V264" s="61">
        <f t="shared" si="56"/>
        <v>8000</v>
      </c>
      <c r="W264" s="60">
        <f t="shared" si="50"/>
        <v>1</v>
      </c>
      <c r="X264" s="105" t="s">
        <v>2154</v>
      </c>
      <c r="Z264" s="134"/>
      <c r="AA264" s="134"/>
      <c r="AB264" s="134"/>
      <c r="AC264" s="134"/>
      <c r="AD264" s="134"/>
      <c r="AE264" s="134"/>
    </row>
    <row r="265" spans="1:31" ht="15" customHeight="1" x14ac:dyDescent="0.25">
      <c r="A265" s="40" t="s">
        <v>32</v>
      </c>
      <c r="B265" s="40" t="s">
        <v>169</v>
      </c>
      <c r="C265" t="s">
        <v>364</v>
      </c>
      <c r="D265" s="40" t="s">
        <v>365</v>
      </c>
      <c r="E265" t="s">
        <v>568</v>
      </c>
      <c r="F265" s="40" t="s">
        <v>569</v>
      </c>
      <c r="G265" t="s">
        <v>2594</v>
      </c>
      <c r="H265" t="s">
        <v>2595</v>
      </c>
      <c r="I265" s="1"/>
      <c r="J265" s="1"/>
      <c r="K265" s="1">
        <v>25</v>
      </c>
      <c r="L265" s="1"/>
      <c r="M265" s="1"/>
      <c r="N265" s="1">
        <v>5000</v>
      </c>
      <c r="O265" s="44">
        <f t="shared" si="51"/>
        <v>2</v>
      </c>
      <c r="P265" s="60">
        <f t="shared" si="52"/>
        <v>2</v>
      </c>
      <c r="Q265" s="62">
        <f t="shared" si="53"/>
        <v>0.995</v>
      </c>
      <c r="R265" s="62">
        <f t="shared" si="54"/>
        <v>200</v>
      </c>
      <c r="S265" s="60" t="str">
        <f t="shared" si="49"/>
        <v>50-100% range</v>
      </c>
      <c r="T265" s="61">
        <f t="shared" si="48"/>
        <v>2512.5</v>
      </c>
      <c r="U265" s="61">
        <f t="shared" si="55"/>
        <v>5000</v>
      </c>
      <c r="V265" s="61">
        <f t="shared" si="56"/>
        <v>25</v>
      </c>
      <c r="W265" s="60">
        <f t="shared" si="50"/>
        <v>1</v>
      </c>
      <c r="X265" s="104" t="s">
        <v>2173</v>
      </c>
      <c r="Z265" s="134"/>
      <c r="AA265" s="134"/>
      <c r="AB265" s="134"/>
      <c r="AC265" s="134"/>
      <c r="AD265" s="134"/>
      <c r="AE265" s="134"/>
    </row>
    <row r="266" spans="1:31" ht="15" customHeight="1" x14ac:dyDescent="0.25">
      <c r="A266" s="40" t="s">
        <v>32</v>
      </c>
      <c r="B266" s="40" t="s">
        <v>169</v>
      </c>
      <c r="C266" t="s">
        <v>364</v>
      </c>
      <c r="D266" s="40" t="s">
        <v>365</v>
      </c>
      <c r="E266" t="s">
        <v>568</v>
      </c>
      <c r="F266" s="40" t="s">
        <v>569</v>
      </c>
      <c r="G266" t="s">
        <v>2586</v>
      </c>
      <c r="H266" t="s">
        <v>2587</v>
      </c>
      <c r="I266" s="1"/>
      <c r="J266" s="1"/>
      <c r="K266" s="1">
        <v>356</v>
      </c>
      <c r="L266" s="1"/>
      <c r="M266" s="1"/>
      <c r="N266" s="1">
        <v>2800</v>
      </c>
      <c r="O266" s="44">
        <f t="shared" si="51"/>
        <v>2</v>
      </c>
      <c r="P266" s="60">
        <f t="shared" si="52"/>
        <v>2</v>
      </c>
      <c r="Q266" s="62">
        <f t="shared" si="53"/>
        <v>0.87285714285714289</v>
      </c>
      <c r="R266" s="62">
        <f t="shared" si="54"/>
        <v>7.8651685393258424</v>
      </c>
      <c r="S266" s="60" t="str">
        <f t="shared" si="49"/>
        <v>50-100% range</v>
      </c>
      <c r="T266" s="61">
        <f t="shared" si="48"/>
        <v>1578</v>
      </c>
      <c r="U266" s="61">
        <f t="shared" si="55"/>
        <v>2800</v>
      </c>
      <c r="V266" s="61">
        <f t="shared" si="56"/>
        <v>356</v>
      </c>
      <c r="W266" s="60">
        <f t="shared" si="50"/>
        <v>1</v>
      </c>
      <c r="X266" s="104" t="s">
        <v>2173</v>
      </c>
      <c r="Z266" s="134"/>
      <c r="AA266" s="134"/>
      <c r="AB266" s="134"/>
      <c r="AC266" s="134"/>
      <c r="AD266" s="134"/>
      <c r="AE266" s="134"/>
    </row>
    <row r="267" spans="1:31" ht="15" customHeight="1" x14ac:dyDescent="0.25">
      <c r="A267" s="40" t="s">
        <v>32</v>
      </c>
      <c r="B267" s="40" t="s">
        <v>169</v>
      </c>
      <c r="C267" t="s">
        <v>364</v>
      </c>
      <c r="D267" s="40" t="s">
        <v>365</v>
      </c>
      <c r="E267" t="s">
        <v>653</v>
      </c>
      <c r="F267" s="40" t="s">
        <v>654</v>
      </c>
      <c r="G267" t="s">
        <v>723</v>
      </c>
      <c r="H267" t="s">
        <v>733</v>
      </c>
      <c r="I267" s="1"/>
      <c r="J267" s="1"/>
      <c r="K267" s="1">
        <v>63800</v>
      </c>
      <c r="L267" s="1"/>
      <c r="M267" s="1"/>
      <c r="N267" s="1"/>
      <c r="O267" s="44">
        <f t="shared" si="51"/>
        <v>1</v>
      </c>
      <c r="P267" s="60">
        <f t="shared" si="52"/>
        <v>1</v>
      </c>
      <c r="Q267" s="62">
        <f t="shared" si="53"/>
        <v>0</v>
      </c>
      <c r="R267" s="62">
        <f t="shared" si="54"/>
        <v>1</v>
      </c>
      <c r="S267" s="60" t="str">
        <f t="shared" si="49"/>
        <v>0-15% range</v>
      </c>
      <c r="T267" s="61">
        <f t="shared" si="48"/>
        <v>63800</v>
      </c>
      <c r="U267" s="61">
        <f t="shared" si="55"/>
        <v>63800</v>
      </c>
      <c r="V267" s="61">
        <f t="shared" si="56"/>
        <v>63800</v>
      </c>
      <c r="W267" s="60">
        <f t="shared" si="50"/>
        <v>1</v>
      </c>
      <c r="X267" s="104" t="s">
        <v>2173</v>
      </c>
      <c r="Z267" s="134"/>
      <c r="AA267" s="134"/>
      <c r="AB267" s="134"/>
      <c r="AC267" s="134"/>
      <c r="AD267" s="134"/>
      <c r="AE267" s="134"/>
    </row>
    <row r="268" spans="1:31" ht="15" customHeight="1" x14ac:dyDescent="0.25">
      <c r="A268" s="40" t="s">
        <v>32</v>
      </c>
      <c r="B268" s="40" t="s">
        <v>169</v>
      </c>
      <c r="C268" t="s">
        <v>364</v>
      </c>
      <c r="D268" s="40" t="s">
        <v>365</v>
      </c>
      <c r="E268" t="s">
        <v>366</v>
      </c>
      <c r="F268" s="40" t="s">
        <v>718</v>
      </c>
      <c r="G268" t="s">
        <v>366</v>
      </c>
      <c r="H268" t="s">
        <v>409</v>
      </c>
      <c r="I268" s="1"/>
      <c r="J268" s="1"/>
      <c r="K268" s="1"/>
      <c r="L268" s="1"/>
      <c r="M268" s="1"/>
      <c r="N268" s="1">
        <v>1800</v>
      </c>
      <c r="O268" s="44">
        <f t="shared" si="51"/>
        <v>1</v>
      </c>
      <c r="P268" s="60">
        <f t="shared" si="52"/>
        <v>1</v>
      </c>
      <c r="Q268" s="62">
        <f t="shared" si="53"/>
        <v>0</v>
      </c>
      <c r="R268" s="62">
        <f t="shared" si="54"/>
        <v>1</v>
      </c>
      <c r="S268" s="60" t="str">
        <f t="shared" si="49"/>
        <v>0-15% range</v>
      </c>
      <c r="T268" s="61">
        <f t="shared" si="48"/>
        <v>1800</v>
      </c>
      <c r="U268" s="61">
        <f t="shared" si="55"/>
        <v>1800</v>
      </c>
      <c r="V268" s="61">
        <f t="shared" si="56"/>
        <v>1800</v>
      </c>
      <c r="W268" s="60">
        <f t="shared" si="50"/>
        <v>1</v>
      </c>
      <c r="X268" s="104" t="s">
        <v>2173</v>
      </c>
      <c r="Z268" s="134"/>
      <c r="AA268" s="134"/>
      <c r="AB268" s="134"/>
      <c r="AC268" s="134"/>
      <c r="AD268" s="134"/>
      <c r="AE268" s="134"/>
    </row>
    <row r="269" spans="1:31" ht="15" customHeight="1" x14ac:dyDescent="0.25">
      <c r="A269" s="40" t="s">
        <v>32</v>
      </c>
      <c r="B269" s="40" t="s">
        <v>169</v>
      </c>
      <c r="C269" t="s">
        <v>364</v>
      </c>
      <c r="D269" s="40" t="s">
        <v>365</v>
      </c>
      <c r="E269" t="s">
        <v>364</v>
      </c>
      <c r="F269" s="40" t="s">
        <v>379</v>
      </c>
      <c r="G269" t="s">
        <v>730</v>
      </c>
      <c r="H269" t="s">
        <v>729</v>
      </c>
      <c r="I269" s="1"/>
      <c r="J269" s="1"/>
      <c r="K269" s="1">
        <v>5697</v>
      </c>
      <c r="L269" s="1"/>
      <c r="M269" s="1"/>
      <c r="N269" s="1"/>
      <c r="O269" s="44">
        <f t="shared" si="51"/>
        <v>1</v>
      </c>
      <c r="P269" s="60">
        <f t="shared" si="52"/>
        <v>1</v>
      </c>
      <c r="Q269" s="62">
        <f t="shared" si="53"/>
        <v>0</v>
      </c>
      <c r="R269" s="62">
        <f t="shared" si="54"/>
        <v>1</v>
      </c>
      <c r="S269" s="60" t="str">
        <f t="shared" si="49"/>
        <v>0-15% range</v>
      </c>
      <c r="T269" s="61">
        <f t="shared" si="48"/>
        <v>5697</v>
      </c>
      <c r="U269" s="61">
        <f t="shared" si="55"/>
        <v>5697</v>
      </c>
      <c r="V269" s="61">
        <f t="shared" si="56"/>
        <v>5697</v>
      </c>
      <c r="W269" s="107">
        <f t="shared" si="50"/>
        <v>1</v>
      </c>
      <c r="X269" s="105" t="s">
        <v>2154</v>
      </c>
      <c r="Z269" s="134"/>
      <c r="AA269" s="134"/>
      <c r="AB269" s="134"/>
      <c r="AC269" s="134"/>
      <c r="AD269" s="134"/>
      <c r="AE269" s="134"/>
    </row>
    <row r="270" spans="1:31" ht="15" customHeight="1" x14ac:dyDescent="0.25">
      <c r="A270" s="40" t="s">
        <v>32</v>
      </c>
      <c r="B270" s="40" t="s">
        <v>169</v>
      </c>
      <c r="C270" t="s">
        <v>364</v>
      </c>
      <c r="D270" s="40" t="s">
        <v>365</v>
      </c>
      <c r="E270" t="s">
        <v>364</v>
      </c>
      <c r="F270" s="40" t="s">
        <v>379</v>
      </c>
      <c r="G270" t="s">
        <v>380</v>
      </c>
      <c r="H270" t="s">
        <v>381</v>
      </c>
      <c r="I270" s="1"/>
      <c r="J270" s="1"/>
      <c r="K270" s="1">
        <v>50</v>
      </c>
      <c r="L270" s="1"/>
      <c r="M270" s="1"/>
      <c r="N270" s="1"/>
      <c r="O270" s="44">
        <f t="shared" si="51"/>
        <v>1</v>
      </c>
      <c r="P270" s="60">
        <f t="shared" si="52"/>
        <v>1</v>
      </c>
      <c r="Q270" s="62">
        <f t="shared" si="53"/>
        <v>0</v>
      </c>
      <c r="R270" s="62">
        <f t="shared" si="54"/>
        <v>1</v>
      </c>
      <c r="S270" s="60" t="str">
        <f t="shared" si="49"/>
        <v>0-15% range</v>
      </c>
      <c r="T270" s="61">
        <f t="shared" si="48"/>
        <v>50</v>
      </c>
      <c r="U270" s="61">
        <f t="shared" si="55"/>
        <v>50</v>
      </c>
      <c r="V270" s="61">
        <f t="shared" si="56"/>
        <v>50</v>
      </c>
      <c r="W270" s="60">
        <f t="shared" si="50"/>
        <v>1</v>
      </c>
      <c r="X270" s="104" t="s">
        <v>2173</v>
      </c>
      <c r="Z270" s="134"/>
      <c r="AA270" s="134"/>
      <c r="AB270" s="134"/>
      <c r="AC270" s="134"/>
      <c r="AD270" s="134"/>
      <c r="AE270" s="134"/>
    </row>
    <row r="271" spans="1:31" ht="15" customHeight="1" x14ac:dyDescent="0.25">
      <c r="A271" s="40" t="s">
        <v>32</v>
      </c>
      <c r="B271" s="40" t="s">
        <v>169</v>
      </c>
      <c r="C271" t="s">
        <v>364</v>
      </c>
      <c r="D271" s="40" t="s">
        <v>365</v>
      </c>
      <c r="E271" t="s">
        <v>364</v>
      </c>
      <c r="F271" s="40" t="s">
        <v>379</v>
      </c>
      <c r="G271" t="s">
        <v>3205</v>
      </c>
      <c r="H271" t="s">
        <v>3206</v>
      </c>
      <c r="I271" s="1"/>
      <c r="J271" s="1"/>
      <c r="K271" s="1"/>
      <c r="L271" s="1"/>
      <c r="M271" s="1"/>
      <c r="N271" s="1">
        <v>100</v>
      </c>
      <c r="O271" s="44">
        <f t="shared" si="51"/>
        <v>1</v>
      </c>
      <c r="P271" s="60">
        <f t="shared" si="52"/>
        <v>1</v>
      </c>
      <c r="Q271" s="62">
        <f t="shared" si="53"/>
        <v>0</v>
      </c>
      <c r="R271" s="62">
        <f t="shared" si="54"/>
        <v>1</v>
      </c>
      <c r="S271" s="60" t="str">
        <f t="shared" si="49"/>
        <v>0-15% range</v>
      </c>
      <c r="T271" s="61">
        <f t="shared" si="48"/>
        <v>100</v>
      </c>
      <c r="U271" s="61">
        <f t="shared" si="55"/>
        <v>100</v>
      </c>
      <c r="V271" s="61">
        <f t="shared" si="56"/>
        <v>100</v>
      </c>
      <c r="W271" s="60">
        <f t="shared" si="50"/>
        <v>1</v>
      </c>
      <c r="X271" s="104" t="s">
        <v>2173</v>
      </c>
      <c r="Z271" s="134"/>
      <c r="AA271" s="134"/>
      <c r="AB271" s="134"/>
      <c r="AC271" s="134"/>
      <c r="AD271" s="134"/>
      <c r="AE271" s="134"/>
    </row>
    <row r="272" spans="1:31" ht="15" customHeight="1" x14ac:dyDescent="0.25">
      <c r="A272" s="40" t="s">
        <v>31</v>
      </c>
      <c r="B272" s="40" t="s">
        <v>232</v>
      </c>
      <c r="C272" t="s">
        <v>31</v>
      </c>
      <c r="D272" s="40" t="s">
        <v>249</v>
      </c>
      <c r="E272" t="s">
        <v>230</v>
      </c>
      <c r="F272" s="40" t="s">
        <v>537</v>
      </c>
      <c r="G272" t="s">
        <v>230</v>
      </c>
      <c r="H272" t="s">
        <v>3254</v>
      </c>
      <c r="I272" s="1"/>
      <c r="J272" s="1"/>
      <c r="K272" s="1"/>
      <c r="L272" s="1"/>
      <c r="M272" s="1"/>
      <c r="N272" s="1">
        <v>128</v>
      </c>
      <c r="O272" s="44">
        <f t="shared" si="51"/>
        <v>1</v>
      </c>
      <c r="P272" s="60">
        <f t="shared" si="52"/>
        <v>1</v>
      </c>
      <c r="Q272" s="62">
        <f t="shared" si="53"/>
        <v>0</v>
      </c>
      <c r="R272" s="62">
        <f t="shared" si="54"/>
        <v>1</v>
      </c>
      <c r="S272" s="60" t="str">
        <f t="shared" si="49"/>
        <v>0-15% range</v>
      </c>
      <c r="T272" s="61">
        <f t="shared" si="48"/>
        <v>128</v>
      </c>
      <c r="U272" s="61">
        <f t="shared" si="55"/>
        <v>128</v>
      </c>
      <c r="V272" s="61">
        <f t="shared" si="56"/>
        <v>128</v>
      </c>
      <c r="W272" s="60">
        <f t="shared" si="50"/>
        <v>1</v>
      </c>
      <c r="X272" s="104" t="s">
        <v>2173</v>
      </c>
      <c r="Z272" s="134"/>
      <c r="AA272" s="134"/>
      <c r="AB272" s="134"/>
      <c r="AC272" s="134"/>
      <c r="AD272" s="134"/>
      <c r="AE272" s="134"/>
    </row>
    <row r="273" spans="1:31" ht="15" customHeight="1" x14ac:dyDescent="0.25">
      <c r="A273" s="40" t="s">
        <v>31</v>
      </c>
      <c r="B273" s="40" t="s">
        <v>232</v>
      </c>
      <c r="C273" t="s">
        <v>31</v>
      </c>
      <c r="D273" s="40" t="s">
        <v>249</v>
      </c>
      <c r="E273" t="s">
        <v>230</v>
      </c>
      <c r="F273" s="40" t="s">
        <v>537</v>
      </c>
      <c r="G273" t="s">
        <v>2561</v>
      </c>
      <c r="H273" t="s">
        <v>2526</v>
      </c>
      <c r="I273" s="1"/>
      <c r="J273" s="1"/>
      <c r="K273" s="1"/>
      <c r="L273" s="1"/>
      <c r="M273" s="1"/>
      <c r="N273" s="1">
        <v>3500</v>
      </c>
      <c r="O273" s="44">
        <f t="shared" si="51"/>
        <v>1</v>
      </c>
      <c r="P273" s="60">
        <f t="shared" si="52"/>
        <v>1</v>
      </c>
      <c r="Q273" s="62">
        <f t="shared" si="53"/>
        <v>0</v>
      </c>
      <c r="R273" s="62">
        <f t="shared" si="54"/>
        <v>1</v>
      </c>
      <c r="S273" s="60" t="str">
        <f t="shared" si="49"/>
        <v>0-15% range</v>
      </c>
      <c r="T273" s="61">
        <f t="shared" si="48"/>
        <v>3500</v>
      </c>
      <c r="U273" s="61">
        <f t="shared" si="55"/>
        <v>3500</v>
      </c>
      <c r="V273" s="61">
        <f t="shared" si="56"/>
        <v>3500</v>
      </c>
      <c r="W273" s="60">
        <f t="shared" si="50"/>
        <v>1</v>
      </c>
      <c r="X273" s="104" t="s">
        <v>2173</v>
      </c>
      <c r="Z273" s="134"/>
      <c r="AA273" s="134"/>
      <c r="AB273" s="134"/>
      <c r="AC273" s="134"/>
      <c r="AD273" s="134"/>
      <c r="AE273" s="134"/>
    </row>
    <row r="274" spans="1:31" ht="15" customHeight="1" x14ac:dyDescent="0.25">
      <c r="A274" s="40" t="s">
        <v>31</v>
      </c>
      <c r="B274" s="40" t="s">
        <v>232</v>
      </c>
      <c r="C274" t="s">
        <v>31</v>
      </c>
      <c r="D274" s="40" t="s">
        <v>249</v>
      </c>
      <c r="E274" t="s">
        <v>230</v>
      </c>
      <c r="F274" s="40" t="s">
        <v>537</v>
      </c>
      <c r="G274" t="s">
        <v>3250</v>
      </c>
      <c r="H274" t="s">
        <v>3251</v>
      </c>
      <c r="I274" s="1"/>
      <c r="J274" s="1"/>
      <c r="K274" s="1"/>
      <c r="L274" s="1"/>
      <c r="M274" s="1"/>
      <c r="N274" s="1">
        <v>256</v>
      </c>
      <c r="O274" s="44">
        <f t="shared" si="51"/>
        <v>1</v>
      </c>
      <c r="P274" s="60">
        <f t="shared" si="52"/>
        <v>1</v>
      </c>
      <c r="Q274" s="62">
        <f t="shared" si="53"/>
        <v>0</v>
      </c>
      <c r="R274" s="62">
        <f t="shared" si="54"/>
        <v>1</v>
      </c>
      <c r="S274" s="60" t="str">
        <f t="shared" si="49"/>
        <v>0-15% range</v>
      </c>
      <c r="T274" s="61">
        <f t="shared" si="48"/>
        <v>256</v>
      </c>
      <c r="U274" s="61">
        <f t="shared" si="55"/>
        <v>256</v>
      </c>
      <c r="V274" s="61">
        <f t="shared" si="56"/>
        <v>256</v>
      </c>
      <c r="W274" s="60">
        <f t="shared" si="50"/>
        <v>1</v>
      </c>
      <c r="X274" s="104" t="s">
        <v>2173</v>
      </c>
      <c r="Z274" s="134"/>
      <c r="AA274" s="134"/>
      <c r="AB274" s="134"/>
      <c r="AC274" s="134"/>
      <c r="AD274" s="134"/>
      <c r="AE274" s="134"/>
    </row>
    <row r="275" spans="1:31" ht="15" customHeight="1" x14ac:dyDescent="0.25">
      <c r="A275" s="40" t="s">
        <v>31</v>
      </c>
      <c r="B275" s="40" t="s">
        <v>232</v>
      </c>
      <c r="C275" t="s">
        <v>31</v>
      </c>
      <c r="D275" s="40" t="s">
        <v>249</v>
      </c>
      <c r="E275" t="s">
        <v>230</v>
      </c>
      <c r="F275" s="40" t="s">
        <v>537</v>
      </c>
      <c r="G275" t="s">
        <v>3252</v>
      </c>
      <c r="H275" t="s">
        <v>3253</v>
      </c>
      <c r="I275" s="1"/>
      <c r="J275" s="1"/>
      <c r="K275" s="1"/>
      <c r="L275" s="1"/>
      <c r="M275" s="1"/>
      <c r="N275" s="1">
        <v>30</v>
      </c>
      <c r="O275" s="44">
        <f t="shared" si="51"/>
        <v>1</v>
      </c>
      <c r="P275" s="60">
        <f t="shared" si="52"/>
        <v>1</v>
      </c>
      <c r="Q275" s="62">
        <f t="shared" si="53"/>
        <v>0</v>
      </c>
      <c r="R275" s="62">
        <f t="shared" si="54"/>
        <v>1</v>
      </c>
      <c r="S275" s="60" t="str">
        <f t="shared" si="49"/>
        <v>0-15% range</v>
      </c>
      <c r="T275" s="61">
        <f t="shared" si="48"/>
        <v>30</v>
      </c>
      <c r="U275" s="61">
        <f t="shared" si="55"/>
        <v>30</v>
      </c>
      <c r="V275" s="61">
        <f t="shared" si="56"/>
        <v>30</v>
      </c>
      <c r="W275" s="60">
        <f t="shared" si="50"/>
        <v>1</v>
      </c>
      <c r="X275" s="104" t="s">
        <v>2173</v>
      </c>
      <c r="Z275" s="134"/>
      <c r="AA275" s="134"/>
      <c r="AB275" s="134"/>
      <c r="AC275" s="134"/>
      <c r="AD275" s="134"/>
      <c r="AE275" s="134"/>
    </row>
    <row r="276" spans="1:31" ht="15" customHeight="1" x14ac:dyDescent="0.25">
      <c r="A276" s="40" t="s">
        <v>31</v>
      </c>
      <c r="B276" s="40" t="s">
        <v>232</v>
      </c>
      <c r="C276" t="s">
        <v>31</v>
      </c>
      <c r="D276" s="40" t="s">
        <v>249</v>
      </c>
      <c r="E276" t="s">
        <v>230</v>
      </c>
      <c r="F276" s="40" t="s">
        <v>537</v>
      </c>
      <c r="G276" t="s">
        <v>3255</v>
      </c>
      <c r="H276" t="s">
        <v>3256</v>
      </c>
      <c r="I276" s="1"/>
      <c r="J276" s="1"/>
      <c r="K276" s="1"/>
      <c r="L276" s="1"/>
      <c r="M276" s="1"/>
      <c r="N276" s="1">
        <v>52</v>
      </c>
      <c r="O276" s="44">
        <f t="shared" si="51"/>
        <v>1</v>
      </c>
      <c r="P276" s="60">
        <f t="shared" si="52"/>
        <v>1</v>
      </c>
      <c r="Q276" s="62">
        <f t="shared" si="53"/>
        <v>0</v>
      </c>
      <c r="R276" s="62">
        <f t="shared" si="54"/>
        <v>1</v>
      </c>
      <c r="S276" s="60" t="str">
        <f t="shared" si="49"/>
        <v>0-15% range</v>
      </c>
      <c r="T276" s="61">
        <f t="shared" si="48"/>
        <v>52</v>
      </c>
      <c r="U276" s="61">
        <f t="shared" si="55"/>
        <v>52</v>
      </c>
      <c r="V276" s="61">
        <f t="shared" si="56"/>
        <v>52</v>
      </c>
      <c r="W276" s="60">
        <f t="shared" si="50"/>
        <v>1</v>
      </c>
      <c r="X276" s="105" t="s">
        <v>2154</v>
      </c>
      <c r="Z276" s="134"/>
      <c r="AA276" s="134"/>
      <c r="AB276" s="134"/>
      <c r="AC276" s="134"/>
      <c r="AD276" s="134"/>
      <c r="AE276" s="134"/>
    </row>
    <row r="277" spans="1:31" ht="15" customHeight="1" x14ac:dyDescent="0.25">
      <c r="A277" s="40" t="s">
        <v>31</v>
      </c>
      <c r="B277" s="40" t="s">
        <v>232</v>
      </c>
      <c r="C277" t="s">
        <v>31</v>
      </c>
      <c r="D277" s="40" t="s">
        <v>249</v>
      </c>
      <c r="E277" t="s">
        <v>230</v>
      </c>
      <c r="F277" s="40" t="s">
        <v>537</v>
      </c>
      <c r="G277" t="s">
        <v>3263</v>
      </c>
      <c r="H277" t="s">
        <v>3264</v>
      </c>
      <c r="I277" s="1"/>
      <c r="J277" s="1"/>
      <c r="K277" s="1"/>
      <c r="L277" s="1"/>
      <c r="M277" s="1"/>
      <c r="N277" s="1">
        <v>200</v>
      </c>
      <c r="O277" s="44">
        <f t="shared" si="51"/>
        <v>1</v>
      </c>
      <c r="P277" s="60">
        <f t="shared" si="52"/>
        <v>1</v>
      </c>
      <c r="Q277" s="62">
        <f t="shared" si="53"/>
        <v>0</v>
      </c>
      <c r="R277" s="62">
        <f t="shared" si="54"/>
        <v>1</v>
      </c>
      <c r="S277" s="60" t="str">
        <f t="shared" si="49"/>
        <v>0-15% range</v>
      </c>
      <c r="T277" s="61">
        <f>I277</f>
        <v>0</v>
      </c>
      <c r="U277" s="61">
        <f t="shared" si="55"/>
        <v>200</v>
      </c>
      <c r="V277" s="61">
        <f t="shared" si="56"/>
        <v>200</v>
      </c>
      <c r="W277" s="107">
        <f t="shared" si="50"/>
        <v>1</v>
      </c>
      <c r="X277" s="136" t="s">
        <v>2606</v>
      </c>
      <c r="Z277" s="134"/>
      <c r="AA277" s="134"/>
      <c r="AB277" s="134"/>
      <c r="AC277" s="134"/>
      <c r="AD277" s="134"/>
      <c r="AE277" s="134"/>
    </row>
    <row r="278" spans="1:31" ht="15" customHeight="1" x14ac:dyDescent="0.25">
      <c r="A278" s="40" t="s">
        <v>31</v>
      </c>
      <c r="B278" s="40" t="s">
        <v>232</v>
      </c>
      <c r="C278" t="s">
        <v>31</v>
      </c>
      <c r="D278" s="40" t="s">
        <v>249</v>
      </c>
      <c r="E278" t="s">
        <v>230</v>
      </c>
      <c r="F278" s="40" t="s">
        <v>537</v>
      </c>
      <c r="G278" t="s">
        <v>3330</v>
      </c>
      <c r="H278" t="s">
        <v>3331</v>
      </c>
      <c r="I278" s="1"/>
      <c r="J278" s="1"/>
      <c r="K278" s="1"/>
      <c r="L278" s="1"/>
      <c r="M278" s="1"/>
      <c r="N278" s="1">
        <v>100</v>
      </c>
      <c r="O278" s="44">
        <f t="shared" si="51"/>
        <v>1</v>
      </c>
      <c r="P278" s="60">
        <f t="shared" si="52"/>
        <v>1</v>
      </c>
      <c r="Q278" s="62">
        <f t="shared" si="53"/>
        <v>0</v>
      </c>
      <c r="R278" s="62">
        <f t="shared" si="54"/>
        <v>1</v>
      </c>
      <c r="S278" s="60" t="str">
        <f t="shared" si="49"/>
        <v>0-15% range</v>
      </c>
      <c r="T278" s="61">
        <f>AVERAGE(I278:N278)</f>
        <v>100</v>
      </c>
      <c r="U278" s="61">
        <f t="shared" si="55"/>
        <v>100</v>
      </c>
      <c r="V278" s="61">
        <f t="shared" si="56"/>
        <v>100</v>
      </c>
      <c r="W278" s="60">
        <f t="shared" si="50"/>
        <v>1</v>
      </c>
      <c r="X278" s="104" t="s">
        <v>2173</v>
      </c>
      <c r="Z278" s="134"/>
      <c r="AA278" s="134"/>
      <c r="AB278" s="134"/>
      <c r="AC278" s="134"/>
      <c r="AD278" s="134"/>
      <c r="AE278" s="134"/>
    </row>
    <row r="279" spans="1:31" ht="15" customHeight="1" x14ac:dyDescent="0.25">
      <c r="A279" s="40" t="s">
        <v>31</v>
      </c>
      <c r="B279" s="40" t="s">
        <v>232</v>
      </c>
      <c r="C279" t="s">
        <v>31</v>
      </c>
      <c r="D279" s="40" t="s">
        <v>249</v>
      </c>
      <c r="E279" t="s">
        <v>230</v>
      </c>
      <c r="F279" s="40" t="s">
        <v>537</v>
      </c>
      <c r="G279" t="s">
        <v>3332</v>
      </c>
      <c r="H279" t="s">
        <v>3333</v>
      </c>
      <c r="I279" s="1"/>
      <c r="J279" s="1"/>
      <c r="K279" s="1"/>
      <c r="L279" s="1"/>
      <c r="M279" s="1"/>
      <c r="N279" s="1">
        <v>10</v>
      </c>
      <c r="O279" s="44">
        <f t="shared" si="51"/>
        <v>1</v>
      </c>
      <c r="P279" s="60">
        <f t="shared" si="52"/>
        <v>1</v>
      </c>
      <c r="Q279" s="62">
        <f t="shared" si="53"/>
        <v>0</v>
      </c>
      <c r="R279" s="62">
        <f t="shared" si="54"/>
        <v>1</v>
      </c>
      <c r="S279" s="60" t="str">
        <f t="shared" si="49"/>
        <v>0-15% range</v>
      </c>
      <c r="T279" s="61">
        <f>I279</f>
        <v>0</v>
      </c>
      <c r="U279" s="61">
        <f t="shared" si="55"/>
        <v>10</v>
      </c>
      <c r="V279" s="61">
        <f t="shared" si="56"/>
        <v>10</v>
      </c>
      <c r="W279" s="60">
        <f t="shared" si="50"/>
        <v>1</v>
      </c>
      <c r="X279" s="136" t="s">
        <v>2606</v>
      </c>
      <c r="Z279" s="134"/>
      <c r="AA279" s="134"/>
      <c r="AB279" s="134"/>
      <c r="AC279" s="134"/>
      <c r="AD279" s="134"/>
      <c r="AE279" s="134"/>
    </row>
    <row r="280" spans="1:31" ht="15" customHeight="1" x14ac:dyDescent="0.25">
      <c r="A280" s="40" t="s">
        <v>31</v>
      </c>
      <c r="B280" s="40" t="s">
        <v>232</v>
      </c>
      <c r="C280" t="s">
        <v>31</v>
      </c>
      <c r="D280" s="40" t="s">
        <v>249</v>
      </c>
      <c r="E280" t="s">
        <v>1702</v>
      </c>
      <c r="F280" s="40" t="s">
        <v>1703</v>
      </c>
      <c r="G280" t="s">
        <v>2565</v>
      </c>
      <c r="H280" t="s">
        <v>3325</v>
      </c>
      <c r="I280" s="1"/>
      <c r="J280" s="1"/>
      <c r="K280" s="1"/>
      <c r="L280" s="1"/>
      <c r="M280" s="1"/>
      <c r="N280" s="1">
        <v>25</v>
      </c>
      <c r="O280" s="44">
        <f t="shared" si="51"/>
        <v>1</v>
      </c>
      <c r="P280" s="60">
        <f t="shared" si="52"/>
        <v>1</v>
      </c>
      <c r="Q280" s="62">
        <f t="shared" si="53"/>
        <v>0</v>
      </c>
      <c r="R280" s="76">
        <f t="shared" si="54"/>
        <v>1</v>
      </c>
      <c r="S280" s="75" t="str">
        <f t="shared" si="49"/>
        <v>0-15% range</v>
      </c>
      <c r="T280" s="61">
        <f t="shared" si="48"/>
        <v>25</v>
      </c>
      <c r="U280" s="61">
        <f t="shared" si="55"/>
        <v>25</v>
      </c>
      <c r="V280" s="61">
        <f t="shared" si="56"/>
        <v>25</v>
      </c>
      <c r="W280" s="60">
        <f t="shared" si="50"/>
        <v>1</v>
      </c>
      <c r="X280" s="105" t="s">
        <v>2154</v>
      </c>
      <c r="Z280" s="134"/>
      <c r="AA280" s="134"/>
      <c r="AB280" s="134"/>
      <c r="AC280" s="134"/>
      <c r="AD280" s="134"/>
      <c r="AE280" s="134"/>
    </row>
    <row r="281" spans="1:31" ht="15" customHeight="1" x14ac:dyDescent="0.25">
      <c r="A281" s="40" t="s">
        <v>31</v>
      </c>
      <c r="B281" s="40" t="s">
        <v>232</v>
      </c>
      <c r="C281" t="s">
        <v>31</v>
      </c>
      <c r="D281" s="40" t="s">
        <v>249</v>
      </c>
      <c r="E281" t="s">
        <v>1702</v>
      </c>
      <c r="F281" s="40" t="s">
        <v>1703</v>
      </c>
      <c r="G281" t="s">
        <v>2420</v>
      </c>
      <c r="H281" t="s">
        <v>2419</v>
      </c>
      <c r="I281" s="1"/>
      <c r="J281" s="1"/>
      <c r="K281" s="1"/>
      <c r="L281" s="1"/>
      <c r="M281" s="1"/>
      <c r="N281" s="1">
        <v>6</v>
      </c>
      <c r="O281" s="44">
        <f t="shared" si="51"/>
        <v>1</v>
      </c>
      <c r="P281" s="60">
        <f t="shared" si="52"/>
        <v>1</v>
      </c>
      <c r="Q281" s="62">
        <f t="shared" si="53"/>
        <v>0</v>
      </c>
      <c r="R281" s="62">
        <f t="shared" si="54"/>
        <v>1</v>
      </c>
      <c r="S281" s="60" t="str">
        <f t="shared" si="49"/>
        <v>0-15% range</v>
      </c>
      <c r="T281" s="61">
        <f t="shared" si="48"/>
        <v>6</v>
      </c>
      <c r="U281" s="61">
        <f t="shared" si="55"/>
        <v>6</v>
      </c>
      <c r="V281" s="61">
        <f t="shared" si="56"/>
        <v>6</v>
      </c>
      <c r="W281" s="60">
        <f t="shared" si="50"/>
        <v>1</v>
      </c>
      <c r="X281" s="104" t="s">
        <v>2173</v>
      </c>
      <c r="Z281" s="134"/>
      <c r="AA281" s="134"/>
      <c r="AB281" s="134"/>
      <c r="AC281" s="134"/>
      <c r="AD281" s="134"/>
      <c r="AE281" s="134"/>
    </row>
    <row r="282" spans="1:31" ht="15" customHeight="1" x14ac:dyDescent="0.25">
      <c r="A282" s="40" t="s">
        <v>31</v>
      </c>
      <c r="B282" s="40" t="s">
        <v>232</v>
      </c>
      <c r="C282" t="s">
        <v>31</v>
      </c>
      <c r="D282" s="40" t="s">
        <v>249</v>
      </c>
      <c r="E282" t="s">
        <v>1702</v>
      </c>
      <c r="F282" s="40" t="s">
        <v>1703</v>
      </c>
      <c r="G282" t="s">
        <v>1702</v>
      </c>
      <c r="H282" t="s">
        <v>3297</v>
      </c>
      <c r="I282" s="1"/>
      <c r="J282" s="1"/>
      <c r="K282" s="1"/>
      <c r="L282" s="1"/>
      <c r="M282" s="1"/>
      <c r="N282" s="1">
        <v>71</v>
      </c>
      <c r="O282" s="44">
        <f t="shared" si="51"/>
        <v>1</v>
      </c>
      <c r="P282" s="60">
        <f t="shared" si="52"/>
        <v>1</v>
      </c>
      <c r="Q282" s="62">
        <f t="shared" si="53"/>
        <v>0</v>
      </c>
      <c r="R282" s="62">
        <f t="shared" si="54"/>
        <v>1</v>
      </c>
      <c r="S282" s="60" t="str">
        <f t="shared" si="49"/>
        <v>0-15% range</v>
      </c>
      <c r="T282" s="61">
        <f t="shared" si="48"/>
        <v>71</v>
      </c>
      <c r="U282" s="61">
        <f t="shared" si="55"/>
        <v>71</v>
      </c>
      <c r="V282" s="61">
        <f t="shared" si="56"/>
        <v>71</v>
      </c>
      <c r="W282" s="60">
        <f t="shared" si="50"/>
        <v>1</v>
      </c>
      <c r="X282" s="104" t="s">
        <v>2173</v>
      </c>
      <c r="Z282" s="134"/>
      <c r="AA282" s="134"/>
      <c r="AB282" s="134"/>
      <c r="AC282" s="134"/>
      <c r="AD282" s="134"/>
      <c r="AE282" s="134"/>
    </row>
    <row r="283" spans="1:31" ht="15" customHeight="1" x14ac:dyDescent="0.25">
      <c r="A283" s="40" t="s">
        <v>31</v>
      </c>
      <c r="B283" s="40" t="s">
        <v>232</v>
      </c>
      <c r="C283" t="s">
        <v>31</v>
      </c>
      <c r="D283" s="40" t="s">
        <v>249</v>
      </c>
      <c r="E283" t="s">
        <v>1702</v>
      </c>
      <c r="F283" s="40" t="s">
        <v>1703</v>
      </c>
      <c r="G283" t="s">
        <v>2956</v>
      </c>
      <c r="H283" t="s">
        <v>2957</v>
      </c>
      <c r="I283" s="1"/>
      <c r="J283" s="1"/>
      <c r="K283" s="1"/>
      <c r="L283" s="1"/>
      <c r="M283" s="1"/>
      <c r="N283" s="1">
        <v>20</v>
      </c>
      <c r="O283" s="44">
        <f t="shared" si="51"/>
        <v>1</v>
      </c>
      <c r="P283" s="60">
        <f t="shared" si="52"/>
        <v>1</v>
      </c>
      <c r="Q283" s="62">
        <f t="shared" si="53"/>
        <v>0</v>
      </c>
      <c r="R283" s="62">
        <f t="shared" si="54"/>
        <v>1</v>
      </c>
      <c r="S283" s="60" t="str">
        <f t="shared" si="49"/>
        <v>0-15% range</v>
      </c>
      <c r="T283" s="61">
        <f t="shared" si="48"/>
        <v>20</v>
      </c>
      <c r="U283" s="61">
        <f t="shared" si="55"/>
        <v>20</v>
      </c>
      <c r="V283" s="61">
        <f t="shared" si="56"/>
        <v>20</v>
      </c>
      <c r="W283" s="60">
        <f t="shared" si="50"/>
        <v>1</v>
      </c>
      <c r="X283" s="105" t="s">
        <v>2154</v>
      </c>
      <c r="Z283" s="134"/>
      <c r="AA283" s="134"/>
      <c r="AB283" s="134"/>
      <c r="AC283" s="134"/>
      <c r="AD283" s="134"/>
      <c r="AE283" s="134"/>
    </row>
    <row r="284" spans="1:31" ht="15" customHeight="1" x14ac:dyDescent="0.25">
      <c r="A284" s="40" t="s">
        <v>31</v>
      </c>
      <c r="B284" s="40" t="s">
        <v>232</v>
      </c>
      <c r="C284" t="s">
        <v>31</v>
      </c>
      <c r="D284" s="40" t="s">
        <v>249</v>
      </c>
      <c r="E284" t="s">
        <v>1702</v>
      </c>
      <c r="F284" s="40" t="s">
        <v>1703</v>
      </c>
      <c r="G284" t="s">
        <v>2963</v>
      </c>
      <c r="H284" t="s">
        <v>2964</v>
      </c>
      <c r="I284" s="1"/>
      <c r="J284" s="1"/>
      <c r="K284" s="1"/>
      <c r="L284" s="1"/>
      <c r="M284" s="1"/>
      <c r="N284" s="1">
        <v>10</v>
      </c>
      <c r="O284" s="44">
        <f t="shared" si="51"/>
        <v>1</v>
      </c>
      <c r="P284" s="60">
        <f t="shared" si="52"/>
        <v>1</v>
      </c>
      <c r="Q284" s="62">
        <f t="shared" si="53"/>
        <v>0</v>
      </c>
      <c r="R284" s="62">
        <f t="shared" si="54"/>
        <v>1</v>
      </c>
      <c r="S284" s="60" t="str">
        <f t="shared" si="49"/>
        <v>0-15% range</v>
      </c>
      <c r="T284" s="61">
        <f t="shared" si="48"/>
        <v>10</v>
      </c>
      <c r="U284" s="61">
        <f t="shared" si="55"/>
        <v>10</v>
      </c>
      <c r="V284" s="61">
        <f t="shared" si="56"/>
        <v>10</v>
      </c>
      <c r="W284" s="60">
        <f t="shared" si="50"/>
        <v>1</v>
      </c>
      <c r="X284" s="104" t="s">
        <v>2173</v>
      </c>
      <c r="Z284" s="134"/>
      <c r="AA284" s="134"/>
      <c r="AB284" s="134"/>
      <c r="AC284" s="134"/>
      <c r="AD284" s="134"/>
      <c r="AE284" s="134"/>
    </row>
    <row r="285" spans="1:31" ht="15" customHeight="1" x14ac:dyDescent="0.25">
      <c r="A285" s="40" t="s">
        <v>31</v>
      </c>
      <c r="B285" s="40" t="s">
        <v>232</v>
      </c>
      <c r="C285" t="s">
        <v>31</v>
      </c>
      <c r="D285" s="40" t="s">
        <v>249</v>
      </c>
      <c r="E285" t="s">
        <v>1702</v>
      </c>
      <c r="F285" s="40" t="s">
        <v>1703</v>
      </c>
      <c r="G285" t="s">
        <v>3242</v>
      </c>
      <c r="H285" t="s">
        <v>3243</v>
      </c>
      <c r="I285" s="1"/>
      <c r="J285" s="1"/>
      <c r="K285" s="1"/>
      <c r="L285" s="1"/>
      <c r="M285" s="1"/>
      <c r="N285" s="1">
        <v>22</v>
      </c>
      <c r="O285" s="44">
        <f t="shared" si="51"/>
        <v>1</v>
      </c>
      <c r="P285" s="60">
        <f t="shared" si="52"/>
        <v>1</v>
      </c>
      <c r="Q285" s="62">
        <f t="shared" si="53"/>
        <v>0</v>
      </c>
      <c r="R285" s="62">
        <f t="shared" si="54"/>
        <v>1</v>
      </c>
      <c r="S285" s="60" t="str">
        <f t="shared" si="49"/>
        <v>0-15% range</v>
      </c>
      <c r="T285" s="61">
        <f t="shared" si="48"/>
        <v>22</v>
      </c>
      <c r="U285" s="61">
        <f t="shared" si="55"/>
        <v>22</v>
      </c>
      <c r="V285" s="61">
        <f t="shared" si="56"/>
        <v>22</v>
      </c>
      <c r="W285" s="60">
        <f t="shared" si="50"/>
        <v>1</v>
      </c>
      <c r="X285" s="104" t="s">
        <v>2173</v>
      </c>
      <c r="Z285" s="134"/>
      <c r="AA285" s="134"/>
      <c r="AB285" s="134"/>
      <c r="AC285" s="134"/>
      <c r="AD285" s="134"/>
      <c r="AE285" s="134"/>
    </row>
    <row r="286" spans="1:31" ht="15" customHeight="1" x14ac:dyDescent="0.25">
      <c r="A286" s="40" t="s">
        <v>31</v>
      </c>
      <c r="B286" s="40" t="s">
        <v>232</v>
      </c>
      <c r="C286" t="s">
        <v>31</v>
      </c>
      <c r="D286" s="40" t="s">
        <v>249</v>
      </c>
      <c r="E286" t="s">
        <v>1702</v>
      </c>
      <c r="F286" s="40" t="s">
        <v>1703</v>
      </c>
      <c r="G286" t="s">
        <v>3244</v>
      </c>
      <c r="H286" t="s">
        <v>3245</v>
      </c>
      <c r="I286" s="1"/>
      <c r="J286" s="1"/>
      <c r="K286" s="1"/>
      <c r="L286" s="1"/>
      <c r="M286" s="1"/>
      <c r="N286" s="1">
        <v>170</v>
      </c>
      <c r="O286" s="44">
        <f t="shared" si="51"/>
        <v>1</v>
      </c>
      <c r="P286" s="60">
        <f t="shared" si="52"/>
        <v>1</v>
      </c>
      <c r="Q286" s="62">
        <f t="shared" si="53"/>
        <v>0</v>
      </c>
      <c r="R286" s="62">
        <f t="shared" si="54"/>
        <v>1</v>
      </c>
      <c r="S286" s="60" t="str">
        <f t="shared" si="49"/>
        <v>0-15% range</v>
      </c>
      <c r="T286" s="61">
        <f>I286</f>
        <v>0</v>
      </c>
      <c r="U286" s="61">
        <f t="shared" si="55"/>
        <v>170</v>
      </c>
      <c r="V286" s="61">
        <f t="shared" si="56"/>
        <v>170</v>
      </c>
      <c r="W286" s="60">
        <f t="shared" si="50"/>
        <v>1</v>
      </c>
      <c r="X286" s="136" t="s">
        <v>2606</v>
      </c>
      <c r="Z286" s="134"/>
      <c r="AA286" s="134"/>
      <c r="AB286" s="134"/>
      <c r="AC286" s="134"/>
      <c r="AD286" s="134"/>
      <c r="AE286" s="134"/>
    </row>
    <row r="287" spans="1:31" ht="15" customHeight="1" x14ac:dyDescent="0.25">
      <c r="A287" s="40" t="s">
        <v>31</v>
      </c>
      <c r="B287" s="40" t="s">
        <v>232</v>
      </c>
      <c r="C287" t="s">
        <v>31</v>
      </c>
      <c r="D287" s="40" t="s">
        <v>249</v>
      </c>
      <c r="E287" t="s">
        <v>1702</v>
      </c>
      <c r="F287" s="40" t="s">
        <v>1703</v>
      </c>
      <c r="G287" t="s">
        <v>3246</v>
      </c>
      <c r="H287" t="s">
        <v>3247</v>
      </c>
      <c r="I287" s="1"/>
      <c r="J287" s="1"/>
      <c r="K287" s="1"/>
      <c r="L287" s="1"/>
      <c r="M287" s="1"/>
      <c r="N287" s="1">
        <v>100</v>
      </c>
      <c r="O287" s="44">
        <f t="shared" si="51"/>
        <v>1</v>
      </c>
      <c r="P287" s="60">
        <f t="shared" si="52"/>
        <v>1</v>
      </c>
      <c r="Q287" s="62">
        <f t="shared" si="53"/>
        <v>0</v>
      </c>
      <c r="R287" s="62">
        <f t="shared" si="54"/>
        <v>1</v>
      </c>
      <c r="S287" s="60" t="str">
        <f t="shared" si="49"/>
        <v>0-15% range</v>
      </c>
      <c r="T287" s="61">
        <f t="shared" si="48"/>
        <v>100</v>
      </c>
      <c r="U287" s="61">
        <f t="shared" si="55"/>
        <v>100</v>
      </c>
      <c r="V287" s="61">
        <f t="shared" si="56"/>
        <v>100</v>
      </c>
      <c r="W287" s="60">
        <f t="shared" si="50"/>
        <v>1</v>
      </c>
      <c r="X287" s="104" t="s">
        <v>2173</v>
      </c>
      <c r="Z287" s="134"/>
      <c r="AA287" s="134"/>
      <c r="AB287" s="134"/>
      <c r="AC287" s="134"/>
      <c r="AD287" s="134"/>
      <c r="AE287" s="134"/>
    </row>
    <row r="288" spans="1:31" ht="15" customHeight="1" x14ac:dyDescent="0.25">
      <c r="A288" s="40" t="s">
        <v>31</v>
      </c>
      <c r="B288" s="40" t="s">
        <v>232</v>
      </c>
      <c r="C288" t="s">
        <v>31</v>
      </c>
      <c r="D288" s="40" t="s">
        <v>249</v>
      </c>
      <c r="E288" t="s">
        <v>1702</v>
      </c>
      <c r="F288" s="40" t="s">
        <v>1703</v>
      </c>
      <c r="G288" t="s">
        <v>3248</v>
      </c>
      <c r="H288" t="s">
        <v>3249</v>
      </c>
      <c r="I288" s="1"/>
      <c r="J288" s="1"/>
      <c r="K288" s="1"/>
      <c r="L288" s="1"/>
      <c r="M288" s="1"/>
      <c r="N288" s="1">
        <v>30</v>
      </c>
      <c r="O288" s="44">
        <f t="shared" si="51"/>
        <v>1</v>
      </c>
      <c r="P288" s="60">
        <f t="shared" si="52"/>
        <v>1</v>
      </c>
      <c r="Q288" s="62">
        <f t="shared" si="53"/>
        <v>0</v>
      </c>
      <c r="R288" s="62">
        <f t="shared" si="54"/>
        <v>1</v>
      </c>
      <c r="S288" s="60" t="str">
        <f t="shared" si="49"/>
        <v>0-15% range</v>
      </c>
      <c r="T288" s="61">
        <f t="shared" si="48"/>
        <v>30</v>
      </c>
      <c r="U288" s="61">
        <f t="shared" si="55"/>
        <v>30</v>
      </c>
      <c r="V288" s="61">
        <f t="shared" si="56"/>
        <v>30</v>
      </c>
      <c r="W288" s="60">
        <f t="shared" si="50"/>
        <v>1</v>
      </c>
      <c r="X288" s="104" t="s">
        <v>2173</v>
      </c>
      <c r="Z288" s="134"/>
      <c r="AA288" s="134"/>
      <c r="AB288" s="134"/>
      <c r="AC288" s="134"/>
      <c r="AD288" s="134"/>
      <c r="AE288" s="134"/>
    </row>
    <row r="289" spans="1:31" ht="15" customHeight="1" x14ac:dyDescent="0.25">
      <c r="A289" s="40" t="s">
        <v>31</v>
      </c>
      <c r="B289" s="40" t="s">
        <v>232</v>
      </c>
      <c r="C289" t="s">
        <v>31</v>
      </c>
      <c r="D289" s="40" t="s">
        <v>249</v>
      </c>
      <c r="E289" t="s">
        <v>1702</v>
      </c>
      <c r="F289" s="40" t="s">
        <v>1703</v>
      </c>
      <c r="G289" t="s">
        <v>3319</v>
      </c>
      <c r="H289" t="s">
        <v>3320</v>
      </c>
      <c r="I289" s="1"/>
      <c r="J289" s="1"/>
      <c r="K289" s="1"/>
      <c r="L289" s="1"/>
      <c r="M289" s="1"/>
      <c r="N289" s="1">
        <v>12</v>
      </c>
      <c r="O289" s="44">
        <f t="shared" si="51"/>
        <v>1</v>
      </c>
      <c r="P289" s="60">
        <f t="shared" si="52"/>
        <v>1</v>
      </c>
      <c r="Q289" s="62">
        <f t="shared" si="53"/>
        <v>0</v>
      </c>
      <c r="R289" s="62">
        <f t="shared" si="54"/>
        <v>1</v>
      </c>
      <c r="S289" s="60" t="str">
        <f t="shared" si="49"/>
        <v>0-15% range</v>
      </c>
      <c r="T289" s="61">
        <f t="shared" si="48"/>
        <v>12</v>
      </c>
      <c r="U289" s="61">
        <f t="shared" si="55"/>
        <v>12</v>
      </c>
      <c r="V289" s="61">
        <f t="shared" si="56"/>
        <v>12</v>
      </c>
      <c r="W289" s="60">
        <f t="shared" si="50"/>
        <v>1</v>
      </c>
      <c r="X289" s="104" t="s">
        <v>2173</v>
      </c>
      <c r="Z289" s="134"/>
      <c r="AA289" s="134"/>
      <c r="AB289" s="134"/>
      <c r="AC289" s="134"/>
      <c r="AD289" s="134"/>
      <c r="AE289" s="134"/>
    </row>
    <row r="290" spans="1:31" ht="15" customHeight="1" x14ac:dyDescent="0.25">
      <c r="A290" s="40" t="s">
        <v>31</v>
      </c>
      <c r="B290" s="40" t="s">
        <v>232</v>
      </c>
      <c r="C290" t="s">
        <v>31</v>
      </c>
      <c r="D290" s="40" t="s">
        <v>249</v>
      </c>
      <c r="E290" t="s">
        <v>1702</v>
      </c>
      <c r="F290" s="40" t="s">
        <v>1703</v>
      </c>
      <c r="G290" t="s">
        <v>3321</v>
      </c>
      <c r="H290" t="s">
        <v>3322</v>
      </c>
      <c r="I290" s="1"/>
      <c r="J290" s="1"/>
      <c r="K290" s="1"/>
      <c r="L290" s="1"/>
      <c r="M290" s="1"/>
      <c r="N290" s="1">
        <v>25</v>
      </c>
      <c r="O290" s="44">
        <f t="shared" si="51"/>
        <v>1</v>
      </c>
      <c r="P290" s="60">
        <f t="shared" si="52"/>
        <v>1</v>
      </c>
      <c r="Q290" s="62">
        <f t="shared" si="53"/>
        <v>0</v>
      </c>
      <c r="R290" s="62">
        <f t="shared" si="54"/>
        <v>1</v>
      </c>
      <c r="S290" s="60" t="str">
        <f t="shared" si="49"/>
        <v>0-15% range</v>
      </c>
      <c r="T290" s="61">
        <f t="shared" si="48"/>
        <v>25</v>
      </c>
      <c r="U290" s="61">
        <f t="shared" si="55"/>
        <v>25</v>
      </c>
      <c r="V290" s="61">
        <f t="shared" si="56"/>
        <v>25</v>
      </c>
      <c r="W290" s="107">
        <f t="shared" si="50"/>
        <v>1</v>
      </c>
      <c r="X290" s="104" t="s">
        <v>2173</v>
      </c>
      <c r="Z290" s="134"/>
      <c r="AA290" s="134"/>
      <c r="AB290" s="134"/>
      <c r="AC290" s="134"/>
      <c r="AD290" s="134"/>
      <c r="AE290" s="134"/>
    </row>
    <row r="291" spans="1:31" ht="15" customHeight="1" x14ac:dyDescent="0.25">
      <c r="A291" s="40" t="s">
        <v>31</v>
      </c>
      <c r="B291" s="40" t="s">
        <v>232</v>
      </c>
      <c r="C291" t="s">
        <v>31</v>
      </c>
      <c r="D291" s="40" t="s">
        <v>249</v>
      </c>
      <c r="E291" t="s">
        <v>1702</v>
      </c>
      <c r="F291" s="40" t="s">
        <v>1703</v>
      </c>
      <c r="G291" t="s">
        <v>3323</v>
      </c>
      <c r="H291" t="s">
        <v>3324</v>
      </c>
      <c r="I291" s="1"/>
      <c r="J291" s="1"/>
      <c r="K291" s="1"/>
      <c r="L291" s="1"/>
      <c r="M291" s="1"/>
      <c r="N291" s="1">
        <v>25</v>
      </c>
      <c r="O291" s="44">
        <f t="shared" si="51"/>
        <v>1</v>
      </c>
      <c r="P291" s="60">
        <f t="shared" si="52"/>
        <v>1</v>
      </c>
      <c r="Q291" s="62">
        <f t="shared" si="53"/>
        <v>0</v>
      </c>
      <c r="R291" s="62">
        <f t="shared" si="54"/>
        <v>1</v>
      </c>
      <c r="S291" s="60" t="str">
        <f t="shared" si="49"/>
        <v>0-15% range</v>
      </c>
      <c r="T291" s="61">
        <f t="shared" si="48"/>
        <v>25</v>
      </c>
      <c r="U291" s="61">
        <f t="shared" si="55"/>
        <v>25</v>
      </c>
      <c r="V291" s="61">
        <f t="shared" si="56"/>
        <v>25</v>
      </c>
      <c r="W291" s="107">
        <f t="shared" si="50"/>
        <v>1</v>
      </c>
      <c r="X291" s="104" t="s">
        <v>2173</v>
      </c>
      <c r="Z291" s="134"/>
      <c r="AA291" s="134"/>
      <c r="AB291" s="134"/>
      <c r="AC291" s="134"/>
      <c r="AD291" s="134"/>
      <c r="AE291" s="134"/>
    </row>
    <row r="292" spans="1:31" ht="15" customHeight="1" x14ac:dyDescent="0.25">
      <c r="A292" s="40" t="s">
        <v>31</v>
      </c>
      <c r="B292" s="40" t="s">
        <v>232</v>
      </c>
      <c r="C292" t="s">
        <v>31</v>
      </c>
      <c r="D292" s="40" t="s">
        <v>249</v>
      </c>
      <c r="E292" t="s">
        <v>1702</v>
      </c>
      <c r="F292" s="40" t="s">
        <v>1703</v>
      </c>
      <c r="G292" t="s">
        <v>3326</v>
      </c>
      <c r="H292" t="s">
        <v>3327</v>
      </c>
      <c r="I292" s="1"/>
      <c r="J292" s="1"/>
      <c r="K292" s="1"/>
      <c r="L292" s="1"/>
      <c r="M292" s="1"/>
      <c r="N292" s="1">
        <v>35</v>
      </c>
      <c r="O292" s="44">
        <f t="shared" si="51"/>
        <v>1</v>
      </c>
      <c r="P292" s="60">
        <f t="shared" si="52"/>
        <v>1</v>
      </c>
      <c r="Q292" s="62">
        <f t="shared" si="53"/>
        <v>0</v>
      </c>
      <c r="R292" s="62">
        <f t="shared" si="54"/>
        <v>1</v>
      </c>
      <c r="S292" s="60" t="str">
        <f t="shared" si="49"/>
        <v>0-15% range</v>
      </c>
      <c r="T292" s="61">
        <f t="shared" si="48"/>
        <v>35</v>
      </c>
      <c r="U292" s="61">
        <f t="shared" si="55"/>
        <v>35</v>
      </c>
      <c r="V292" s="61">
        <f t="shared" si="56"/>
        <v>35</v>
      </c>
      <c r="W292" s="107">
        <f t="shared" si="50"/>
        <v>1</v>
      </c>
      <c r="X292" s="104" t="s">
        <v>2173</v>
      </c>
      <c r="Z292" s="134"/>
      <c r="AA292" s="134"/>
      <c r="AB292" s="134"/>
      <c r="AC292" s="134"/>
      <c r="AD292" s="134"/>
      <c r="AE292" s="134"/>
    </row>
    <row r="293" spans="1:31" ht="15" customHeight="1" x14ac:dyDescent="0.25">
      <c r="A293" s="40" t="s">
        <v>31</v>
      </c>
      <c r="B293" s="40" t="s">
        <v>232</v>
      </c>
      <c r="C293" t="s">
        <v>31</v>
      </c>
      <c r="D293" s="40" t="s">
        <v>249</v>
      </c>
      <c r="E293" t="s">
        <v>1702</v>
      </c>
      <c r="F293" s="40" t="s">
        <v>1703</v>
      </c>
      <c r="G293" t="s">
        <v>3328</v>
      </c>
      <c r="H293" t="s">
        <v>3329</v>
      </c>
      <c r="I293" s="1"/>
      <c r="J293" s="1"/>
      <c r="K293" s="1"/>
      <c r="L293" s="1"/>
      <c r="M293" s="1"/>
      <c r="N293" s="1">
        <v>40</v>
      </c>
      <c r="O293" s="44">
        <f t="shared" si="51"/>
        <v>1</v>
      </c>
      <c r="P293" s="60">
        <f t="shared" si="52"/>
        <v>1</v>
      </c>
      <c r="Q293" s="62">
        <f t="shared" si="53"/>
        <v>0</v>
      </c>
      <c r="R293" s="62">
        <f t="shared" si="54"/>
        <v>1</v>
      </c>
      <c r="S293" s="60" t="str">
        <f t="shared" si="49"/>
        <v>0-15% range</v>
      </c>
      <c r="T293" s="61">
        <f t="shared" si="48"/>
        <v>40</v>
      </c>
      <c r="U293" s="61">
        <f t="shared" si="55"/>
        <v>40</v>
      </c>
      <c r="V293" s="61">
        <f t="shared" si="56"/>
        <v>40</v>
      </c>
      <c r="W293" s="60">
        <f t="shared" si="50"/>
        <v>1</v>
      </c>
      <c r="X293" s="104" t="s">
        <v>2173</v>
      </c>
      <c r="Z293" s="134"/>
      <c r="AA293" s="134"/>
      <c r="AB293" s="134"/>
      <c r="AC293" s="134"/>
      <c r="AD293" s="134"/>
      <c r="AE293" s="134"/>
    </row>
    <row r="294" spans="1:31" ht="15" customHeight="1" x14ac:dyDescent="0.25">
      <c r="A294" s="40" t="s">
        <v>31</v>
      </c>
      <c r="B294" s="40" t="s">
        <v>232</v>
      </c>
      <c r="C294" t="s">
        <v>31</v>
      </c>
      <c r="D294" s="40" t="s">
        <v>249</v>
      </c>
      <c r="E294" t="s">
        <v>1702</v>
      </c>
      <c r="F294" s="40" t="s">
        <v>1703</v>
      </c>
      <c r="G294" t="s">
        <v>3356</v>
      </c>
      <c r="H294" t="s">
        <v>3357</v>
      </c>
      <c r="I294" s="1"/>
      <c r="J294" s="1"/>
      <c r="K294" s="1"/>
      <c r="L294" s="1"/>
      <c r="M294" s="1"/>
      <c r="N294" s="1">
        <v>35</v>
      </c>
      <c r="O294" s="44">
        <f t="shared" si="51"/>
        <v>1</v>
      </c>
      <c r="P294" s="60">
        <f t="shared" si="52"/>
        <v>1</v>
      </c>
      <c r="Q294" s="62">
        <f t="shared" si="53"/>
        <v>0</v>
      </c>
      <c r="R294" s="62">
        <f t="shared" si="54"/>
        <v>1</v>
      </c>
      <c r="S294" s="60" t="str">
        <f t="shared" si="49"/>
        <v>0-15% range</v>
      </c>
      <c r="T294" s="61">
        <f t="shared" si="48"/>
        <v>35</v>
      </c>
      <c r="U294" s="61">
        <f t="shared" si="55"/>
        <v>35</v>
      </c>
      <c r="V294" s="61">
        <f t="shared" si="56"/>
        <v>35</v>
      </c>
      <c r="W294" s="60">
        <f t="shared" si="50"/>
        <v>1</v>
      </c>
      <c r="X294" s="104" t="s">
        <v>2173</v>
      </c>
      <c r="Z294" s="134"/>
      <c r="AA294" s="134"/>
      <c r="AB294" s="134"/>
      <c r="AC294" s="134"/>
      <c r="AD294" s="134"/>
      <c r="AE294" s="134"/>
    </row>
    <row r="295" spans="1:31" ht="15" customHeight="1" x14ac:dyDescent="0.25">
      <c r="A295" s="40" t="s">
        <v>31</v>
      </c>
      <c r="B295" s="40" t="s">
        <v>232</v>
      </c>
      <c r="C295" t="s">
        <v>31</v>
      </c>
      <c r="D295" s="40" t="s">
        <v>249</v>
      </c>
      <c r="E295" t="s">
        <v>1702</v>
      </c>
      <c r="F295" s="40" t="s">
        <v>1703</v>
      </c>
      <c r="G295" t="s">
        <v>3362</v>
      </c>
      <c r="H295" t="s">
        <v>3363</v>
      </c>
      <c r="I295" s="1"/>
      <c r="J295" s="1"/>
      <c r="K295" s="1"/>
      <c r="L295" s="1"/>
      <c r="M295" s="1"/>
      <c r="N295" s="1">
        <v>24</v>
      </c>
      <c r="O295" s="44">
        <f t="shared" si="51"/>
        <v>1</v>
      </c>
      <c r="P295" s="60">
        <f t="shared" si="52"/>
        <v>1</v>
      </c>
      <c r="Q295" s="62">
        <f t="shared" si="53"/>
        <v>0</v>
      </c>
      <c r="R295" s="62">
        <f t="shared" si="54"/>
        <v>1</v>
      </c>
      <c r="S295" s="60" t="str">
        <f t="shared" si="49"/>
        <v>0-15% range</v>
      </c>
      <c r="T295" s="61">
        <f t="shared" si="48"/>
        <v>24</v>
      </c>
      <c r="U295" s="61">
        <f t="shared" si="55"/>
        <v>24</v>
      </c>
      <c r="V295" s="61">
        <f t="shared" si="56"/>
        <v>24</v>
      </c>
      <c r="W295" s="60">
        <f t="shared" si="50"/>
        <v>1</v>
      </c>
      <c r="X295" s="105" t="s">
        <v>2155</v>
      </c>
      <c r="Z295" s="134"/>
      <c r="AA295" s="134"/>
      <c r="AB295" s="134"/>
      <c r="AC295" s="134"/>
      <c r="AD295" s="134"/>
      <c r="AE295" s="134"/>
    </row>
    <row r="296" spans="1:31" ht="15" customHeight="1" x14ac:dyDescent="0.25">
      <c r="A296" s="40" t="s">
        <v>31</v>
      </c>
      <c r="B296" s="40" t="s">
        <v>232</v>
      </c>
      <c r="C296" t="s">
        <v>31</v>
      </c>
      <c r="D296" s="40" t="s">
        <v>249</v>
      </c>
      <c r="E296" t="s">
        <v>1702</v>
      </c>
      <c r="F296" s="40" t="s">
        <v>1703</v>
      </c>
      <c r="G296" t="s">
        <v>3364</v>
      </c>
      <c r="H296" t="s">
        <v>3365</v>
      </c>
      <c r="I296" s="1"/>
      <c r="J296" s="1"/>
      <c r="K296" s="1"/>
      <c r="L296" s="1"/>
      <c r="M296" s="1"/>
      <c r="N296" s="1">
        <v>45</v>
      </c>
      <c r="O296" s="44">
        <f t="shared" si="51"/>
        <v>1</v>
      </c>
      <c r="P296" s="60">
        <f t="shared" si="52"/>
        <v>1</v>
      </c>
      <c r="Q296" s="62">
        <f t="shared" si="53"/>
        <v>0</v>
      </c>
      <c r="R296" s="62">
        <f t="shared" si="54"/>
        <v>1</v>
      </c>
      <c r="S296" s="60" t="str">
        <f t="shared" si="49"/>
        <v>0-15% range</v>
      </c>
      <c r="T296" s="61">
        <f>I296</f>
        <v>0</v>
      </c>
      <c r="U296" s="61">
        <f t="shared" si="55"/>
        <v>45</v>
      </c>
      <c r="V296" s="61">
        <f t="shared" si="56"/>
        <v>45</v>
      </c>
      <c r="W296" s="60">
        <f t="shared" si="50"/>
        <v>1</v>
      </c>
      <c r="X296" s="136" t="s">
        <v>2606</v>
      </c>
      <c r="Z296" s="134"/>
      <c r="AA296" s="134"/>
      <c r="AB296" s="134"/>
      <c r="AC296" s="134"/>
      <c r="AD296" s="134"/>
      <c r="AE296" s="134"/>
    </row>
    <row r="297" spans="1:31" ht="15" customHeight="1" x14ac:dyDescent="0.25">
      <c r="A297" s="40" t="s">
        <v>31</v>
      </c>
      <c r="B297" s="40" t="s">
        <v>232</v>
      </c>
      <c r="C297" t="s">
        <v>31</v>
      </c>
      <c r="D297" s="40" t="s">
        <v>249</v>
      </c>
      <c r="E297" t="s">
        <v>1702</v>
      </c>
      <c r="F297" s="40" t="s">
        <v>1703</v>
      </c>
      <c r="G297" t="s">
        <v>3366</v>
      </c>
      <c r="H297" t="s">
        <v>3367</v>
      </c>
      <c r="I297" s="1"/>
      <c r="J297" s="1"/>
      <c r="K297" s="1"/>
      <c r="L297" s="1"/>
      <c r="M297" s="1"/>
      <c r="N297" s="1">
        <v>30</v>
      </c>
      <c r="O297" s="44">
        <f t="shared" si="51"/>
        <v>1</v>
      </c>
      <c r="P297" s="60">
        <f t="shared" si="52"/>
        <v>1</v>
      </c>
      <c r="Q297" s="62">
        <f t="shared" si="53"/>
        <v>0</v>
      </c>
      <c r="R297" s="62">
        <f t="shared" si="54"/>
        <v>1</v>
      </c>
      <c r="S297" s="60" t="str">
        <f t="shared" si="49"/>
        <v>0-15% range</v>
      </c>
      <c r="T297" s="61">
        <f>AVERAGE(I297:N297)</f>
        <v>30</v>
      </c>
      <c r="U297" s="61">
        <f t="shared" si="55"/>
        <v>30</v>
      </c>
      <c r="V297" s="61">
        <f t="shared" si="56"/>
        <v>30</v>
      </c>
      <c r="W297" s="60">
        <f t="shared" si="50"/>
        <v>1</v>
      </c>
      <c r="X297" s="104" t="s">
        <v>2173</v>
      </c>
      <c r="Z297" s="134"/>
      <c r="AA297" s="134"/>
      <c r="AB297" s="134"/>
      <c r="AC297" s="134"/>
      <c r="AD297" s="134"/>
      <c r="AE297" s="134"/>
    </row>
    <row r="298" spans="1:31" ht="15" customHeight="1" x14ac:dyDescent="0.25">
      <c r="A298" s="40" t="s">
        <v>31</v>
      </c>
      <c r="B298" s="40" t="s">
        <v>232</v>
      </c>
      <c r="C298" t="s">
        <v>31</v>
      </c>
      <c r="D298" s="40" t="s">
        <v>249</v>
      </c>
      <c r="E298" t="s">
        <v>1702</v>
      </c>
      <c r="F298" s="40" t="s">
        <v>1703</v>
      </c>
      <c r="G298" t="s">
        <v>3368</v>
      </c>
      <c r="H298" t="s">
        <v>3369</v>
      </c>
      <c r="I298" s="1"/>
      <c r="J298" s="1"/>
      <c r="K298" s="1"/>
      <c r="L298" s="1"/>
      <c r="M298" s="1"/>
      <c r="N298" s="1">
        <v>82</v>
      </c>
      <c r="O298" s="44">
        <f t="shared" si="51"/>
        <v>1</v>
      </c>
      <c r="P298" s="60">
        <f t="shared" si="52"/>
        <v>1</v>
      </c>
      <c r="Q298" s="62">
        <f t="shared" si="53"/>
        <v>0</v>
      </c>
      <c r="R298" s="62">
        <f t="shared" si="54"/>
        <v>1</v>
      </c>
      <c r="S298" s="60" t="str">
        <f t="shared" si="49"/>
        <v>0-15% range</v>
      </c>
      <c r="T298" s="61">
        <f>I298</f>
        <v>0</v>
      </c>
      <c r="U298" s="61">
        <f t="shared" si="55"/>
        <v>82</v>
      </c>
      <c r="V298" s="61">
        <f t="shared" si="56"/>
        <v>82</v>
      </c>
      <c r="W298" s="60">
        <f t="shared" si="50"/>
        <v>1</v>
      </c>
      <c r="X298" s="136" t="s">
        <v>2606</v>
      </c>
      <c r="Z298" s="134"/>
      <c r="AA298" s="134"/>
      <c r="AB298" s="134"/>
      <c r="AC298" s="134"/>
      <c r="AD298" s="134"/>
      <c r="AE298" s="134"/>
    </row>
    <row r="299" spans="1:31" ht="15" customHeight="1" x14ac:dyDescent="0.25">
      <c r="A299" s="40" t="s">
        <v>31</v>
      </c>
      <c r="B299" s="40" t="s">
        <v>232</v>
      </c>
      <c r="C299" t="s">
        <v>31</v>
      </c>
      <c r="D299" s="40" t="s">
        <v>249</v>
      </c>
      <c r="E299" t="s">
        <v>1702</v>
      </c>
      <c r="F299" s="40" t="s">
        <v>1703</v>
      </c>
      <c r="G299" t="s">
        <v>3370</v>
      </c>
      <c r="H299" t="s">
        <v>3371</v>
      </c>
      <c r="I299" s="1"/>
      <c r="J299" s="1"/>
      <c r="K299" s="1"/>
      <c r="L299" s="1"/>
      <c r="M299" s="1"/>
      <c r="N299" s="1">
        <v>18</v>
      </c>
      <c r="O299" s="44">
        <f t="shared" si="51"/>
        <v>1</v>
      </c>
      <c r="P299" s="60">
        <f t="shared" si="52"/>
        <v>1</v>
      </c>
      <c r="Q299" s="62">
        <f t="shared" si="53"/>
        <v>0</v>
      </c>
      <c r="R299" s="62">
        <f t="shared" si="54"/>
        <v>1</v>
      </c>
      <c r="S299" s="60" t="str">
        <f t="shared" si="49"/>
        <v>0-15% range</v>
      </c>
      <c r="T299" s="61">
        <f>AVERAGE(I299:N299)</f>
        <v>18</v>
      </c>
      <c r="U299" s="61">
        <f t="shared" si="55"/>
        <v>18</v>
      </c>
      <c r="V299" s="61">
        <f t="shared" si="56"/>
        <v>18</v>
      </c>
      <c r="W299" s="107">
        <f t="shared" si="50"/>
        <v>1</v>
      </c>
      <c r="X299" s="104" t="s">
        <v>2173</v>
      </c>
      <c r="Z299" s="134"/>
      <c r="AA299" s="134"/>
      <c r="AB299" s="134"/>
      <c r="AC299" s="134"/>
      <c r="AD299" s="134"/>
      <c r="AE299" s="134"/>
    </row>
    <row r="300" spans="1:31" ht="15" customHeight="1" x14ac:dyDescent="0.25">
      <c r="A300" s="40" t="s">
        <v>31</v>
      </c>
      <c r="B300" s="40" t="s">
        <v>232</v>
      </c>
      <c r="C300" t="s">
        <v>31</v>
      </c>
      <c r="D300" s="40" t="s">
        <v>249</v>
      </c>
      <c r="E300" t="s">
        <v>1702</v>
      </c>
      <c r="F300" s="40" t="s">
        <v>1703</v>
      </c>
      <c r="G300" t="s">
        <v>3372</v>
      </c>
      <c r="H300" t="s">
        <v>3373</v>
      </c>
      <c r="I300" s="1"/>
      <c r="J300" s="1"/>
      <c r="K300" s="1"/>
      <c r="L300" s="1"/>
      <c r="M300" s="1"/>
      <c r="N300" s="1">
        <v>13</v>
      </c>
      <c r="O300" s="44">
        <f t="shared" si="51"/>
        <v>1</v>
      </c>
      <c r="P300" s="60">
        <f t="shared" si="52"/>
        <v>1</v>
      </c>
      <c r="Q300" s="62">
        <f t="shared" si="53"/>
        <v>0</v>
      </c>
      <c r="R300" s="62">
        <f t="shared" si="54"/>
        <v>1</v>
      </c>
      <c r="S300" s="60" t="str">
        <f t="shared" si="49"/>
        <v>0-15% range</v>
      </c>
      <c r="T300" s="61">
        <f t="shared" ref="T300:T321" si="57">AVERAGE(I300:N300)</f>
        <v>13</v>
      </c>
      <c r="U300" s="61">
        <f t="shared" si="55"/>
        <v>13</v>
      </c>
      <c r="V300" s="61">
        <f t="shared" si="56"/>
        <v>13</v>
      </c>
      <c r="W300" s="60">
        <f t="shared" si="50"/>
        <v>1</v>
      </c>
      <c r="X300" s="105" t="s">
        <v>3662</v>
      </c>
      <c r="Z300" s="134"/>
      <c r="AA300" s="134"/>
      <c r="AB300" s="134"/>
      <c r="AC300" s="134"/>
      <c r="AD300" s="134"/>
      <c r="AE300" s="134"/>
    </row>
    <row r="301" spans="1:31" ht="15" customHeight="1" x14ac:dyDescent="0.25">
      <c r="A301" s="40" t="s">
        <v>31</v>
      </c>
      <c r="B301" s="40" t="s">
        <v>232</v>
      </c>
      <c r="C301" t="s">
        <v>31</v>
      </c>
      <c r="D301" s="40" t="s">
        <v>249</v>
      </c>
      <c r="E301" t="s">
        <v>1702</v>
      </c>
      <c r="F301" s="40" t="s">
        <v>1703</v>
      </c>
      <c r="G301" t="s">
        <v>3374</v>
      </c>
      <c r="H301" t="s">
        <v>3375</v>
      </c>
      <c r="I301" s="1"/>
      <c r="J301" s="1"/>
      <c r="K301" s="1"/>
      <c r="L301" s="1"/>
      <c r="M301" s="1"/>
      <c r="N301" s="1">
        <v>30</v>
      </c>
      <c r="O301" s="44">
        <f t="shared" si="51"/>
        <v>1</v>
      </c>
      <c r="P301" s="60">
        <f t="shared" si="52"/>
        <v>1</v>
      </c>
      <c r="Q301" s="62">
        <f t="shared" si="53"/>
        <v>0</v>
      </c>
      <c r="R301" s="62">
        <f t="shared" si="54"/>
        <v>1</v>
      </c>
      <c r="S301" s="60" t="str">
        <f t="shared" si="49"/>
        <v>0-15% range</v>
      </c>
      <c r="T301" s="61">
        <f>N301</f>
        <v>30</v>
      </c>
      <c r="U301" s="61">
        <f t="shared" si="55"/>
        <v>30</v>
      </c>
      <c r="V301" s="61">
        <f t="shared" si="56"/>
        <v>30</v>
      </c>
      <c r="W301" s="107">
        <f t="shared" si="50"/>
        <v>1</v>
      </c>
      <c r="X301" s="111" t="s">
        <v>3664</v>
      </c>
      <c r="Z301" s="134"/>
      <c r="AA301" s="134"/>
      <c r="AB301" s="134"/>
      <c r="AC301" s="134"/>
      <c r="AD301" s="134"/>
      <c r="AE301" s="134"/>
    </row>
    <row r="302" spans="1:31" ht="15" customHeight="1" x14ac:dyDescent="0.25">
      <c r="A302" s="40" t="s">
        <v>31</v>
      </c>
      <c r="B302" s="40" t="s">
        <v>232</v>
      </c>
      <c r="C302" t="s">
        <v>31</v>
      </c>
      <c r="D302" s="40" t="s">
        <v>249</v>
      </c>
      <c r="E302" t="s">
        <v>1702</v>
      </c>
      <c r="F302" s="40" t="s">
        <v>1703</v>
      </c>
      <c r="G302" t="s">
        <v>3376</v>
      </c>
      <c r="H302" t="s">
        <v>3377</v>
      </c>
      <c r="I302" s="1"/>
      <c r="J302" s="1"/>
      <c r="K302" s="1"/>
      <c r="L302" s="1"/>
      <c r="M302" s="1"/>
      <c r="N302" s="1">
        <v>20</v>
      </c>
      <c r="O302" s="44">
        <f t="shared" si="51"/>
        <v>1</v>
      </c>
      <c r="P302" s="60">
        <f t="shared" si="52"/>
        <v>1</v>
      </c>
      <c r="Q302" s="62">
        <f t="shared" si="53"/>
        <v>0</v>
      </c>
      <c r="R302" s="62">
        <f t="shared" si="54"/>
        <v>1</v>
      </c>
      <c r="S302" s="60" t="str">
        <f t="shared" si="49"/>
        <v>0-15% range</v>
      </c>
      <c r="T302" s="61">
        <f>I302</f>
        <v>0</v>
      </c>
      <c r="U302" s="61">
        <f t="shared" si="55"/>
        <v>20</v>
      </c>
      <c r="V302" s="61">
        <f t="shared" si="56"/>
        <v>20</v>
      </c>
      <c r="W302" s="107">
        <f t="shared" si="50"/>
        <v>1</v>
      </c>
      <c r="X302" s="111" t="s">
        <v>3666</v>
      </c>
      <c r="Z302" s="134"/>
      <c r="AA302" s="134"/>
      <c r="AB302" s="134"/>
      <c r="AC302" s="134"/>
      <c r="AD302" s="134"/>
      <c r="AE302" s="134"/>
    </row>
    <row r="303" spans="1:31" ht="15" customHeight="1" x14ac:dyDescent="0.25">
      <c r="A303" s="40" t="s">
        <v>31</v>
      </c>
      <c r="B303" s="40" t="s">
        <v>232</v>
      </c>
      <c r="C303" t="s">
        <v>31</v>
      </c>
      <c r="D303" s="40" t="s">
        <v>249</v>
      </c>
      <c r="E303" t="s">
        <v>1702</v>
      </c>
      <c r="F303" s="40" t="s">
        <v>1703</v>
      </c>
      <c r="G303" t="s">
        <v>3378</v>
      </c>
      <c r="H303" t="s">
        <v>3379</v>
      </c>
      <c r="I303" s="1"/>
      <c r="J303" s="1"/>
      <c r="K303" s="1"/>
      <c r="L303" s="1"/>
      <c r="M303" s="1"/>
      <c r="N303" s="1">
        <v>25</v>
      </c>
      <c r="O303" s="44">
        <f t="shared" si="51"/>
        <v>1</v>
      </c>
      <c r="P303" s="60">
        <f t="shared" si="52"/>
        <v>1</v>
      </c>
      <c r="Q303" s="62">
        <f t="shared" si="53"/>
        <v>0</v>
      </c>
      <c r="R303" s="62">
        <f t="shared" si="54"/>
        <v>1</v>
      </c>
      <c r="S303" s="60" t="str">
        <f t="shared" si="49"/>
        <v>0-15% range</v>
      </c>
      <c r="T303" s="61">
        <f>AVERAGE(I303:N303)</f>
        <v>25</v>
      </c>
      <c r="U303" s="61">
        <f t="shared" si="55"/>
        <v>25</v>
      </c>
      <c r="V303" s="61">
        <f t="shared" si="56"/>
        <v>25</v>
      </c>
      <c r="W303" s="60">
        <f t="shared" si="50"/>
        <v>1</v>
      </c>
      <c r="X303" s="104" t="s">
        <v>2173</v>
      </c>
      <c r="Z303" s="134"/>
      <c r="AA303" s="134"/>
      <c r="AB303" s="134"/>
      <c r="AC303" s="134"/>
      <c r="AD303" s="134"/>
      <c r="AE303" s="134"/>
    </row>
    <row r="304" spans="1:31" ht="15" customHeight="1" x14ac:dyDescent="0.25">
      <c r="A304" s="40" t="s">
        <v>31</v>
      </c>
      <c r="B304" s="40" t="s">
        <v>232</v>
      </c>
      <c r="C304" t="s">
        <v>31</v>
      </c>
      <c r="D304" s="40" t="s">
        <v>249</v>
      </c>
      <c r="E304" t="s">
        <v>1702</v>
      </c>
      <c r="F304" s="40" t="s">
        <v>1703</v>
      </c>
      <c r="G304" t="s">
        <v>3380</v>
      </c>
      <c r="H304" t="s">
        <v>3381</v>
      </c>
      <c r="I304" s="1"/>
      <c r="J304" s="1"/>
      <c r="K304" s="1"/>
      <c r="L304" s="1"/>
      <c r="M304" s="1"/>
      <c r="N304" s="1">
        <v>50</v>
      </c>
      <c r="O304" s="44">
        <f t="shared" si="51"/>
        <v>1</v>
      </c>
      <c r="P304" s="60">
        <f t="shared" si="52"/>
        <v>1</v>
      </c>
      <c r="Q304" s="62">
        <f t="shared" si="53"/>
        <v>0</v>
      </c>
      <c r="R304" s="62">
        <f t="shared" si="54"/>
        <v>1</v>
      </c>
      <c r="S304" s="60" t="str">
        <f t="shared" si="49"/>
        <v>0-15% range</v>
      </c>
      <c r="T304" s="61">
        <f>K304</f>
        <v>0</v>
      </c>
      <c r="U304" s="61">
        <f t="shared" si="55"/>
        <v>50</v>
      </c>
      <c r="V304" s="61">
        <f t="shared" si="56"/>
        <v>50</v>
      </c>
      <c r="W304" s="60">
        <f t="shared" si="50"/>
        <v>1</v>
      </c>
      <c r="X304" s="136" t="s">
        <v>2607</v>
      </c>
      <c r="Z304" s="134"/>
      <c r="AA304" s="134"/>
      <c r="AB304" s="134"/>
      <c r="AC304" s="134"/>
      <c r="AD304" s="134"/>
      <c r="AE304" s="134"/>
    </row>
    <row r="305" spans="1:31" ht="15" customHeight="1" x14ac:dyDescent="0.25">
      <c r="A305" s="40" t="s">
        <v>31</v>
      </c>
      <c r="B305" s="40" t="s">
        <v>232</v>
      </c>
      <c r="C305" t="s">
        <v>31</v>
      </c>
      <c r="D305" s="40" t="s">
        <v>249</v>
      </c>
      <c r="E305" t="s">
        <v>1702</v>
      </c>
      <c r="F305" s="40" t="s">
        <v>1703</v>
      </c>
      <c r="G305" t="s">
        <v>3382</v>
      </c>
      <c r="H305" t="s">
        <v>3383</v>
      </c>
      <c r="I305" s="1"/>
      <c r="J305" s="1"/>
      <c r="K305" s="1"/>
      <c r="L305" s="1"/>
      <c r="M305" s="1"/>
      <c r="N305" s="1">
        <v>6</v>
      </c>
      <c r="O305" s="44">
        <f t="shared" si="51"/>
        <v>1</v>
      </c>
      <c r="P305" s="60">
        <f t="shared" si="52"/>
        <v>1</v>
      </c>
      <c r="Q305" s="62">
        <f t="shared" si="53"/>
        <v>0</v>
      </c>
      <c r="R305" s="62">
        <f t="shared" si="54"/>
        <v>1</v>
      </c>
      <c r="S305" s="60" t="str">
        <f t="shared" si="49"/>
        <v>0-15% range</v>
      </c>
      <c r="T305" s="61">
        <f>I305</f>
        <v>0</v>
      </c>
      <c r="U305" s="61">
        <f t="shared" si="55"/>
        <v>6</v>
      </c>
      <c r="V305" s="61">
        <f t="shared" si="56"/>
        <v>6</v>
      </c>
      <c r="W305" s="107">
        <f t="shared" si="50"/>
        <v>1</v>
      </c>
      <c r="X305" s="111" t="s">
        <v>2614</v>
      </c>
      <c r="Z305" s="134"/>
      <c r="AA305" s="134"/>
      <c r="AB305" s="134"/>
      <c r="AC305" s="134"/>
      <c r="AD305" s="134"/>
      <c r="AE305" s="134"/>
    </row>
    <row r="306" spans="1:31" ht="15" customHeight="1" x14ac:dyDescent="0.25">
      <c r="A306" s="40" t="s">
        <v>31</v>
      </c>
      <c r="B306" s="40" t="s">
        <v>232</v>
      </c>
      <c r="C306" t="s">
        <v>31</v>
      </c>
      <c r="D306" s="40" t="s">
        <v>249</v>
      </c>
      <c r="E306" t="s">
        <v>1702</v>
      </c>
      <c r="F306" s="40" t="s">
        <v>1703</v>
      </c>
      <c r="G306" t="s">
        <v>3384</v>
      </c>
      <c r="H306" t="s">
        <v>3385</v>
      </c>
      <c r="I306" s="1"/>
      <c r="J306" s="1"/>
      <c r="K306" s="1"/>
      <c r="L306" s="1"/>
      <c r="M306" s="1"/>
      <c r="N306" s="1">
        <v>15</v>
      </c>
      <c r="O306" s="44">
        <f t="shared" si="51"/>
        <v>1</v>
      </c>
      <c r="P306" s="60">
        <f t="shared" si="52"/>
        <v>1</v>
      </c>
      <c r="Q306" s="62">
        <f t="shared" si="53"/>
        <v>0</v>
      </c>
      <c r="R306" s="62">
        <f t="shared" si="54"/>
        <v>1</v>
      </c>
      <c r="S306" s="60" t="str">
        <f t="shared" si="49"/>
        <v>0-15% range</v>
      </c>
      <c r="T306" s="61">
        <f t="shared" si="57"/>
        <v>15</v>
      </c>
      <c r="U306" s="61">
        <f t="shared" si="55"/>
        <v>15</v>
      </c>
      <c r="V306" s="61">
        <f t="shared" si="56"/>
        <v>15</v>
      </c>
      <c r="W306" s="107">
        <f t="shared" si="50"/>
        <v>1</v>
      </c>
      <c r="X306" s="105" t="s">
        <v>2154</v>
      </c>
      <c r="Z306" s="134"/>
      <c r="AA306" s="134"/>
      <c r="AB306" s="134"/>
      <c r="AC306" s="134"/>
      <c r="AD306" s="134"/>
      <c r="AE306" s="134"/>
    </row>
    <row r="307" spans="1:31" ht="15" customHeight="1" x14ac:dyDescent="0.25">
      <c r="A307" s="40" t="s">
        <v>31</v>
      </c>
      <c r="B307" s="40" t="s">
        <v>232</v>
      </c>
      <c r="C307" t="s">
        <v>31</v>
      </c>
      <c r="D307" s="40" t="s">
        <v>249</v>
      </c>
      <c r="E307" t="s">
        <v>1702</v>
      </c>
      <c r="F307" s="40" t="s">
        <v>1703</v>
      </c>
      <c r="G307" t="s">
        <v>3387</v>
      </c>
      <c r="H307" t="s">
        <v>3388</v>
      </c>
      <c r="I307" s="1"/>
      <c r="J307" s="1"/>
      <c r="K307" s="1"/>
      <c r="L307" s="1"/>
      <c r="M307" s="1"/>
      <c r="N307" s="1">
        <v>25</v>
      </c>
      <c r="O307" s="44">
        <f t="shared" si="51"/>
        <v>1</v>
      </c>
      <c r="P307" s="60">
        <f t="shared" si="52"/>
        <v>1</v>
      </c>
      <c r="Q307" s="62">
        <f t="shared" si="53"/>
        <v>0</v>
      </c>
      <c r="R307" s="62">
        <f t="shared" si="54"/>
        <v>1</v>
      </c>
      <c r="S307" s="60" t="str">
        <f t="shared" si="49"/>
        <v>0-15% range</v>
      </c>
      <c r="T307" s="61">
        <f t="shared" si="57"/>
        <v>25</v>
      </c>
      <c r="U307" s="61">
        <f t="shared" si="55"/>
        <v>25</v>
      </c>
      <c r="V307" s="61">
        <f t="shared" si="56"/>
        <v>25</v>
      </c>
      <c r="W307" s="60">
        <f t="shared" si="50"/>
        <v>1</v>
      </c>
      <c r="X307" s="105" t="s">
        <v>2154</v>
      </c>
      <c r="Z307" s="134"/>
      <c r="AA307" s="134"/>
      <c r="AB307" s="134"/>
      <c r="AC307" s="134"/>
      <c r="AD307" s="134"/>
      <c r="AE307" s="134"/>
    </row>
    <row r="308" spans="1:31" ht="15" customHeight="1" x14ac:dyDescent="0.25">
      <c r="A308" s="40" t="s">
        <v>31</v>
      </c>
      <c r="B308" s="40" t="s">
        <v>232</v>
      </c>
      <c r="C308" t="s">
        <v>31</v>
      </c>
      <c r="D308" s="40" t="s">
        <v>249</v>
      </c>
      <c r="E308" t="s">
        <v>2131</v>
      </c>
      <c r="F308" s="40" t="s">
        <v>880</v>
      </c>
      <c r="G308" t="s">
        <v>2134</v>
      </c>
      <c r="H308" t="s">
        <v>882</v>
      </c>
      <c r="I308" s="1"/>
      <c r="J308" s="1"/>
      <c r="K308" s="1"/>
      <c r="L308" s="1"/>
      <c r="M308" s="1"/>
      <c r="N308" s="1">
        <v>30</v>
      </c>
      <c r="O308" s="44">
        <f t="shared" si="51"/>
        <v>1</v>
      </c>
      <c r="P308" s="60">
        <f t="shared" si="52"/>
        <v>1</v>
      </c>
      <c r="Q308" s="62">
        <f t="shared" si="53"/>
        <v>0</v>
      </c>
      <c r="R308" s="62">
        <f t="shared" si="54"/>
        <v>1</v>
      </c>
      <c r="S308" s="60" t="str">
        <f t="shared" si="49"/>
        <v>0-15% range</v>
      </c>
      <c r="T308" s="61">
        <f>AVERAGE(I308:N308)</f>
        <v>30</v>
      </c>
      <c r="U308" s="61">
        <f t="shared" si="55"/>
        <v>30</v>
      </c>
      <c r="V308" s="61">
        <f t="shared" si="56"/>
        <v>30</v>
      </c>
      <c r="W308" s="60">
        <f t="shared" si="50"/>
        <v>1</v>
      </c>
      <c r="X308" s="104" t="s">
        <v>2173</v>
      </c>
      <c r="Z308" s="134"/>
      <c r="AA308" s="134"/>
      <c r="AB308" s="134"/>
      <c r="AC308" s="134"/>
      <c r="AD308" s="134"/>
      <c r="AE308" s="134"/>
    </row>
    <row r="309" spans="1:31" ht="15" customHeight="1" x14ac:dyDescent="0.25">
      <c r="A309" s="40" t="s">
        <v>31</v>
      </c>
      <c r="B309" s="40" t="s">
        <v>232</v>
      </c>
      <c r="C309" t="s">
        <v>31</v>
      </c>
      <c r="D309" s="40" t="s">
        <v>249</v>
      </c>
      <c r="E309" t="s">
        <v>2131</v>
      </c>
      <c r="F309" s="40" t="s">
        <v>880</v>
      </c>
      <c r="G309" t="s">
        <v>3259</v>
      </c>
      <c r="H309" t="s">
        <v>3260</v>
      </c>
      <c r="I309" s="1"/>
      <c r="J309" s="1"/>
      <c r="K309" s="1"/>
      <c r="L309" s="1"/>
      <c r="M309" s="1"/>
      <c r="N309" s="1">
        <v>40</v>
      </c>
      <c r="O309" s="44">
        <f t="shared" si="51"/>
        <v>1</v>
      </c>
      <c r="P309" s="60">
        <f t="shared" si="52"/>
        <v>1</v>
      </c>
      <c r="Q309" s="62">
        <f t="shared" si="53"/>
        <v>0</v>
      </c>
      <c r="R309" s="62">
        <f t="shared" si="54"/>
        <v>1</v>
      </c>
      <c r="S309" s="60" t="str">
        <f t="shared" si="49"/>
        <v>0-15% range</v>
      </c>
      <c r="T309" s="61">
        <f t="shared" ref="T309:T310" si="58">I309</f>
        <v>0</v>
      </c>
      <c r="U309" s="61">
        <f t="shared" si="55"/>
        <v>40</v>
      </c>
      <c r="V309" s="61">
        <f t="shared" si="56"/>
        <v>40</v>
      </c>
      <c r="W309" s="60">
        <f t="shared" si="50"/>
        <v>1</v>
      </c>
      <c r="X309" s="136" t="s">
        <v>2606</v>
      </c>
      <c r="Z309" s="134"/>
      <c r="AA309" s="134"/>
      <c r="AB309" s="134"/>
      <c r="AC309" s="134"/>
      <c r="AD309" s="134"/>
      <c r="AE309" s="134"/>
    </row>
    <row r="310" spans="1:31" ht="15" customHeight="1" x14ac:dyDescent="0.25">
      <c r="A310" s="40" t="s">
        <v>31</v>
      </c>
      <c r="B310" s="40" t="s">
        <v>232</v>
      </c>
      <c r="C310" t="s">
        <v>31</v>
      </c>
      <c r="D310" s="40" t="s">
        <v>249</v>
      </c>
      <c r="E310" t="s">
        <v>2131</v>
      </c>
      <c r="F310" s="40" t="s">
        <v>880</v>
      </c>
      <c r="G310" t="s">
        <v>3261</v>
      </c>
      <c r="H310" t="s">
        <v>3262</v>
      </c>
      <c r="I310" s="1"/>
      <c r="J310" s="1"/>
      <c r="K310" s="1"/>
      <c r="L310" s="1"/>
      <c r="M310" s="1"/>
      <c r="N310" s="1">
        <v>45</v>
      </c>
      <c r="O310" s="44">
        <f t="shared" si="51"/>
        <v>1</v>
      </c>
      <c r="P310" s="60">
        <f t="shared" si="52"/>
        <v>1</v>
      </c>
      <c r="Q310" s="62">
        <f t="shared" si="53"/>
        <v>0</v>
      </c>
      <c r="R310" s="62">
        <f t="shared" si="54"/>
        <v>1</v>
      </c>
      <c r="S310" s="60" t="str">
        <f t="shared" si="49"/>
        <v>0-15% range</v>
      </c>
      <c r="T310" s="61">
        <f t="shared" si="58"/>
        <v>0</v>
      </c>
      <c r="U310" s="61">
        <f t="shared" si="55"/>
        <v>45</v>
      </c>
      <c r="V310" s="61">
        <f t="shared" si="56"/>
        <v>45</v>
      </c>
      <c r="W310" s="60">
        <f t="shared" si="50"/>
        <v>1</v>
      </c>
      <c r="X310" s="136" t="s">
        <v>2606</v>
      </c>
      <c r="Z310" s="134"/>
      <c r="AA310" s="134"/>
      <c r="AB310" s="134"/>
      <c r="AC310" s="134"/>
      <c r="AD310" s="134"/>
      <c r="AE310" s="134"/>
    </row>
    <row r="311" spans="1:31" ht="15" customHeight="1" x14ac:dyDescent="0.25">
      <c r="A311" s="40" t="s">
        <v>31</v>
      </c>
      <c r="B311" s="40" t="s">
        <v>232</v>
      </c>
      <c r="C311" t="s">
        <v>31</v>
      </c>
      <c r="D311" s="40" t="s">
        <v>249</v>
      </c>
      <c r="E311" t="s">
        <v>2131</v>
      </c>
      <c r="F311" s="40" t="s">
        <v>880</v>
      </c>
      <c r="G311" t="s">
        <v>2131</v>
      </c>
      <c r="H311" t="s">
        <v>881</v>
      </c>
      <c r="I311" s="1"/>
      <c r="J311" s="1"/>
      <c r="K311" s="1"/>
      <c r="L311" s="1"/>
      <c r="M311" s="1"/>
      <c r="N311" s="1">
        <v>85</v>
      </c>
      <c r="O311" s="44">
        <f t="shared" si="51"/>
        <v>1</v>
      </c>
      <c r="P311" s="60">
        <f t="shared" si="52"/>
        <v>1</v>
      </c>
      <c r="Q311" s="62">
        <f t="shared" si="53"/>
        <v>0</v>
      </c>
      <c r="R311" s="62">
        <f t="shared" si="54"/>
        <v>1</v>
      </c>
      <c r="S311" s="60" t="str">
        <f t="shared" si="49"/>
        <v>0-15% range</v>
      </c>
      <c r="T311" s="61">
        <f t="shared" si="57"/>
        <v>85</v>
      </c>
      <c r="U311" s="61">
        <f t="shared" si="55"/>
        <v>85</v>
      </c>
      <c r="V311" s="61">
        <f t="shared" si="56"/>
        <v>85</v>
      </c>
      <c r="W311" s="60">
        <f t="shared" si="50"/>
        <v>1</v>
      </c>
      <c r="X311" s="104" t="s">
        <v>2173</v>
      </c>
      <c r="Z311" s="134"/>
      <c r="AA311" s="134"/>
      <c r="AB311" s="134"/>
      <c r="AC311" s="134"/>
      <c r="AD311" s="134"/>
      <c r="AE311" s="134"/>
    </row>
    <row r="312" spans="1:31" ht="15" customHeight="1" x14ac:dyDescent="0.25">
      <c r="A312" s="40" t="s">
        <v>31</v>
      </c>
      <c r="B312" s="40" t="s">
        <v>232</v>
      </c>
      <c r="C312" t="s">
        <v>1660</v>
      </c>
      <c r="D312" s="40" t="s">
        <v>871</v>
      </c>
      <c r="E312" t="s">
        <v>2375</v>
      </c>
      <c r="F312" s="40" t="s">
        <v>2374</v>
      </c>
      <c r="G312" t="s">
        <v>2682</v>
      </c>
      <c r="H312" t="s">
        <v>3294</v>
      </c>
      <c r="I312" s="1"/>
      <c r="J312" s="1"/>
      <c r="K312" s="1"/>
      <c r="L312" s="1"/>
      <c r="M312" s="1"/>
      <c r="N312" s="1">
        <v>6</v>
      </c>
      <c r="O312" s="44">
        <f t="shared" si="51"/>
        <v>1</v>
      </c>
      <c r="P312" s="60">
        <f t="shared" si="52"/>
        <v>1</v>
      </c>
      <c r="Q312" s="62">
        <f t="shared" si="53"/>
        <v>0</v>
      </c>
      <c r="R312" s="62">
        <f t="shared" si="54"/>
        <v>1</v>
      </c>
      <c r="S312" s="60" t="str">
        <f t="shared" si="49"/>
        <v>0-15% range</v>
      </c>
      <c r="T312" s="61">
        <f t="shared" si="57"/>
        <v>6</v>
      </c>
      <c r="U312" s="61">
        <f t="shared" si="55"/>
        <v>6</v>
      </c>
      <c r="V312" s="61">
        <f t="shared" si="56"/>
        <v>6</v>
      </c>
      <c r="W312" s="60">
        <f t="shared" si="50"/>
        <v>1</v>
      </c>
      <c r="X312" s="104" t="s">
        <v>2173</v>
      </c>
      <c r="Z312" s="134"/>
      <c r="AA312" s="134"/>
      <c r="AB312" s="134"/>
      <c r="AC312" s="134"/>
      <c r="AD312" s="134"/>
      <c r="AE312" s="134"/>
    </row>
    <row r="313" spans="1:31" ht="15" customHeight="1" x14ac:dyDescent="0.25">
      <c r="A313" s="40" t="s">
        <v>31</v>
      </c>
      <c r="B313" s="40" t="s">
        <v>232</v>
      </c>
      <c r="C313" t="s">
        <v>1660</v>
      </c>
      <c r="D313" s="40" t="s">
        <v>871</v>
      </c>
      <c r="E313" t="s">
        <v>2375</v>
      </c>
      <c r="F313" s="40" t="s">
        <v>2374</v>
      </c>
      <c r="G313" t="s">
        <v>2683</v>
      </c>
      <c r="H313" t="s">
        <v>3295</v>
      </c>
      <c r="I313" s="1"/>
      <c r="J313" s="1"/>
      <c r="K313" s="1"/>
      <c r="L313" s="1"/>
      <c r="M313" s="1"/>
      <c r="N313" s="1">
        <v>18</v>
      </c>
      <c r="O313" s="44">
        <f t="shared" si="51"/>
        <v>1</v>
      </c>
      <c r="P313" s="60">
        <f t="shared" si="52"/>
        <v>1</v>
      </c>
      <c r="Q313" s="62">
        <f t="shared" si="53"/>
        <v>0</v>
      </c>
      <c r="R313" s="62">
        <f t="shared" si="54"/>
        <v>1</v>
      </c>
      <c r="S313" s="60" t="str">
        <f t="shared" si="49"/>
        <v>0-15% range</v>
      </c>
      <c r="T313" s="61">
        <f t="shared" si="57"/>
        <v>18</v>
      </c>
      <c r="U313" s="61">
        <f t="shared" si="55"/>
        <v>18</v>
      </c>
      <c r="V313" s="61">
        <f t="shared" si="56"/>
        <v>18</v>
      </c>
      <c r="W313" s="60">
        <f t="shared" si="50"/>
        <v>1</v>
      </c>
      <c r="X313" s="104" t="s">
        <v>2173</v>
      </c>
      <c r="Z313" s="134"/>
      <c r="AA313" s="134"/>
      <c r="AB313" s="134"/>
      <c r="AC313" s="134"/>
      <c r="AD313" s="134"/>
      <c r="AE313" s="134"/>
    </row>
    <row r="314" spans="1:31" ht="15" customHeight="1" x14ac:dyDescent="0.25">
      <c r="A314" s="40" t="s">
        <v>31</v>
      </c>
      <c r="B314" s="40" t="s">
        <v>232</v>
      </c>
      <c r="C314" t="s">
        <v>1660</v>
      </c>
      <c r="D314" s="40" t="s">
        <v>871</v>
      </c>
      <c r="E314" t="s">
        <v>2375</v>
      </c>
      <c r="F314" s="40" t="s">
        <v>2374</v>
      </c>
      <c r="G314" t="s">
        <v>2684</v>
      </c>
      <c r="H314" t="s">
        <v>3296</v>
      </c>
      <c r="I314" s="1"/>
      <c r="J314" s="1"/>
      <c r="K314" s="1"/>
      <c r="L314" s="1"/>
      <c r="M314" s="1"/>
      <c r="N314" s="1">
        <v>6</v>
      </c>
      <c r="O314" s="44">
        <f t="shared" si="51"/>
        <v>1</v>
      </c>
      <c r="P314" s="60">
        <f t="shared" si="52"/>
        <v>1</v>
      </c>
      <c r="Q314" s="62">
        <f t="shared" si="53"/>
        <v>0</v>
      </c>
      <c r="R314" s="62">
        <f t="shared" si="54"/>
        <v>1</v>
      </c>
      <c r="S314" s="60" t="str">
        <f t="shared" si="49"/>
        <v>0-15% range</v>
      </c>
      <c r="T314" s="61">
        <f t="shared" si="57"/>
        <v>6</v>
      </c>
      <c r="U314" s="61">
        <f t="shared" si="55"/>
        <v>6</v>
      </c>
      <c r="V314" s="61">
        <f t="shared" si="56"/>
        <v>6</v>
      </c>
      <c r="W314" s="60">
        <f t="shared" si="50"/>
        <v>1</v>
      </c>
      <c r="X314" s="104" t="s">
        <v>2173</v>
      </c>
      <c r="Z314" s="134"/>
      <c r="AA314" s="134"/>
      <c r="AB314" s="134"/>
      <c r="AC314" s="134"/>
      <c r="AD314" s="134"/>
      <c r="AE314" s="134"/>
    </row>
    <row r="315" spans="1:31" ht="15" customHeight="1" x14ac:dyDescent="0.25">
      <c r="A315" s="40" t="s">
        <v>31</v>
      </c>
      <c r="B315" s="40" t="s">
        <v>232</v>
      </c>
      <c r="C315" t="s">
        <v>1660</v>
      </c>
      <c r="D315" s="40" t="s">
        <v>871</v>
      </c>
      <c r="E315" t="s">
        <v>2375</v>
      </c>
      <c r="F315" s="40" t="s">
        <v>2374</v>
      </c>
      <c r="G315" t="s">
        <v>3215</v>
      </c>
      <c r="H315" t="s">
        <v>3216</v>
      </c>
      <c r="I315" s="1"/>
      <c r="J315" s="1"/>
      <c r="K315" s="1"/>
      <c r="L315" s="1"/>
      <c r="M315" s="1"/>
      <c r="N315" s="1">
        <v>12</v>
      </c>
      <c r="O315" s="44">
        <f t="shared" si="51"/>
        <v>1</v>
      </c>
      <c r="P315" s="60">
        <f t="shared" si="52"/>
        <v>1</v>
      </c>
      <c r="Q315" s="62">
        <f t="shared" si="53"/>
        <v>0</v>
      </c>
      <c r="R315" s="62">
        <f t="shared" si="54"/>
        <v>1</v>
      </c>
      <c r="S315" s="60" t="str">
        <f t="shared" si="49"/>
        <v>0-15% range</v>
      </c>
      <c r="T315" s="61">
        <f t="shared" si="57"/>
        <v>12</v>
      </c>
      <c r="U315" s="61">
        <f t="shared" si="55"/>
        <v>12</v>
      </c>
      <c r="V315" s="61">
        <f t="shared" si="56"/>
        <v>12</v>
      </c>
      <c r="W315" s="60">
        <f t="shared" si="50"/>
        <v>1</v>
      </c>
      <c r="X315" s="104" t="s">
        <v>2173</v>
      </c>
      <c r="Z315" s="134"/>
      <c r="AA315" s="134"/>
      <c r="AB315" s="134"/>
      <c r="AC315" s="134"/>
      <c r="AD315" s="134"/>
      <c r="AE315" s="134"/>
    </row>
    <row r="316" spans="1:31" ht="15" customHeight="1" x14ac:dyDescent="0.25">
      <c r="A316" s="40" t="s">
        <v>31</v>
      </c>
      <c r="B316" s="40" t="s">
        <v>232</v>
      </c>
      <c r="C316" t="s">
        <v>1660</v>
      </c>
      <c r="D316" s="40" t="s">
        <v>871</v>
      </c>
      <c r="E316" t="s">
        <v>2375</v>
      </c>
      <c r="F316" s="40" t="s">
        <v>2374</v>
      </c>
      <c r="G316" t="s">
        <v>3292</v>
      </c>
      <c r="H316" t="s">
        <v>3293</v>
      </c>
      <c r="I316" s="1"/>
      <c r="J316" s="1"/>
      <c r="K316" s="1"/>
      <c r="L316" s="1"/>
      <c r="M316" s="1"/>
      <c r="N316" s="1">
        <v>6</v>
      </c>
      <c r="O316" s="44">
        <f t="shared" si="51"/>
        <v>1</v>
      </c>
      <c r="P316" s="60">
        <f t="shared" si="52"/>
        <v>1</v>
      </c>
      <c r="Q316" s="62">
        <f t="shared" si="53"/>
        <v>0</v>
      </c>
      <c r="R316" s="62">
        <f t="shared" si="54"/>
        <v>1</v>
      </c>
      <c r="S316" s="60" t="str">
        <f t="shared" si="49"/>
        <v>0-15% range</v>
      </c>
      <c r="T316" s="61">
        <f t="shared" si="57"/>
        <v>6</v>
      </c>
      <c r="U316" s="61">
        <f t="shared" si="55"/>
        <v>6</v>
      </c>
      <c r="V316" s="61">
        <f t="shared" si="56"/>
        <v>6</v>
      </c>
      <c r="W316" s="60">
        <f t="shared" si="50"/>
        <v>1</v>
      </c>
      <c r="X316" s="104" t="s">
        <v>2173</v>
      </c>
      <c r="Z316" s="134"/>
      <c r="AA316" s="134"/>
      <c r="AB316" s="134"/>
      <c r="AC316" s="134"/>
      <c r="AD316" s="134"/>
      <c r="AE316" s="134"/>
    </row>
    <row r="317" spans="1:31" ht="15" customHeight="1" x14ac:dyDescent="0.25">
      <c r="A317" s="40" t="s">
        <v>31</v>
      </c>
      <c r="B317" s="40" t="s">
        <v>232</v>
      </c>
      <c r="C317" t="s">
        <v>1660</v>
      </c>
      <c r="D317" s="40" t="s">
        <v>871</v>
      </c>
      <c r="E317" t="s">
        <v>2375</v>
      </c>
      <c r="F317" s="40" t="s">
        <v>2374</v>
      </c>
      <c r="G317" t="s">
        <v>3317</v>
      </c>
      <c r="H317" t="s">
        <v>3318</v>
      </c>
      <c r="I317" s="1"/>
      <c r="J317" s="1"/>
      <c r="K317" s="1"/>
      <c r="L317" s="1"/>
      <c r="M317" s="1"/>
      <c r="N317" s="1">
        <v>12</v>
      </c>
      <c r="O317" s="44">
        <f t="shared" si="51"/>
        <v>1</v>
      </c>
      <c r="P317" s="60">
        <f t="shared" si="52"/>
        <v>1</v>
      </c>
      <c r="Q317" s="62">
        <f t="shared" si="53"/>
        <v>0</v>
      </c>
      <c r="R317" s="62">
        <f t="shared" si="54"/>
        <v>1</v>
      </c>
      <c r="S317" s="60" t="str">
        <f t="shared" si="49"/>
        <v>0-15% range</v>
      </c>
      <c r="T317" s="61">
        <f t="shared" si="57"/>
        <v>12</v>
      </c>
      <c r="U317" s="61">
        <f t="shared" si="55"/>
        <v>12</v>
      </c>
      <c r="V317" s="61">
        <f t="shared" si="56"/>
        <v>12</v>
      </c>
      <c r="W317" s="107">
        <f t="shared" si="50"/>
        <v>1</v>
      </c>
      <c r="X317" s="104" t="s">
        <v>2173</v>
      </c>
      <c r="Z317" s="134"/>
      <c r="AA317" s="134"/>
      <c r="AB317" s="134"/>
      <c r="AC317" s="134"/>
      <c r="AD317" s="134"/>
      <c r="AE317" s="134"/>
    </row>
    <row r="318" spans="1:31" ht="15" customHeight="1" x14ac:dyDescent="0.25">
      <c r="A318" s="40" t="s">
        <v>31</v>
      </c>
      <c r="B318" s="40" t="s">
        <v>232</v>
      </c>
      <c r="C318" t="s">
        <v>1660</v>
      </c>
      <c r="D318" s="40" t="s">
        <v>871</v>
      </c>
      <c r="E318" t="s">
        <v>2674</v>
      </c>
      <c r="F318" s="40" t="s">
        <v>2675</v>
      </c>
      <c r="G318" t="s">
        <v>2395</v>
      </c>
      <c r="H318" t="s">
        <v>3223</v>
      </c>
      <c r="I318" s="1"/>
      <c r="J318" s="1"/>
      <c r="K318" s="1"/>
      <c r="L318" s="1"/>
      <c r="M318" s="1"/>
      <c r="N318" s="1">
        <v>6</v>
      </c>
      <c r="O318" s="44">
        <f t="shared" si="51"/>
        <v>1</v>
      </c>
      <c r="P318" s="60">
        <f t="shared" si="52"/>
        <v>1</v>
      </c>
      <c r="Q318" s="62">
        <f t="shared" si="53"/>
        <v>0</v>
      </c>
      <c r="R318" s="62">
        <f t="shared" si="54"/>
        <v>1</v>
      </c>
      <c r="S318" s="60" t="str">
        <f t="shared" si="49"/>
        <v>0-15% range</v>
      </c>
      <c r="T318" s="61">
        <f t="shared" si="57"/>
        <v>6</v>
      </c>
      <c r="U318" s="61">
        <f t="shared" si="55"/>
        <v>6</v>
      </c>
      <c r="V318" s="61">
        <f t="shared" si="56"/>
        <v>6</v>
      </c>
      <c r="W318" s="60">
        <f t="shared" si="50"/>
        <v>1</v>
      </c>
      <c r="X318" s="104" t="s">
        <v>2173</v>
      </c>
      <c r="Z318" s="134"/>
      <c r="AA318" s="134"/>
      <c r="AB318" s="134"/>
      <c r="AC318" s="134"/>
      <c r="AD318" s="134"/>
      <c r="AE318" s="134"/>
    </row>
    <row r="319" spans="1:31" ht="15" customHeight="1" x14ac:dyDescent="0.25">
      <c r="A319" s="40" t="s">
        <v>31</v>
      </c>
      <c r="B319" s="40" t="s">
        <v>232</v>
      </c>
      <c r="C319" t="s">
        <v>1660</v>
      </c>
      <c r="D319" s="40" t="s">
        <v>871</v>
      </c>
      <c r="E319" t="s">
        <v>2674</v>
      </c>
      <c r="F319" s="40" t="s">
        <v>2675</v>
      </c>
      <c r="G319" t="s">
        <v>3219</v>
      </c>
      <c r="H319" t="s">
        <v>3220</v>
      </c>
      <c r="I319" s="1"/>
      <c r="J319" s="1"/>
      <c r="K319" s="1"/>
      <c r="L319" s="1"/>
      <c r="M319" s="1"/>
      <c r="N319" s="1">
        <v>30</v>
      </c>
      <c r="O319" s="44">
        <f t="shared" si="51"/>
        <v>1</v>
      </c>
      <c r="P319" s="60">
        <f t="shared" si="52"/>
        <v>1</v>
      </c>
      <c r="Q319" s="62">
        <f t="shared" si="53"/>
        <v>0</v>
      </c>
      <c r="R319" s="62">
        <f t="shared" si="54"/>
        <v>1</v>
      </c>
      <c r="S319" s="60" t="str">
        <f t="shared" si="49"/>
        <v>0-15% range</v>
      </c>
      <c r="T319" s="61">
        <f t="shared" si="57"/>
        <v>30</v>
      </c>
      <c r="U319" s="61">
        <f t="shared" si="55"/>
        <v>30</v>
      </c>
      <c r="V319" s="61">
        <f t="shared" si="56"/>
        <v>30</v>
      </c>
      <c r="W319" s="107">
        <f t="shared" si="50"/>
        <v>1</v>
      </c>
      <c r="X319" s="104" t="s">
        <v>2173</v>
      </c>
      <c r="Z319" s="134"/>
      <c r="AA319" s="134"/>
      <c r="AB319" s="134"/>
      <c r="AC319" s="134"/>
      <c r="AD319" s="134"/>
      <c r="AE319" s="134"/>
    </row>
    <row r="320" spans="1:31" ht="15" customHeight="1" x14ac:dyDescent="0.25">
      <c r="A320" s="40" t="s">
        <v>31</v>
      </c>
      <c r="B320" s="40" t="s">
        <v>232</v>
      </c>
      <c r="C320" t="s">
        <v>1660</v>
      </c>
      <c r="D320" s="40" t="s">
        <v>871</v>
      </c>
      <c r="E320" t="s">
        <v>2674</v>
      </c>
      <c r="F320" s="40" t="s">
        <v>2675</v>
      </c>
      <c r="G320" t="s">
        <v>3221</v>
      </c>
      <c r="H320" t="s">
        <v>3222</v>
      </c>
      <c r="I320" s="1"/>
      <c r="J320" s="1"/>
      <c r="K320" s="1"/>
      <c r="L320" s="1"/>
      <c r="M320" s="1"/>
      <c r="N320" s="1">
        <v>12</v>
      </c>
      <c r="O320" s="44">
        <f t="shared" si="51"/>
        <v>1</v>
      </c>
      <c r="P320" s="60">
        <f t="shared" si="52"/>
        <v>1</v>
      </c>
      <c r="Q320" s="62">
        <f t="shared" si="53"/>
        <v>0</v>
      </c>
      <c r="R320" s="62">
        <f t="shared" si="54"/>
        <v>1</v>
      </c>
      <c r="S320" s="60" t="str">
        <f t="shared" si="49"/>
        <v>0-15% range</v>
      </c>
      <c r="T320" s="61">
        <f t="shared" si="57"/>
        <v>12</v>
      </c>
      <c r="U320" s="61">
        <f t="shared" si="55"/>
        <v>12</v>
      </c>
      <c r="V320" s="61">
        <f t="shared" si="56"/>
        <v>12</v>
      </c>
      <c r="W320" s="60">
        <f t="shared" si="50"/>
        <v>1</v>
      </c>
      <c r="X320" s="104" t="s">
        <v>2173</v>
      </c>
      <c r="Z320" s="134"/>
      <c r="AA320" s="134"/>
      <c r="AB320" s="134"/>
      <c r="AC320" s="134"/>
      <c r="AD320" s="134"/>
      <c r="AE320" s="134"/>
    </row>
    <row r="321" spans="1:31" ht="15" customHeight="1" x14ac:dyDescent="0.25">
      <c r="A321" s="40" t="s">
        <v>31</v>
      </c>
      <c r="B321" s="40" t="s">
        <v>232</v>
      </c>
      <c r="C321" t="s">
        <v>1660</v>
      </c>
      <c r="D321" s="40" t="s">
        <v>871</v>
      </c>
      <c r="E321" t="s">
        <v>2674</v>
      </c>
      <c r="F321" s="40" t="s">
        <v>2675</v>
      </c>
      <c r="G321" t="s">
        <v>3224</v>
      </c>
      <c r="H321" t="s">
        <v>3225</v>
      </c>
      <c r="I321" s="1"/>
      <c r="J321" s="1"/>
      <c r="K321" s="1"/>
      <c r="L321" s="1"/>
      <c r="M321" s="1"/>
      <c r="N321" s="1">
        <v>60</v>
      </c>
      <c r="O321" s="44">
        <f t="shared" si="51"/>
        <v>1</v>
      </c>
      <c r="P321" s="60">
        <f t="shared" si="52"/>
        <v>1</v>
      </c>
      <c r="Q321" s="62">
        <f t="shared" si="53"/>
        <v>0</v>
      </c>
      <c r="R321" s="62">
        <f t="shared" si="54"/>
        <v>1</v>
      </c>
      <c r="S321" s="60" t="str">
        <f t="shared" si="49"/>
        <v>0-15% range</v>
      </c>
      <c r="T321" s="61">
        <f t="shared" si="57"/>
        <v>60</v>
      </c>
      <c r="U321" s="61">
        <f t="shared" si="55"/>
        <v>60</v>
      </c>
      <c r="V321" s="61">
        <f t="shared" si="56"/>
        <v>60</v>
      </c>
      <c r="W321" s="107">
        <f t="shared" si="50"/>
        <v>1</v>
      </c>
      <c r="X321" s="105" t="s">
        <v>2154</v>
      </c>
      <c r="Z321" s="134"/>
      <c r="AA321" s="134"/>
      <c r="AB321" s="134"/>
      <c r="AC321" s="134"/>
      <c r="AD321" s="134"/>
      <c r="AE321" s="134"/>
    </row>
    <row r="322" spans="1:31" ht="15" customHeight="1" x14ac:dyDescent="0.25">
      <c r="A322" s="40" t="s">
        <v>31</v>
      </c>
      <c r="B322" s="40" t="s">
        <v>232</v>
      </c>
      <c r="C322" t="s">
        <v>1660</v>
      </c>
      <c r="D322" s="40" t="s">
        <v>871</v>
      </c>
      <c r="E322" t="s">
        <v>1660</v>
      </c>
      <c r="F322" s="40" t="s">
        <v>1661</v>
      </c>
      <c r="G322" t="s">
        <v>3217</v>
      </c>
      <c r="H322" t="s">
        <v>3218</v>
      </c>
      <c r="I322" s="1"/>
      <c r="J322" s="1"/>
      <c r="K322" s="1"/>
      <c r="L322" s="1"/>
      <c r="M322" s="1"/>
      <c r="N322" s="1">
        <v>100</v>
      </c>
      <c r="O322" s="44">
        <f t="shared" si="51"/>
        <v>1</v>
      </c>
      <c r="P322" s="60">
        <f t="shared" si="52"/>
        <v>1</v>
      </c>
      <c r="Q322" s="62">
        <f t="shared" si="53"/>
        <v>0</v>
      </c>
      <c r="R322" s="62">
        <f t="shared" si="54"/>
        <v>1</v>
      </c>
      <c r="S322" s="60" t="str">
        <f t="shared" si="49"/>
        <v>0-15% range</v>
      </c>
      <c r="T322" s="61">
        <f>AVERAGE(I322:N322)</f>
        <v>100</v>
      </c>
      <c r="U322" s="61">
        <f t="shared" si="55"/>
        <v>100</v>
      </c>
      <c r="V322" s="61">
        <f t="shared" si="56"/>
        <v>100</v>
      </c>
      <c r="W322" s="60">
        <f t="shared" si="50"/>
        <v>1</v>
      </c>
      <c r="X322" s="104" t="s">
        <v>2173</v>
      </c>
      <c r="Z322" s="134"/>
      <c r="AA322" s="134"/>
      <c r="AB322" s="134"/>
      <c r="AC322" s="134"/>
      <c r="AD322" s="134"/>
      <c r="AE322" s="134"/>
    </row>
    <row r="323" spans="1:31" ht="15" customHeight="1" x14ac:dyDescent="0.25">
      <c r="A323" s="40" t="s">
        <v>15</v>
      </c>
      <c r="B323" s="40" t="s">
        <v>99</v>
      </c>
      <c r="C323" t="s">
        <v>151</v>
      </c>
      <c r="D323" s="40" t="s">
        <v>152</v>
      </c>
      <c r="E323" t="s">
        <v>151</v>
      </c>
      <c r="F323" s="40" t="s">
        <v>153</v>
      </c>
      <c r="G323" t="s">
        <v>2116</v>
      </c>
      <c r="H323" t="s">
        <v>907</v>
      </c>
      <c r="I323" s="1"/>
      <c r="J323" s="1"/>
      <c r="K323" s="1"/>
      <c r="L323" s="1"/>
      <c r="M323" s="1"/>
      <c r="N323" s="1">
        <v>15</v>
      </c>
      <c r="O323" s="44">
        <f t="shared" si="51"/>
        <v>1</v>
      </c>
      <c r="P323" s="60">
        <f t="shared" si="52"/>
        <v>1</v>
      </c>
      <c r="Q323" s="62">
        <f t="shared" si="53"/>
        <v>0</v>
      </c>
      <c r="R323" s="62">
        <f t="shared" si="54"/>
        <v>1</v>
      </c>
      <c r="S323" s="60" t="str">
        <f t="shared" ref="S323:S386" si="59">IFERROR(IF(Q323&lt;=0.15,"0-15% range",IF(AND(Q323&gt;0.15,Q323&lt;=0.5),"16 - 50% range",IF(Q323&gt;0.5,"50-100% range", "NA"))),"")</f>
        <v>0-15% range</v>
      </c>
      <c r="T323" s="61">
        <f>I323</f>
        <v>0</v>
      </c>
      <c r="U323" s="61">
        <f t="shared" si="55"/>
        <v>15</v>
      </c>
      <c r="V323" s="61">
        <f t="shared" si="56"/>
        <v>15</v>
      </c>
      <c r="W323" s="107">
        <f t="shared" ref="W323:W386" si="60">COUNTIF(H:H,H323)</f>
        <v>1</v>
      </c>
      <c r="X323" s="111" t="s">
        <v>2614</v>
      </c>
      <c r="Z323" s="134"/>
      <c r="AA323" s="134"/>
      <c r="AB323" s="134"/>
      <c r="AC323" s="134"/>
      <c r="AD323" s="134"/>
      <c r="AE323" s="134"/>
    </row>
    <row r="324" spans="1:31" ht="15" customHeight="1" x14ac:dyDescent="0.25">
      <c r="A324" s="40" t="s">
        <v>15</v>
      </c>
      <c r="B324" s="40" t="s">
        <v>99</v>
      </c>
      <c r="C324" t="s">
        <v>151</v>
      </c>
      <c r="D324" s="40" t="s">
        <v>152</v>
      </c>
      <c r="E324" t="s">
        <v>165</v>
      </c>
      <c r="F324" s="40" t="s">
        <v>166</v>
      </c>
      <c r="G324" t="s">
        <v>305</v>
      </c>
      <c r="H324" t="s">
        <v>306</v>
      </c>
      <c r="I324" s="1"/>
      <c r="J324" s="1"/>
      <c r="K324" s="1"/>
      <c r="L324" s="1"/>
      <c r="M324" s="1"/>
      <c r="N324" s="1">
        <v>15</v>
      </c>
      <c r="O324" s="44">
        <f t="shared" ref="O324:O387" si="61">COUNTIF(I324:N324,"&gt;=0")</f>
        <v>1</v>
      </c>
      <c r="P324" s="60">
        <f t="shared" ref="P324:P387" si="62">COUNTIF(I324:N324,"&gt;=0")</f>
        <v>1</v>
      </c>
      <c r="Q324" s="62">
        <f t="shared" ref="Q324:Q387" si="63">IFERROR(1-(MIN(I324:N324)/MAX(I324:N324)),"")</f>
        <v>0</v>
      </c>
      <c r="R324" s="62">
        <f t="shared" ref="R324:R387" si="64">IF(MIN(I324:N324)&lt;&gt;0,MAX(I324:N324)/MIN(I324:N324),0)</f>
        <v>1</v>
      </c>
      <c r="S324" s="60" t="str">
        <f t="shared" si="59"/>
        <v>0-15% range</v>
      </c>
      <c r="T324" s="61">
        <f t="shared" ref="T324:T357" si="65">AVERAGE(I324:N324)</f>
        <v>15</v>
      </c>
      <c r="U324" s="61">
        <f t="shared" ref="U324:U387" si="66">MAX(I324:N324)</f>
        <v>15</v>
      </c>
      <c r="V324" s="61">
        <f t="shared" ref="V324:V387" si="67">MIN(I324:N324)</f>
        <v>15</v>
      </c>
      <c r="W324" s="107">
        <f t="shared" si="60"/>
        <v>1</v>
      </c>
      <c r="X324" s="104" t="s">
        <v>2173</v>
      </c>
      <c r="Z324" s="134"/>
      <c r="AA324" s="134"/>
      <c r="AB324" s="134"/>
      <c r="AC324" s="134"/>
      <c r="AD324" s="134"/>
      <c r="AE324" s="134"/>
    </row>
    <row r="325" spans="1:31" ht="15" customHeight="1" x14ac:dyDescent="0.25">
      <c r="A325" s="40" t="s">
        <v>15</v>
      </c>
      <c r="B325" s="40" t="s">
        <v>99</v>
      </c>
      <c r="C325" t="s">
        <v>151</v>
      </c>
      <c r="D325" s="40" t="s">
        <v>152</v>
      </c>
      <c r="E325" t="s">
        <v>189</v>
      </c>
      <c r="F325" s="40" t="s">
        <v>190</v>
      </c>
      <c r="G325" t="s">
        <v>551</v>
      </c>
      <c r="H325" t="s">
        <v>552</v>
      </c>
      <c r="I325" s="1"/>
      <c r="J325" s="1"/>
      <c r="K325" s="1"/>
      <c r="L325" s="1"/>
      <c r="M325" s="1"/>
      <c r="N325" s="1">
        <v>5</v>
      </c>
      <c r="O325" s="44">
        <f t="shared" si="61"/>
        <v>1</v>
      </c>
      <c r="P325" s="60">
        <f t="shared" si="62"/>
        <v>1</v>
      </c>
      <c r="Q325" s="62">
        <f t="shared" si="63"/>
        <v>0</v>
      </c>
      <c r="R325" s="62">
        <f t="shared" si="64"/>
        <v>1</v>
      </c>
      <c r="S325" s="60" t="str">
        <f t="shared" si="59"/>
        <v>0-15% range</v>
      </c>
      <c r="T325" s="61">
        <f t="shared" si="65"/>
        <v>5</v>
      </c>
      <c r="U325" s="61">
        <f t="shared" si="66"/>
        <v>5</v>
      </c>
      <c r="V325" s="61">
        <f t="shared" si="67"/>
        <v>5</v>
      </c>
      <c r="W325" s="107">
        <f t="shared" si="60"/>
        <v>1</v>
      </c>
      <c r="X325" s="104" t="s">
        <v>2173</v>
      </c>
      <c r="Z325" s="134"/>
      <c r="AA325" s="134"/>
      <c r="AB325" s="134"/>
      <c r="AC325" s="134"/>
      <c r="AD325" s="134"/>
      <c r="AE325" s="134"/>
    </row>
    <row r="326" spans="1:31" ht="15" customHeight="1" x14ac:dyDescent="0.25">
      <c r="A326" s="40" t="s">
        <v>15</v>
      </c>
      <c r="B326" s="40" t="s">
        <v>99</v>
      </c>
      <c r="C326" t="s">
        <v>151</v>
      </c>
      <c r="D326" s="40" t="s">
        <v>152</v>
      </c>
      <c r="E326" t="s">
        <v>189</v>
      </c>
      <c r="F326" s="40" t="s">
        <v>190</v>
      </c>
      <c r="G326" t="s">
        <v>189</v>
      </c>
      <c r="H326" t="s">
        <v>191</v>
      </c>
      <c r="I326" s="1"/>
      <c r="J326" s="1"/>
      <c r="K326" s="1"/>
      <c r="L326" s="1"/>
      <c r="M326" s="1"/>
      <c r="N326" s="1">
        <v>28</v>
      </c>
      <c r="O326" s="44">
        <f t="shared" si="61"/>
        <v>1</v>
      </c>
      <c r="P326" s="60">
        <f t="shared" si="62"/>
        <v>1</v>
      </c>
      <c r="Q326" s="62">
        <f t="shared" si="63"/>
        <v>0</v>
      </c>
      <c r="R326" s="62">
        <f t="shared" si="64"/>
        <v>1</v>
      </c>
      <c r="S326" s="60" t="str">
        <f t="shared" si="59"/>
        <v>0-15% range</v>
      </c>
      <c r="T326" s="61">
        <f t="shared" si="65"/>
        <v>28</v>
      </c>
      <c r="U326" s="61">
        <f t="shared" si="66"/>
        <v>28</v>
      </c>
      <c r="V326" s="61">
        <f t="shared" si="67"/>
        <v>28</v>
      </c>
      <c r="W326" s="107">
        <f t="shared" si="60"/>
        <v>1</v>
      </c>
      <c r="X326" s="105" t="s">
        <v>2154</v>
      </c>
      <c r="Z326" s="134"/>
      <c r="AA326" s="134"/>
      <c r="AB326" s="134"/>
      <c r="AC326" s="134"/>
      <c r="AD326" s="134"/>
      <c r="AE326" s="134"/>
    </row>
    <row r="327" spans="1:31" ht="15" customHeight="1" x14ac:dyDescent="0.25">
      <c r="A327" s="40" t="s">
        <v>15</v>
      </c>
      <c r="B327" s="40" t="s">
        <v>99</v>
      </c>
      <c r="C327" t="s">
        <v>151</v>
      </c>
      <c r="D327" s="40" t="s">
        <v>152</v>
      </c>
      <c r="E327" t="s">
        <v>189</v>
      </c>
      <c r="F327" s="40" t="s">
        <v>190</v>
      </c>
      <c r="G327" t="s">
        <v>1989</v>
      </c>
      <c r="H327" t="s">
        <v>1990</v>
      </c>
      <c r="I327" s="1"/>
      <c r="J327" s="1"/>
      <c r="K327" s="1"/>
      <c r="L327" s="1"/>
      <c r="M327" s="1"/>
      <c r="N327" s="1">
        <v>9</v>
      </c>
      <c r="O327" s="44">
        <f t="shared" si="61"/>
        <v>1</v>
      </c>
      <c r="P327" s="60">
        <f t="shared" si="62"/>
        <v>1</v>
      </c>
      <c r="Q327" s="62">
        <f t="shared" si="63"/>
        <v>0</v>
      </c>
      <c r="R327" s="62">
        <f t="shared" si="64"/>
        <v>1</v>
      </c>
      <c r="S327" s="60" t="str">
        <f t="shared" si="59"/>
        <v>0-15% range</v>
      </c>
      <c r="T327" s="61">
        <f>I327</f>
        <v>0</v>
      </c>
      <c r="U327" s="61">
        <f t="shared" si="66"/>
        <v>9</v>
      </c>
      <c r="V327" s="61">
        <f t="shared" si="67"/>
        <v>9</v>
      </c>
      <c r="W327" s="107">
        <f t="shared" si="60"/>
        <v>1</v>
      </c>
      <c r="X327" s="136" t="s">
        <v>2606</v>
      </c>
      <c r="Z327" s="134"/>
      <c r="AA327" s="134"/>
      <c r="AB327" s="134"/>
      <c r="AC327" s="134"/>
      <c r="AD327" s="134"/>
      <c r="AE327" s="134"/>
    </row>
    <row r="328" spans="1:31" ht="15" customHeight="1" x14ac:dyDescent="0.25">
      <c r="A328" s="40" t="s">
        <v>15</v>
      </c>
      <c r="B328" s="40" t="s">
        <v>99</v>
      </c>
      <c r="C328" t="s">
        <v>151</v>
      </c>
      <c r="D328" s="40" t="s">
        <v>152</v>
      </c>
      <c r="E328" t="s">
        <v>189</v>
      </c>
      <c r="F328" s="40" t="s">
        <v>190</v>
      </c>
      <c r="G328" t="s">
        <v>3407</v>
      </c>
      <c r="H328" t="s">
        <v>3408</v>
      </c>
      <c r="I328" s="1"/>
      <c r="J328" s="1"/>
      <c r="K328" s="1"/>
      <c r="L328" s="1"/>
      <c r="M328" s="1"/>
      <c r="N328" s="1">
        <v>6</v>
      </c>
      <c r="O328" s="44">
        <f t="shared" si="61"/>
        <v>1</v>
      </c>
      <c r="P328" s="60">
        <f t="shared" si="62"/>
        <v>1</v>
      </c>
      <c r="Q328" s="62">
        <f t="shared" si="63"/>
        <v>0</v>
      </c>
      <c r="R328" s="62">
        <f t="shared" si="64"/>
        <v>1</v>
      </c>
      <c r="S328" s="60" t="str">
        <f t="shared" si="59"/>
        <v>0-15% range</v>
      </c>
      <c r="T328" s="61">
        <f t="shared" ref="T328:T348" si="68">AVERAGE(I328:N328)</f>
        <v>6</v>
      </c>
      <c r="U328" s="61">
        <f t="shared" si="66"/>
        <v>6</v>
      </c>
      <c r="V328" s="61">
        <f t="shared" si="67"/>
        <v>6</v>
      </c>
      <c r="W328" s="107">
        <f t="shared" si="60"/>
        <v>1</v>
      </c>
      <c r="X328" s="104" t="s">
        <v>2173</v>
      </c>
      <c r="Z328" s="134"/>
      <c r="AA328" s="134"/>
      <c r="AB328" s="134"/>
      <c r="AC328" s="134"/>
      <c r="AD328" s="134"/>
      <c r="AE328" s="134"/>
    </row>
    <row r="329" spans="1:31" ht="15" customHeight="1" x14ac:dyDescent="0.25">
      <c r="A329" s="40" t="s">
        <v>15</v>
      </c>
      <c r="B329" s="40" t="s">
        <v>99</v>
      </c>
      <c r="C329" t="s">
        <v>15</v>
      </c>
      <c r="D329" s="40" t="s">
        <v>107</v>
      </c>
      <c r="E329" t="s">
        <v>108</v>
      </c>
      <c r="F329" s="40" t="s">
        <v>109</v>
      </c>
      <c r="G329" t="s">
        <v>1832</v>
      </c>
      <c r="H329" t="s">
        <v>3386</v>
      </c>
      <c r="I329" s="1"/>
      <c r="J329" s="1"/>
      <c r="K329" s="1"/>
      <c r="L329" s="1"/>
      <c r="M329" s="1"/>
      <c r="N329" s="1">
        <v>174</v>
      </c>
      <c r="O329" s="44">
        <f t="shared" si="61"/>
        <v>1</v>
      </c>
      <c r="P329" s="60">
        <f t="shared" si="62"/>
        <v>1</v>
      </c>
      <c r="Q329" s="62">
        <f t="shared" si="63"/>
        <v>0</v>
      </c>
      <c r="R329" s="62">
        <f t="shared" si="64"/>
        <v>1</v>
      </c>
      <c r="S329" s="60" t="str">
        <f t="shared" si="59"/>
        <v>0-15% range</v>
      </c>
      <c r="T329" s="61">
        <f t="shared" si="68"/>
        <v>174</v>
      </c>
      <c r="U329" s="61">
        <f t="shared" si="66"/>
        <v>174</v>
      </c>
      <c r="V329" s="61">
        <f t="shared" si="67"/>
        <v>174</v>
      </c>
      <c r="W329" s="60">
        <f t="shared" si="60"/>
        <v>1</v>
      </c>
      <c r="X329" s="104" t="s">
        <v>2173</v>
      </c>
      <c r="Z329" s="134"/>
      <c r="AA329" s="134"/>
      <c r="AB329" s="134"/>
      <c r="AC329" s="134"/>
      <c r="AD329" s="134"/>
      <c r="AE329" s="134"/>
    </row>
    <row r="330" spans="1:31" ht="15" customHeight="1" x14ac:dyDescent="0.25">
      <c r="A330" s="40" t="s">
        <v>15</v>
      </c>
      <c r="B330" s="40" t="s">
        <v>99</v>
      </c>
      <c r="C330" t="s">
        <v>15</v>
      </c>
      <c r="D330" s="40" t="s">
        <v>107</v>
      </c>
      <c r="E330" t="s">
        <v>108</v>
      </c>
      <c r="F330" s="40" t="s">
        <v>109</v>
      </c>
      <c r="G330" t="s">
        <v>1838</v>
      </c>
      <c r="H330" t="s">
        <v>1839</v>
      </c>
      <c r="I330" s="1"/>
      <c r="J330" s="1"/>
      <c r="K330" s="1"/>
      <c r="L330" s="1"/>
      <c r="M330" s="1"/>
      <c r="N330" s="1">
        <v>480</v>
      </c>
      <c r="O330" s="44">
        <f t="shared" si="61"/>
        <v>1</v>
      </c>
      <c r="P330" s="60">
        <f t="shared" si="62"/>
        <v>1</v>
      </c>
      <c r="Q330" s="62">
        <f t="shared" si="63"/>
        <v>0</v>
      </c>
      <c r="R330" s="62">
        <f t="shared" si="64"/>
        <v>1</v>
      </c>
      <c r="S330" s="60" t="str">
        <f t="shared" si="59"/>
        <v>0-15% range</v>
      </c>
      <c r="T330" s="61">
        <f t="shared" ref="T330:T331" si="69">I330</f>
        <v>0</v>
      </c>
      <c r="U330" s="61">
        <f t="shared" si="66"/>
        <v>480</v>
      </c>
      <c r="V330" s="61">
        <f t="shared" si="67"/>
        <v>480</v>
      </c>
      <c r="W330" s="60">
        <f t="shared" si="60"/>
        <v>1</v>
      </c>
      <c r="X330" s="136" t="s">
        <v>2606</v>
      </c>
      <c r="Z330" s="134"/>
      <c r="AA330" s="134"/>
      <c r="AB330" s="134"/>
      <c r="AC330" s="134"/>
      <c r="AD330" s="134"/>
      <c r="AE330" s="134"/>
    </row>
    <row r="331" spans="1:31" ht="15" customHeight="1" x14ac:dyDescent="0.25">
      <c r="A331" s="40" t="s">
        <v>15</v>
      </c>
      <c r="B331" s="40" t="s">
        <v>99</v>
      </c>
      <c r="C331" t="s">
        <v>15</v>
      </c>
      <c r="D331" s="40" t="s">
        <v>107</v>
      </c>
      <c r="E331" t="s">
        <v>108</v>
      </c>
      <c r="F331" s="40" t="s">
        <v>109</v>
      </c>
      <c r="G331" t="s">
        <v>1841</v>
      </c>
      <c r="H331" t="s">
        <v>1842</v>
      </c>
      <c r="I331" s="1"/>
      <c r="J331" s="1"/>
      <c r="K331" s="1"/>
      <c r="L331" s="1"/>
      <c r="M331" s="1"/>
      <c r="N331" s="1">
        <v>12</v>
      </c>
      <c r="O331" s="44">
        <f t="shared" si="61"/>
        <v>1</v>
      </c>
      <c r="P331" s="60">
        <f t="shared" si="62"/>
        <v>1</v>
      </c>
      <c r="Q331" s="62">
        <f t="shared" si="63"/>
        <v>0</v>
      </c>
      <c r="R331" s="62">
        <f t="shared" si="64"/>
        <v>1</v>
      </c>
      <c r="S331" s="60" t="str">
        <f t="shared" si="59"/>
        <v>0-15% range</v>
      </c>
      <c r="T331" s="61">
        <f t="shared" si="69"/>
        <v>0</v>
      </c>
      <c r="U331" s="61">
        <f t="shared" si="66"/>
        <v>12</v>
      </c>
      <c r="V331" s="61">
        <f t="shared" si="67"/>
        <v>12</v>
      </c>
      <c r="W331" s="60">
        <f t="shared" si="60"/>
        <v>1</v>
      </c>
      <c r="X331" s="136" t="s">
        <v>2606</v>
      </c>
      <c r="Z331" s="134"/>
      <c r="AA331" s="134"/>
      <c r="AB331" s="134"/>
      <c r="AC331" s="134"/>
      <c r="AD331" s="134"/>
      <c r="AE331" s="134"/>
    </row>
    <row r="332" spans="1:31" ht="15" customHeight="1" x14ac:dyDescent="0.25">
      <c r="A332" s="40" t="s">
        <v>15</v>
      </c>
      <c r="B332" s="40" t="s">
        <v>99</v>
      </c>
      <c r="C332" t="s">
        <v>15</v>
      </c>
      <c r="D332" s="40" t="s">
        <v>107</v>
      </c>
      <c r="E332" t="s">
        <v>108</v>
      </c>
      <c r="F332" s="40" t="s">
        <v>109</v>
      </c>
      <c r="G332" t="s">
        <v>3313</v>
      </c>
      <c r="H332" t="s">
        <v>3314</v>
      </c>
      <c r="I332" s="1"/>
      <c r="J332" s="1"/>
      <c r="K332" s="1"/>
      <c r="L332" s="1"/>
      <c r="M332" s="1"/>
      <c r="N332" s="1">
        <v>42</v>
      </c>
      <c r="O332" s="44">
        <f t="shared" si="61"/>
        <v>1</v>
      </c>
      <c r="P332" s="60">
        <f t="shared" si="62"/>
        <v>1</v>
      </c>
      <c r="Q332" s="62">
        <f t="shared" si="63"/>
        <v>0</v>
      </c>
      <c r="R332" s="62">
        <f t="shared" si="64"/>
        <v>1</v>
      </c>
      <c r="S332" s="60" t="str">
        <f t="shared" si="59"/>
        <v>0-15% range</v>
      </c>
      <c r="T332" s="61">
        <f t="shared" si="68"/>
        <v>42</v>
      </c>
      <c r="U332" s="61">
        <f t="shared" si="66"/>
        <v>42</v>
      </c>
      <c r="V332" s="61">
        <f t="shared" si="67"/>
        <v>42</v>
      </c>
      <c r="W332" s="107">
        <f t="shared" si="60"/>
        <v>1</v>
      </c>
      <c r="X332" s="104" t="s">
        <v>2173</v>
      </c>
      <c r="Z332" s="134"/>
      <c r="AA332" s="134"/>
      <c r="AB332" s="134"/>
      <c r="AC332" s="134"/>
      <c r="AD332" s="134"/>
      <c r="AE332" s="134"/>
    </row>
    <row r="333" spans="1:31" ht="15" customHeight="1" x14ac:dyDescent="0.25">
      <c r="A333" s="40" t="s">
        <v>15</v>
      </c>
      <c r="B333" s="40" t="s">
        <v>99</v>
      </c>
      <c r="C333" t="s">
        <v>15</v>
      </c>
      <c r="D333" s="40" t="s">
        <v>107</v>
      </c>
      <c r="E333" t="s">
        <v>108</v>
      </c>
      <c r="F333" s="40" t="s">
        <v>109</v>
      </c>
      <c r="G333" t="s">
        <v>3358</v>
      </c>
      <c r="H333" t="s">
        <v>3359</v>
      </c>
      <c r="I333" s="1"/>
      <c r="J333" s="1"/>
      <c r="K333" s="1"/>
      <c r="L333" s="1"/>
      <c r="M333" s="1"/>
      <c r="N333" s="1">
        <v>108</v>
      </c>
      <c r="O333" s="44">
        <f t="shared" si="61"/>
        <v>1</v>
      </c>
      <c r="P333" s="60">
        <f t="shared" si="62"/>
        <v>1</v>
      </c>
      <c r="Q333" s="62">
        <f t="shared" si="63"/>
        <v>0</v>
      </c>
      <c r="R333" s="62">
        <f t="shared" si="64"/>
        <v>1</v>
      </c>
      <c r="S333" s="60" t="str">
        <f t="shared" si="59"/>
        <v>0-15% range</v>
      </c>
      <c r="T333" s="61">
        <f t="shared" si="68"/>
        <v>108</v>
      </c>
      <c r="U333" s="61">
        <f t="shared" si="66"/>
        <v>108</v>
      </c>
      <c r="V333" s="61">
        <f t="shared" si="67"/>
        <v>108</v>
      </c>
      <c r="W333" s="60">
        <f t="shared" si="60"/>
        <v>1</v>
      </c>
      <c r="X333" s="104" t="s">
        <v>2173</v>
      </c>
      <c r="Z333" s="134"/>
      <c r="AA333" s="134"/>
      <c r="AB333" s="134"/>
      <c r="AC333" s="134"/>
      <c r="AD333" s="134"/>
      <c r="AE333" s="134"/>
    </row>
    <row r="334" spans="1:31" ht="15" customHeight="1" x14ac:dyDescent="0.25">
      <c r="A334" s="40" t="s">
        <v>15</v>
      </c>
      <c r="B334" s="40" t="s">
        <v>99</v>
      </c>
      <c r="C334" t="s">
        <v>15</v>
      </c>
      <c r="D334" s="40" t="s">
        <v>107</v>
      </c>
      <c r="E334" t="s">
        <v>15</v>
      </c>
      <c r="F334" s="40" t="s">
        <v>119</v>
      </c>
      <c r="G334" t="s">
        <v>15</v>
      </c>
      <c r="H334" t="s">
        <v>120</v>
      </c>
      <c r="I334" s="1"/>
      <c r="J334" s="1"/>
      <c r="K334" s="1"/>
      <c r="L334" s="1"/>
      <c r="M334" s="1"/>
      <c r="N334" s="1">
        <v>12</v>
      </c>
      <c r="O334" s="44">
        <f t="shared" si="61"/>
        <v>1</v>
      </c>
      <c r="P334" s="60">
        <f t="shared" si="62"/>
        <v>1</v>
      </c>
      <c r="Q334" s="62">
        <f t="shared" si="63"/>
        <v>0</v>
      </c>
      <c r="R334" s="62">
        <f t="shared" si="64"/>
        <v>1</v>
      </c>
      <c r="S334" s="60" t="str">
        <f t="shared" si="59"/>
        <v>0-15% range</v>
      </c>
      <c r="T334" s="61">
        <f t="shared" si="68"/>
        <v>12</v>
      </c>
      <c r="U334" s="61">
        <f t="shared" si="66"/>
        <v>12</v>
      </c>
      <c r="V334" s="61">
        <f t="shared" si="67"/>
        <v>12</v>
      </c>
      <c r="W334" s="60">
        <f t="shared" si="60"/>
        <v>1</v>
      </c>
      <c r="X334" s="104" t="s">
        <v>2173</v>
      </c>
      <c r="Z334" s="134"/>
      <c r="AA334" s="134"/>
      <c r="AB334" s="134"/>
      <c r="AC334" s="134"/>
      <c r="AD334" s="134"/>
      <c r="AE334" s="134"/>
    </row>
    <row r="335" spans="1:31" ht="15" customHeight="1" x14ac:dyDescent="0.25">
      <c r="A335" s="40" t="s">
        <v>15</v>
      </c>
      <c r="B335" s="40" t="s">
        <v>99</v>
      </c>
      <c r="C335" t="s">
        <v>15</v>
      </c>
      <c r="D335" s="40" t="s">
        <v>107</v>
      </c>
      <c r="E335" t="s">
        <v>110</v>
      </c>
      <c r="F335" s="40" t="s">
        <v>111</v>
      </c>
      <c r="G335" t="s">
        <v>757</v>
      </c>
      <c r="H335" t="s">
        <v>758</v>
      </c>
      <c r="I335" s="1"/>
      <c r="J335" s="1"/>
      <c r="K335" s="1"/>
      <c r="L335" s="1"/>
      <c r="M335" s="1"/>
      <c r="N335" s="1">
        <v>10</v>
      </c>
      <c r="O335" s="44">
        <f t="shared" si="61"/>
        <v>1</v>
      </c>
      <c r="P335" s="60">
        <f t="shared" si="62"/>
        <v>1</v>
      </c>
      <c r="Q335" s="62">
        <f t="shared" si="63"/>
        <v>0</v>
      </c>
      <c r="R335" s="62">
        <f t="shared" si="64"/>
        <v>1</v>
      </c>
      <c r="S335" s="60" t="str">
        <f t="shared" si="59"/>
        <v>0-15% range</v>
      </c>
      <c r="T335" s="61">
        <f t="shared" si="68"/>
        <v>10</v>
      </c>
      <c r="U335" s="61">
        <f t="shared" si="66"/>
        <v>10</v>
      </c>
      <c r="V335" s="61">
        <f t="shared" si="67"/>
        <v>10</v>
      </c>
      <c r="W335" s="60">
        <f t="shared" si="60"/>
        <v>1</v>
      </c>
      <c r="X335" s="104" t="s">
        <v>2173</v>
      </c>
      <c r="Z335" s="134"/>
      <c r="AA335" s="134"/>
      <c r="AB335" s="134"/>
      <c r="AC335" s="134"/>
      <c r="AD335" s="134"/>
      <c r="AE335" s="134"/>
    </row>
    <row r="336" spans="1:31" ht="15" customHeight="1" x14ac:dyDescent="0.25">
      <c r="A336" s="40" t="s">
        <v>15</v>
      </c>
      <c r="B336" s="40" t="s">
        <v>99</v>
      </c>
      <c r="C336" t="s">
        <v>100</v>
      </c>
      <c r="D336" s="40" t="s">
        <v>101</v>
      </c>
      <c r="E336" t="s">
        <v>100</v>
      </c>
      <c r="F336" s="40" t="s">
        <v>102</v>
      </c>
      <c r="G336" t="s">
        <v>557</v>
      </c>
      <c r="H336" t="s">
        <v>558</v>
      </c>
      <c r="I336" s="1"/>
      <c r="J336" s="1"/>
      <c r="K336" s="1"/>
      <c r="L336" s="1"/>
      <c r="M336" s="1"/>
      <c r="N336" s="1">
        <v>32</v>
      </c>
      <c r="O336" s="44">
        <f t="shared" si="61"/>
        <v>1</v>
      </c>
      <c r="P336" s="60">
        <f t="shared" si="62"/>
        <v>1</v>
      </c>
      <c r="Q336" s="62">
        <f t="shared" si="63"/>
        <v>0</v>
      </c>
      <c r="R336" s="62">
        <f t="shared" si="64"/>
        <v>1</v>
      </c>
      <c r="S336" s="60" t="str">
        <f t="shared" si="59"/>
        <v>0-15% range</v>
      </c>
      <c r="T336" s="61">
        <f t="shared" si="68"/>
        <v>32</v>
      </c>
      <c r="U336" s="61">
        <f t="shared" si="66"/>
        <v>32</v>
      </c>
      <c r="V336" s="61">
        <f t="shared" si="67"/>
        <v>32</v>
      </c>
      <c r="W336" s="60">
        <f t="shared" si="60"/>
        <v>1</v>
      </c>
      <c r="X336" s="104" t="s">
        <v>2173</v>
      </c>
      <c r="Z336" s="134"/>
      <c r="AA336" s="134"/>
      <c r="AB336" s="134"/>
      <c r="AC336" s="134"/>
      <c r="AD336" s="134"/>
      <c r="AE336" s="134"/>
    </row>
    <row r="337" spans="1:31" ht="15" customHeight="1" x14ac:dyDescent="0.25">
      <c r="A337" s="40" t="s">
        <v>15</v>
      </c>
      <c r="B337" s="40" t="s">
        <v>99</v>
      </c>
      <c r="C337" t="s">
        <v>100</v>
      </c>
      <c r="D337" s="40" t="s">
        <v>101</v>
      </c>
      <c r="E337" t="s">
        <v>100</v>
      </c>
      <c r="F337" s="40" t="s">
        <v>102</v>
      </c>
      <c r="G337" t="s">
        <v>1721</v>
      </c>
      <c r="H337" t="s">
        <v>1722</v>
      </c>
      <c r="I337" s="1"/>
      <c r="J337" s="1"/>
      <c r="K337" s="1"/>
      <c r="L337" s="1"/>
      <c r="M337" s="1"/>
      <c r="N337" s="1">
        <v>32</v>
      </c>
      <c r="O337" s="44">
        <f t="shared" si="61"/>
        <v>1</v>
      </c>
      <c r="P337" s="60">
        <f t="shared" si="62"/>
        <v>1</v>
      </c>
      <c r="Q337" s="62">
        <f t="shared" si="63"/>
        <v>0</v>
      </c>
      <c r="R337" s="62">
        <f t="shared" si="64"/>
        <v>1</v>
      </c>
      <c r="S337" s="60" t="str">
        <f t="shared" si="59"/>
        <v>0-15% range</v>
      </c>
      <c r="T337" s="61">
        <f t="shared" si="68"/>
        <v>32</v>
      </c>
      <c r="U337" s="61">
        <f t="shared" si="66"/>
        <v>32</v>
      </c>
      <c r="V337" s="61">
        <f t="shared" si="67"/>
        <v>32</v>
      </c>
      <c r="W337" s="60">
        <f t="shared" si="60"/>
        <v>1</v>
      </c>
      <c r="X337" s="104" t="s">
        <v>2173</v>
      </c>
      <c r="Z337" s="134"/>
      <c r="AA337" s="134"/>
      <c r="AB337" s="134"/>
      <c r="AC337" s="134"/>
      <c r="AD337" s="134"/>
      <c r="AE337" s="134"/>
    </row>
    <row r="338" spans="1:31" ht="15" customHeight="1" x14ac:dyDescent="0.25">
      <c r="A338" s="40" t="s">
        <v>15</v>
      </c>
      <c r="B338" s="40" t="s">
        <v>99</v>
      </c>
      <c r="C338" t="s">
        <v>100</v>
      </c>
      <c r="D338" s="40" t="s">
        <v>101</v>
      </c>
      <c r="E338" t="s">
        <v>100</v>
      </c>
      <c r="F338" s="40" t="s">
        <v>102</v>
      </c>
      <c r="G338" t="s">
        <v>100</v>
      </c>
      <c r="H338" t="s">
        <v>550</v>
      </c>
      <c r="I338" s="1"/>
      <c r="J338" s="1"/>
      <c r="K338" s="1"/>
      <c r="L338" s="1"/>
      <c r="M338" s="1"/>
      <c r="N338" s="1">
        <v>2720</v>
      </c>
      <c r="O338" s="44">
        <f t="shared" si="61"/>
        <v>1</v>
      </c>
      <c r="P338" s="60">
        <f t="shared" si="62"/>
        <v>1</v>
      </c>
      <c r="Q338" s="62">
        <f t="shared" si="63"/>
        <v>0</v>
      </c>
      <c r="R338" s="62">
        <f t="shared" si="64"/>
        <v>1</v>
      </c>
      <c r="S338" s="60" t="str">
        <f t="shared" si="59"/>
        <v>0-15% range</v>
      </c>
      <c r="T338" s="61">
        <f t="shared" si="68"/>
        <v>2720</v>
      </c>
      <c r="U338" s="61">
        <f t="shared" si="66"/>
        <v>2720</v>
      </c>
      <c r="V338" s="61">
        <f t="shared" si="67"/>
        <v>2720</v>
      </c>
      <c r="W338" s="60">
        <f t="shared" si="60"/>
        <v>1</v>
      </c>
      <c r="X338" s="104" t="s">
        <v>2173</v>
      </c>
      <c r="Z338" s="134"/>
      <c r="AA338" s="134"/>
      <c r="AB338" s="134"/>
      <c r="AC338" s="134"/>
      <c r="AD338" s="134"/>
      <c r="AE338" s="134"/>
    </row>
    <row r="339" spans="1:31" ht="15" customHeight="1" x14ac:dyDescent="0.25">
      <c r="A339" s="40" t="s">
        <v>15</v>
      </c>
      <c r="B339" s="40" t="s">
        <v>99</v>
      </c>
      <c r="C339" t="s">
        <v>100</v>
      </c>
      <c r="D339" s="40" t="s">
        <v>101</v>
      </c>
      <c r="E339" t="s">
        <v>100</v>
      </c>
      <c r="F339" s="40" t="s">
        <v>102</v>
      </c>
      <c r="G339" t="s">
        <v>1843</v>
      </c>
      <c r="H339" t="s">
        <v>1844</v>
      </c>
      <c r="I339" s="1"/>
      <c r="J339" s="1"/>
      <c r="K339" s="1"/>
      <c r="L339" s="1"/>
      <c r="M339" s="1"/>
      <c r="N339" s="1">
        <v>52</v>
      </c>
      <c r="O339" s="44">
        <f t="shared" si="61"/>
        <v>1</v>
      </c>
      <c r="P339" s="60">
        <f t="shared" si="62"/>
        <v>1</v>
      </c>
      <c r="Q339" s="62">
        <f t="shared" si="63"/>
        <v>0</v>
      </c>
      <c r="R339" s="62">
        <f t="shared" si="64"/>
        <v>1</v>
      </c>
      <c r="S339" s="60" t="str">
        <f t="shared" si="59"/>
        <v>0-15% range</v>
      </c>
      <c r="T339" s="61">
        <f t="shared" si="68"/>
        <v>52</v>
      </c>
      <c r="U339" s="61">
        <f t="shared" si="66"/>
        <v>52</v>
      </c>
      <c r="V339" s="61">
        <f t="shared" si="67"/>
        <v>52</v>
      </c>
      <c r="W339" s="60">
        <f t="shared" si="60"/>
        <v>1</v>
      </c>
      <c r="X339" s="104" t="s">
        <v>2173</v>
      </c>
      <c r="Z339" s="134"/>
      <c r="AA339" s="134"/>
      <c r="AB339" s="134"/>
      <c r="AC339" s="134"/>
      <c r="AD339" s="134"/>
      <c r="AE339" s="134"/>
    </row>
    <row r="340" spans="1:31" ht="15" customHeight="1" x14ac:dyDescent="0.25">
      <c r="A340" s="40" t="s">
        <v>15</v>
      </c>
      <c r="B340" s="40" t="s">
        <v>99</v>
      </c>
      <c r="C340" t="s">
        <v>100</v>
      </c>
      <c r="D340" s="40" t="s">
        <v>101</v>
      </c>
      <c r="E340" t="s">
        <v>100</v>
      </c>
      <c r="F340" s="40" t="s">
        <v>102</v>
      </c>
      <c r="G340" t="s">
        <v>2122</v>
      </c>
      <c r="H340" t="s">
        <v>900</v>
      </c>
      <c r="I340" s="1"/>
      <c r="J340" s="1"/>
      <c r="K340" s="1"/>
      <c r="L340" s="1"/>
      <c r="M340" s="1"/>
      <c r="N340" s="1">
        <v>33</v>
      </c>
      <c r="O340" s="44">
        <f t="shared" si="61"/>
        <v>1</v>
      </c>
      <c r="P340" s="60">
        <f t="shared" si="62"/>
        <v>1</v>
      </c>
      <c r="Q340" s="62">
        <f t="shared" si="63"/>
        <v>0</v>
      </c>
      <c r="R340" s="62">
        <f t="shared" si="64"/>
        <v>1</v>
      </c>
      <c r="S340" s="60" t="str">
        <f t="shared" si="59"/>
        <v>0-15% range</v>
      </c>
      <c r="T340" s="61">
        <f t="shared" si="68"/>
        <v>33</v>
      </c>
      <c r="U340" s="61">
        <f t="shared" si="66"/>
        <v>33</v>
      </c>
      <c r="V340" s="61">
        <f t="shared" si="67"/>
        <v>33</v>
      </c>
      <c r="W340" s="60">
        <f t="shared" si="60"/>
        <v>1</v>
      </c>
      <c r="X340" s="104" t="s">
        <v>2173</v>
      </c>
      <c r="Z340" s="134"/>
      <c r="AA340" s="134"/>
      <c r="AB340" s="134"/>
      <c r="AC340" s="134"/>
      <c r="AD340" s="134"/>
      <c r="AE340" s="134"/>
    </row>
    <row r="341" spans="1:31" ht="15" customHeight="1" x14ac:dyDescent="0.25">
      <c r="A341" s="40" t="s">
        <v>15</v>
      </c>
      <c r="B341" s="40" t="s">
        <v>99</v>
      </c>
      <c r="C341" t="s">
        <v>100</v>
      </c>
      <c r="D341" s="40" t="s">
        <v>101</v>
      </c>
      <c r="E341" t="s">
        <v>100</v>
      </c>
      <c r="F341" s="40" t="s">
        <v>102</v>
      </c>
      <c r="G341" t="s">
        <v>2399</v>
      </c>
      <c r="H341" t="s">
        <v>2398</v>
      </c>
      <c r="I341" s="1"/>
      <c r="J341" s="1"/>
      <c r="K341" s="1"/>
      <c r="L341" s="1"/>
      <c r="M341" s="1"/>
      <c r="N341" s="1">
        <v>72</v>
      </c>
      <c r="O341" s="44">
        <f t="shared" si="61"/>
        <v>1</v>
      </c>
      <c r="P341" s="60">
        <f t="shared" si="62"/>
        <v>1</v>
      </c>
      <c r="Q341" s="62">
        <f t="shared" si="63"/>
        <v>0</v>
      </c>
      <c r="R341" s="62">
        <f t="shared" si="64"/>
        <v>1</v>
      </c>
      <c r="S341" s="60" t="str">
        <f t="shared" si="59"/>
        <v>0-15% range</v>
      </c>
      <c r="T341" s="61">
        <f>I341</f>
        <v>0</v>
      </c>
      <c r="U341" s="61">
        <f t="shared" si="66"/>
        <v>72</v>
      </c>
      <c r="V341" s="61">
        <f t="shared" si="67"/>
        <v>72</v>
      </c>
      <c r="W341" s="107">
        <f t="shared" si="60"/>
        <v>1</v>
      </c>
      <c r="X341" s="136" t="s">
        <v>2606</v>
      </c>
      <c r="Z341" s="134"/>
      <c r="AA341" s="134"/>
      <c r="AB341" s="134"/>
      <c r="AC341" s="134"/>
      <c r="AD341" s="134"/>
      <c r="AE341" s="134"/>
    </row>
    <row r="342" spans="1:31" ht="15" customHeight="1" x14ac:dyDescent="0.25">
      <c r="A342" s="40" t="s">
        <v>15</v>
      </c>
      <c r="B342" s="40" t="s">
        <v>99</v>
      </c>
      <c r="C342" t="s">
        <v>100</v>
      </c>
      <c r="D342" s="40" t="s">
        <v>101</v>
      </c>
      <c r="E342" t="s">
        <v>100</v>
      </c>
      <c r="F342" s="40" t="s">
        <v>102</v>
      </c>
      <c r="G342" t="s">
        <v>2462</v>
      </c>
      <c r="H342" t="s">
        <v>2461</v>
      </c>
      <c r="I342" s="1"/>
      <c r="J342" s="1"/>
      <c r="K342" s="1"/>
      <c r="L342" s="1"/>
      <c r="M342" s="1"/>
      <c r="N342" s="1">
        <v>32</v>
      </c>
      <c r="O342" s="44">
        <f t="shared" si="61"/>
        <v>1</v>
      </c>
      <c r="P342" s="60">
        <f t="shared" si="62"/>
        <v>1</v>
      </c>
      <c r="Q342" s="62">
        <f t="shared" si="63"/>
        <v>0</v>
      </c>
      <c r="R342" s="62">
        <f t="shared" si="64"/>
        <v>1</v>
      </c>
      <c r="S342" s="60" t="str">
        <f t="shared" si="59"/>
        <v>0-15% range</v>
      </c>
      <c r="T342" s="61">
        <f t="shared" si="68"/>
        <v>32</v>
      </c>
      <c r="U342" s="61">
        <f t="shared" si="66"/>
        <v>32</v>
      </c>
      <c r="V342" s="61">
        <f t="shared" si="67"/>
        <v>32</v>
      </c>
      <c r="W342" s="60">
        <f t="shared" si="60"/>
        <v>1</v>
      </c>
      <c r="X342" s="104" t="s">
        <v>2173</v>
      </c>
      <c r="Z342" s="134"/>
      <c r="AA342" s="134"/>
      <c r="AB342" s="134"/>
      <c r="AC342" s="134"/>
      <c r="AD342" s="134"/>
      <c r="AE342" s="134"/>
    </row>
    <row r="343" spans="1:31" ht="15" customHeight="1" x14ac:dyDescent="0.25">
      <c r="A343" s="40" t="s">
        <v>15</v>
      </c>
      <c r="B343" s="40" t="s">
        <v>99</v>
      </c>
      <c r="C343" t="s">
        <v>100</v>
      </c>
      <c r="D343" s="40" t="s">
        <v>101</v>
      </c>
      <c r="E343" t="s">
        <v>100</v>
      </c>
      <c r="F343" s="40" t="s">
        <v>102</v>
      </c>
      <c r="G343" t="s">
        <v>2739</v>
      </c>
      <c r="H343" t="s">
        <v>2740</v>
      </c>
      <c r="I343" s="1"/>
      <c r="J343" s="1"/>
      <c r="K343" s="1"/>
      <c r="L343" s="1"/>
      <c r="M343" s="1"/>
      <c r="N343" s="1">
        <v>6</v>
      </c>
      <c r="O343" s="44">
        <f t="shared" si="61"/>
        <v>1</v>
      </c>
      <c r="P343" s="60">
        <f t="shared" si="62"/>
        <v>1</v>
      </c>
      <c r="Q343" s="62">
        <f t="shared" si="63"/>
        <v>0</v>
      </c>
      <c r="R343" s="62">
        <f t="shared" si="64"/>
        <v>1</v>
      </c>
      <c r="S343" s="60" t="str">
        <f t="shared" si="59"/>
        <v>0-15% range</v>
      </c>
      <c r="T343" s="61">
        <f t="shared" si="68"/>
        <v>6</v>
      </c>
      <c r="U343" s="61">
        <f t="shared" si="66"/>
        <v>6</v>
      </c>
      <c r="V343" s="61">
        <f t="shared" si="67"/>
        <v>6</v>
      </c>
      <c r="W343" s="60">
        <f t="shared" si="60"/>
        <v>1</v>
      </c>
      <c r="X343" s="104" t="s">
        <v>2173</v>
      </c>
      <c r="Z343" s="134"/>
      <c r="AA343" s="134"/>
      <c r="AB343" s="134"/>
      <c r="AC343" s="134"/>
      <c r="AD343" s="134"/>
      <c r="AE343" s="134"/>
    </row>
    <row r="344" spans="1:31" ht="15" customHeight="1" x14ac:dyDescent="0.25">
      <c r="A344" s="40" t="s">
        <v>15</v>
      </c>
      <c r="B344" s="40" t="s">
        <v>99</v>
      </c>
      <c r="C344" t="s">
        <v>100</v>
      </c>
      <c r="D344" s="40" t="s">
        <v>101</v>
      </c>
      <c r="E344" t="s">
        <v>100</v>
      </c>
      <c r="F344" s="40" t="s">
        <v>102</v>
      </c>
      <c r="G344" t="s">
        <v>3360</v>
      </c>
      <c r="H344" t="s">
        <v>3361</v>
      </c>
      <c r="I344" s="1"/>
      <c r="J344" s="1"/>
      <c r="K344" s="1"/>
      <c r="L344" s="1"/>
      <c r="M344" s="1"/>
      <c r="N344" s="1">
        <v>13</v>
      </c>
      <c r="O344" s="44">
        <f t="shared" si="61"/>
        <v>1</v>
      </c>
      <c r="P344" s="60">
        <f t="shared" si="62"/>
        <v>1</v>
      </c>
      <c r="Q344" s="62">
        <f t="shared" si="63"/>
        <v>0</v>
      </c>
      <c r="R344" s="62">
        <f t="shared" si="64"/>
        <v>1</v>
      </c>
      <c r="S344" s="60" t="str">
        <f t="shared" si="59"/>
        <v>0-15% range</v>
      </c>
      <c r="T344" s="61">
        <f t="shared" si="68"/>
        <v>13</v>
      </c>
      <c r="U344" s="61">
        <f t="shared" si="66"/>
        <v>13</v>
      </c>
      <c r="V344" s="61">
        <f t="shared" si="67"/>
        <v>13</v>
      </c>
      <c r="W344" s="60">
        <f t="shared" si="60"/>
        <v>1</v>
      </c>
      <c r="X344" s="104" t="s">
        <v>2173</v>
      </c>
      <c r="Z344" s="134"/>
      <c r="AA344" s="134"/>
      <c r="AB344" s="134"/>
      <c r="AC344" s="134"/>
      <c r="AD344" s="134"/>
      <c r="AE344" s="134"/>
    </row>
    <row r="345" spans="1:31" ht="15" customHeight="1" x14ac:dyDescent="0.25">
      <c r="A345" s="40" t="s">
        <v>15</v>
      </c>
      <c r="B345" s="40" t="s">
        <v>99</v>
      </c>
      <c r="C345" t="s">
        <v>100</v>
      </c>
      <c r="D345" s="40" t="s">
        <v>101</v>
      </c>
      <c r="E345" t="s">
        <v>100</v>
      </c>
      <c r="F345" s="40" t="s">
        <v>102</v>
      </c>
      <c r="G345" t="s">
        <v>3403</v>
      </c>
      <c r="H345" t="s">
        <v>3404</v>
      </c>
      <c r="I345" s="1"/>
      <c r="J345" s="1"/>
      <c r="K345" s="1"/>
      <c r="L345" s="1"/>
      <c r="M345" s="1"/>
      <c r="N345" s="1">
        <v>26</v>
      </c>
      <c r="O345" s="44">
        <f t="shared" si="61"/>
        <v>1</v>
      </c>
      <c r="P345" s="60">
        <f t="shared" si="62"/>
        <v>1</v>
      </c>
      <c r="Q345" s="62">
        <f t="shared" si="63"/>
        <v>0</v>
      </c>
      <c r="R345" s="62">
        <f t="shared" si="64"/>
        <v>1</v>
      </c>
      <c r="S345" s="60" t="str">
        <f t="shared" si="59"/>
        <v>0-15% range</v>
      </c>
      <c r="T345" s="61">
        <f t="shared" si="68"/>
        <v>26</v>
      </c>
      <c r="U345" s="61">
        <f t="shared" si="66"/>
        <v>26</v>
      </c>
      <c r="V345" s="61">
        <f t="shared" si="67"/>
        <v>26</v>
      </c>
      <c r="W345" s="60">
        <f t="shared" si="60"/>
        <v>1</v>
      </c>
      <c r="X345" s="104" t="s">
        <v>2173</v>
      </c>
      <c r="Z345" s="134"/>
      <c r="AA345" s="134"/>
      <c r="AB345" s="134"/>
      <c r="AC345" s="134"/>
      <c r="AD345" s="134"/>
      <c r="AE345" s="134"/>
    </row>
    <row r="346" spans="1:31" ht="15" customHeight="1" x14ac:dyDescent="0.25">
      <c r="A346" s="40" t="s">
        <v>15</v>
      </c>
      <c r="B346" s="40" t="s">
        <v>99</v>
      </c>
      <c r="C346" t="s">
        <v>680</v>
      </c>
      <c r="D346" s="40" t="s">
        <v>121</v>
      </c>
      <c r="E346" t="s">
        <v>122</v>
      </c>
      <c r="F346" s="40" t="s">
        <v>123</v>
      </c>
      <c r="G346" t="s">
        <v>474</v>
      </c>
      <c r="H346" t="s">
        <v>473</v>
      </c>
      <c r="I346" s="1"/>
      <c r="J346" s="1"/>
      <c r="K346" s="1"/>
      <c r="L346" s="1"/>
      <c r="M346" s="1"/>
      <c r="N346" s="1">
        <v>83</v>
      </c>
      <c r="O346" s="44">
        <f t="shared" si="61"/>
        <v>1</v>
      </c>
      <c r="P346" s="60">
        <f t="shared" si="62"/>
        <v>1</v>
      </c>
      <c r="Q346" s="62">
        <f t="shared" si="63"/>
        <v>0</v>
      </c>
      <c r="R346" s="62">
        <f t="shared" si="64"/>
        <v>1</v>
      </c>
      <c r="S346" s="60" t="str">
        <f t="shared" si="59"/>
        <v>0-15% range</v>
      </c>
      <c r="T346" s="61">
        <f t="shared" si="68"/>
        <v>83</v>
      </c>
      <c r="U346" s="61">
        <f t="shared" si="66"/>
        <v>83</v>
      </c>
      <c r="V346" s="61">
        <f t="shared" si="67"/>
        <v>83</v>
      </c>
      <c r="W346" s="60">
        <f t="shared" si="60"/>
        <v>1</v>
      </c>
      <c r="X346" s="104" t="s">
        <v>2173</v>
      </c>
      <c r="Z346" s="134"/>
      <c r="AA346" s="134"/>
      <c r="AB346" s="134"/>
      <c r="AC346" s="134"/>
      <c r="AD346" s="134"/>
      <c r="AE346" s="134"/>
    </row>
    <row r="347" spans="1:31" ht="15" customHeight="1" x14ac:dyDescent="0.25">
      <c r="A347" s="40" t="s">
        <v>15</v>
      </c>
      <c r="B347" s="40" t="s">
        <v>99</v>
      </c>
      <c r="C347" t="s">
        <v>680</v>
      </c>
      <c r="D347" s="40" t="s">
        <v>121</v>
      </c>
      <c r="E347" t="s">
        <v>122</v>
      </c>
      <c r="F347" s="40" t="s">
        <v>123</v>
      </c>
      <c r="G347" t="s">
        <v>2103</v>
      </c>
      <c r="H347" t="s">
        <v>874</v>
      </c>
      <c r="I347" s="1"/>
      <c r="J347" s="1"/>
      <c r="K347" s="1"/>
      <c r="L347" s="1"/>
      <c r="M347" s="1"/>
      <c r="N347" s="1">
        <v>31</v>
      </c>
      <c r="O347" s="44">
        <f t="shared" si="61"/>
        <v>1</v>
      </c>
      <c r="P347" s="60">
        <f t="shared" si="62"/>
        <v>1</v>
      </c>
      <c r="Q347" s="62">
        <f t="shared" si="63"/>
        <v>0</v>
      </c>
      <c r="R347" s="62">
        <f t="shared" si="64"/>
        <v>1</v>
      </c>
      <c r="S347" s="60" t="str">
        <f t="shared" si="59"/>
        <v>0-15% range</v>
      </c>
      <c r="T347" s="61">
        <f t="shared" si="68"/>
        <v>31</v>
      </c>
      <c r="U347" s="61">
        <f t="shared" si="66"/>
        <v>31</v>
      </c>
      <c r="V347" s="61">
        <f t="shared" si="67"/>
        <v>31</v>
      </c>
      <c r="W347" s="60">
        <f t="shared" si="60"/>
        <v>1</v>
      </c>
      <c r="X347" s="104" t="s">
        <v>2173</v>
      </c>
      <c r="Z347" s="134"/>
      <c r="AA347" s="134"/>
      <c r="AB347" s="134"/>
      <c r="AC347" s="134"/>
      <c r="AD347" s="134"/>
      <c r="AE347" s="134"/>
    </row>
    <row r="348" spans="1:31" ht="15" customHeight="1" x14ac:dyDescent="0.25">
      <c r="A348" s="40" t="s">
        <v>15</v>
      </c>
      <c r="B348" s="40" t="s">
        <v>99</v>
      </c>
      <c r="C348" t="s">
        <v>680</v>
      </c>
      <c r="D348" s="40" t="s">
        <v>121</v>
      </c>
      <c r="E348" t="s">
        <v>250</v>
      </c>
      <c r="F348" s="40" t="s">
        <v>251</v>
      </c>
      <c r="G348" t="s">
        <v>250</v>
      </c>
      <c r="H348" t="s">
        <v>252</v>
      </c>
      <c r="I348" s="1"/>
      <c r="J348" s="1"/>
      <c r="K348" s="1"/>
      <c r="L348" s="1"/>
      <c r="M348" s="1"/>
      <c r="N348" s="1">
        <v>50</v>
      </c>
      <c r="O348" s="44">
        <f t="shared" si="61"/>
        <v>1</v>
      </c>
      <c r="P348" s="60">
        <f t="shared" si="62"/>
        <v>1</v>
      </c>
      <c r="Q348" s="62">
        <f t="shared" si="63"/>
        <v>0</v>
      </c>
      <c r="R348" s="62">
        <f t="shared" si="64"/>
        <v>1</v>
      </c>
      <c r="S348" s="60" t="str">
        <f t="shared" si="59"/>
        <v>0-15% range</v>
      </c>
      <c r="T348" s="61">
        <f t="shared" si="68"/>
        <v>50</v>
      </c>
      <c r="U348" s="61">
        <f t="shared" si="66"/>
        <v>50</v>
      </c>
      <c r="V348" s="61">
        <f t="shared" si="67"/>
        <v>50</v>
      </c>
      <c r="W348" s="60">
        <f t="shared" si="60"/>
        <v>1</v>
      </c>
      <c r="X348" s="104" t="s">
        <v>2173</v>
      </c>
      <c r="Z348" s="134"/>
      <c r="AA348" s="134"/>
      <c r="AB348" s="134"/>
      <c r="AC348" s="134"/>
      <c r="AD348" s="134"/>
      <c r="AE348" s="134"/>
    </row>
    <row r="349" spans="1:31" ht="15" customHeight="1" x14ac:dyDescent="0.25">
      <c r="A349" s="40" t="s">
        <v>15</v>
      </c>
      <c r="B349" s="40" t="s">
        <v>99</v>
      </c>
      <c r="C349" t="s">
        <v>680</v>
      </c>
      <c r="D349" s="40" t="s">
        <v>121</v>
      </c>
      <c r="E349" t="s">
        <v>250</v>
      </c>
      <c r="F349" s="40" t="s">
        <v>251</v>
      </c>
      <c r="G349" t="s">
        <v>2779</v>
      </c>
      <c r="H349" t="s">
        <v>2780</v>
      </c>
      <c r="I349" s="1"/>
      <c r="J349" s="1"/>
      <c r="K349" s="1"/>
      <c r="L349" s="1"/>
      <c r="M349" s="1"/>
      <c r="N349" s="1">
        <v>20</v>
      </c>
      <c r="O349" s="44">
        <f t="shared" si="61"/>
        <v>1</v>
      </c>
      <c r="P349" s="60">
        <f t="shared" si="62"/>
        <v>1</v>
      </c>
      <c r="Q349" s="62">
        <f t="shared" si="63"/>
        <v>0</v>
      </c>
      <c r="R349" s="62">
        <f t="shared" si="64"/>
        <v>1</v>
      </c>
      <c r="S349" s="60" t="str">
        <f t="shared" si="59"/>
        <v>0-15% range</v>
      </c>
      <c r="T349" s="61">
        <f>I349</f>
        <v>0</v>
      </c>
      <c r="U349" s="61">
        <f t="shared" si="66"/>
        <v>20</v>
      </c>
      <c r="V349" s="61">
        <f t="shared" si="67"/>
        <v>20</v>
      </c>
      <c r="W349" s="60">
        <f t="shared" si="60"/>
        <v>1</v>
      </c>
      <c r="X349" s="136" t="s">
        <v>2606</v>
      </c>
      <c r="Z349" s="134"/>
      <c r="AA349" s="134"/>
      <c r="AB349" s="134"/>
      <c r="AC349" s="134"/>
      <c r="AD349" s="134"/>
      <c r="AE349" s="134"/>
    </row>
    <row r="350" spans="1:31" ht="15" customHeight="1" x14ac:dyDescent="0.25">
      <c r="A350" s="40" t="s">
        <v>15</v>
      </c>
      <c r="B350" s="40" t="s">
        <v>99</v>
      </c>
      <c r="C350" t="s">
        <v>680</v>
      </c>
      <c r="D350" s="40" t="s">
        <v>121</v>
      </c>
      <c r="E350" t="s">
        <v>250</v>
      </c>
      <c r="F350" s="40" t="s">
        <v>251</v>
      </c>
      <c r="G350" t="s">
        <v>3344</v>
      </c>
      <c r="H350" t="s">
        <v>3345</v>
      </c>
      <c r="I350" s="1"/>
      <c r="J350" s="1"/>
      <c r="K350" s="1"/>
      <c r="L350" s="1"/>
      <c r="M350" s="1"/>
      <c r="N350" s="1">
        <v>45</v>
      </c>
      <c r="O350" s="44">
        <f t="shared" si="61"/>
        <v>1</v>
      </c>
      <c r="P350" s="60">
        <f t="shared" si="62"/>
        <v>1</v>
      </c>
      <c r="Q350" s="62">
        <f t="shared" si="63"/>
        <v>0</v>
      </c>
      <c r="R350" s="62">
        <f t="shared" si="64"/>
        <v>1</v>
      </c>
      <c r="S350" s="60" t="str">
        <f t="shared" si="59"/>
        <v>0-15% range</v>
      </c>
      <c r="T350" s="61">
        <f t="shared" si="65"/>
        <v>45</v>
      </c>
      <c r="U350" s="61">
        <f t="shared" si="66"/>
        <v>45</v>
      </c>
      <c r="V350" s="61">
        <f t="shared" si="67"/>
        <v>45</v>
      </c>
      <c r="W350" s="60">
        <f t="shared" si="60"/>
        <v>1</v>
      </c>
      <c r="X350" s="105" t="s">
        <v>2154</v>
      </c>
      <c r="Z350" s="134"/>
      <c r="AA350" s="134"/>
      <c r="AB350" s="134"/>
      <c r="AC350" s="134"/>
      <c r="AD350" s="134"/>
      <c r="AE350" s="134"/>
    </row>
    <row r="351" spans="1:31" ht="15" customHeight="1" x14ac:dyDescent="0.25">
      <c r="A351" s="40" t="s">
        <v>15</v>
      </c>
      <c r="B351" s="40" t="s">
        <v>99</v>
      </c>
      <c r="C351" t="s">
        <v>680</v>
      </c>
      <c r="D351" s="40" t="s">
        <v>121</v>
      </c>
      <c r="E351" t="s">
        <v>237</v>
      </c>
      <c r="F351" s="40" t="s">
        <v>238</v>
      </c>
      <c r="G351" t="s">
        <v>2139</v>
      </c>
      <c r="H351" t="s">
        <v>905</v>
      </c>
      <c r="I351" s="1"/>
      <c r="J351" s="1"/>
      <c r="K351" s="1"/>
      <c r="L351" s="1"/>
      <c r="M351" s="1"/>
      <c r="N351" s="1">
        <v>132</v>
      </c>
      <c r="O351" s="44">
        <f t="shared" si="61"/>
        <v>1</v>
      </c>
      <c r="P351" s="60">
        <f t="shared" si="62"/>
        <v>1</v>
      </c>
      <c r="Q351" s="62">
        <f t="shared" si="63"/>
        <v>0</v>
      </c>
      <c r="R351" s="62">
        <f t="shared" si="64"/>
        <v>1</v>
      </c>
      <c r="S351" s="60" t="str">
        <f t="shared" si="59"/>
        <v>0-15% range</v>
      </c>
      <c r="T351" s="61">
        <f t="shared" si="65"/>
        <v>132</v>
      </c>
      <c r="U351" s="61">
        <f t="shared" si="66"/>
        <v>132</v>
      </c>
      <c r="V351" s="61">
        <f t="shared" si="67"/>
        <v>132</v>
      </c>
      <c r="W351" s="60">
        <f t="shared" si="60"/>
        <v>1</v>
      </c>
      <c r="X351" s="104" t="s">
        <v>2173</v>
      </c>
      <c r="Z351" s="134"/>
      <c r="AA351" s="134"/>
      <c r="AB351" s="134"/>
      <c r="AC351" s="134"/>
      <c r="AD351" s="134"/>
      <c r="AE351" s="134"/>
    </row>
    <row r="352" spans="1:31" ht="15" customHeight="1" x14ac:dyDescent="0.25">
      <c r="A352" s="40" t="s">
        <v>15</v>
      </c>
      <c r="B352" s="40" t="s">
        <v>99</v>
      </c>
      <c r="C352" t="s">
        <v>680</v>
      </c>
      <c r="D352" s="40" t="s">
        <v>121</v>
      </c>
      <c r="E352" t="s">
        <v>241</v>
      </c>
      <c r="F352" s="40" t="s">
        <v>242</v>
      </c>
      <c r="G352" t="s">
        <v>302</v>
      </c>
      <c r="H352" t="s">
        <v>303</v>
      </c>
      <c r="I352" s="1"/>
      <c r="J352" s="1"/>
      <c r="K352" s="1"/>
      <c r="L352" s="1"/>
      <c r="M352" s="1"/>
      <c r="N352" s="1">
        <v>72</v>
      </c>
      <c r="O352" s="44">
        <f t="shared" si="61"/>
        <v>1</v>
      </c>
      <c r="P352" s="60">
        <f t="shared" si="62"/>
        <v>1</v>
      </c>
      <c r="Q352" s="62">
        <f t="shared" si="63"/>
        <v>0</v>
      </c>
      <c r="R352" s="62">
        <f t="shared" si="64"/>
        <v>1</v>
      </c>
      <c r="S352" s="60" t="str">
        <f t="shared" si="59"/>
        <v>0-15% range</v>
      </c>
      <c r="T352" s="61">
        <f t="shared" si="65"/>
        <v>72</v>
      </c>
      <c r="U352" s="61">
        <f t="shared" si="66"/>
        <v>72</v>
      </c>
      <c r="V352" s="61">
        <f t="shared" si="67"/>
        <v>72</v>
      </c>
      <c r="W352" s="60">
        <f t="shared" si="60"/>
        <v>1</v>
      </c>
      <c r="X352" s="104" t="s">
        <v>2173</v>
      </c>
      <c r="Z352" s="134"/>
      <c r="AA352" s="134"/>
      <c r="AB352" s="134"/>
      <c r="AC352" s="134"/>
      <c r="AD352" s="134"/>
      <c r="AE352" s="134"/>
    </row>
    <row r="353" spans="1:31" ht="15" customHeight="1" x14ac:dyDescent="0.25">
      <c r="A353" s="40" t="s">
        <v>15</v>
      </c>
      <c r="B353" s="40" t="s">
        <v>99</v>
      </c>
      <c r="C353" t="s">
        <v>680</v>
      </c>
      <c r="D353" s="40" t="s">
        <v>121</v>
      </c>
      <c r="E353" t="s">
        <v>241</v>
      </c>
      <c r="F353" s="40" t="s">
        <v>242</v>
      </c>
      <c r="G353" t="s">
        <v>2567</v>
      </c>
      <c r="H353" t="s">
        <v>2532</v>
      </c>
      <c r="I353" s="1"/>
      <c r="J353" s="1"/>
      <c r="K353" s="1"/>
      <c r="L353" s="1"/>
      <c r="M353" s="1"/>
      <c r="N353" s="1">
        <v>28</v>
      </c>
      <c r="O353" s="44">
        <f t="shared" si="61"/>
        <v>1</v>
      </c>
      <c r="P353" s="60">
        <f t="shared" si="62"/>
        <v>1</v>
      </c>
      <c r="Q353" s="62">
        <f t="shared" si="63"/>
        <v>0</v>
      </c>
      <c r="R353" s="62">
        <f t="shared" si="64"/>
        <v>1</v>
      </c>
      <c r="S353" s="60" t="str">
        <f t="shared" si="59"/>
        <v>0-15% range</v>
      </c>
      <c r="T353" s="61">
        <f t="shared" si="65"/>
        <v>28</v>
      </c>
      <c r="U353" s="61">
        <f t="shared" si="66"/>
        <v>28</v>
      </c>
      <c r="V353" s="61">
        <f t="shared" si="67"/>
        <v>28</v>
      </c>
      <c r="W353" s="107">
        <f t="shared" si="60"/>
        <v>1</v>
      </c>
      <c r="X353" s="104" t="s">
        <v>2173</v>
      </c>
      <c r="Z353" s="134"/>
      <c r="AA353" s="134"/>
      <c r="AB353" s="134"/>
      <c r="AC353" s="134"/>
      <c r="AD353" s="134"/>
      <c r="AE353" s="134"/>
    </row>
    <row r="354" spans="1:31" ht="15" customHeight="1" x14ac:dyDescent="0.25">
      <c r="A354" s="40" t="s">
        <v>15</v>
      </c>
      <c r="B354" s="40" t="s">
        <v>99</v>
      </c>
      <c r="C354" t="s">
        <v>680</v>
      </c>
      <c r="D354" s="40" t="s">
        <v>121</v>
      </c>
      <c r="E354" t="s">
        <v>241</v>
      </c>
      <c r="F354" s="40" t="s">
        <v>242</v>
      </c>
      <c r="G354" t="s">
        <v>2249</v>
      </c>
      <c r="H354" t="s">
        <v>3308</v>
      </c>
      <c r="I354" s="1"/>
      <c r="J354" s="1"/>
      <c r="K354" s="1"/>
      <c r="L354" s="1"/>
      <c r="M354" s="1"/>
      <c r="N354" s="1">
        <v>71</v>
      </c>
      <c r="O354" s="44">
        <f t="shared" si="61"/>
        <v>1</v>
      </c>
      <c r="P354" s="60">
        <f t="shared" si="62"/>
        <v>1</v>
      </c>
      <c r="Q354" s="62">
        <f t="shared" si="63"/>
        <v>0</v>
      </c>
      <c r="R354" s="62">
        <f t="shared" si="64"/>
        <v>1</v>
      </c>
      <c r="S354" s="60" t="str">
        <f t="shared" si="59"/>
        <v>0-15% range</v>
      </c>
      <c r="T354" s="61">
        <f t="shared" si="65"/>
        <v>71</v>
      </c>
      <c r="U354" s="61">
        <f t="shared" si="66"/>
        <v>71</v>
      </c>
      <c r="V354" s="61">
        <f t="shared" si="67"/>
        <v>71</v>
      </c>
      <c r="W354" s="107">
        <f t="shared" si="60"/>
        <v>1</v>
      </c>
      <c r="X354" s="104" t="s">
        <v>2173</v>
      </c>
      <c r="Z354" s="134"/>
      <c r="AA354" s="134"/>
      <c r="AB354" s="134"/>
      <c r="AC354" s="134"/>
      <c r="AD354" s="134"/>
      <c r="AE354" s="134"/>
    </row>
    <row r="355" spans="1:31" ht="15" customHeight="1" x14ac:dyDescent="0.25">
      <c r="A355" s="40" t="s">
        <v>15</v>
      </c>
      <c r="B355" s="40" t="s">
        <v>99</v>
      </c>
      <c r="C355" t="s">
        <v>680</v>
      </c>
      <c r="D355" s="40" t="s">
        <v>121</v>
      </c>
      <c r="E355" t="s">
        <v>241</v>
      </c>
      <c r="F355" s="40" t="s">
        <v>242</v>
      </c>
      <c r="G355" t="s">
        <v>2637</v>
      </c>
      <c r="H355" t="s">
        <v>2638</v>
      </c>
      <c r="I355" s="1"/>
      <c r="J355" s="1"/>
      <c r="K355" s="1"/>
      <c r="L355" s="1"/>
      <c r="M355" s="1"/>
      <c r="N355" s="1">
        <v>99</v>
      </c>
      <c r="O355" s="44">
        <f t="shared" si="61"/>
        <v>1</v>
      </c>
      <c r="P355" s="60">
        <f t="shared" si="62"/>
        <v>1</v>
      </c>
      <c r="Q355" s="62">
        <f t="shared" si="63"/>
        <v>0</v>
      </c>
      <c r="R355" s="62">
        <f t="shared" si="64"/>
        <v>1</v>
      </c>
      <c r="S355" s="60" t="str">
        <f t="shared" si="59"/>
        <v>0-15% range</v>
      </c>
      <c r="T355" s="61">
        <f t="shared" si="65"/>
        <v>99</v>
      </c>
      <c r="U355" s="61">
        <f t="shared" si="66"/>
        <v>99</v>
      </c>
      <c r="V355" s="61">
        <f t="shared" si="67"/>
        <v>99</v>
      </c>
      <c r="W355" s="60">
        <f t="shared" si="60"/>
        <v>1</v>
      </c>
      <c r="X355" s="104" t="s">
        <v>2173</v>
      </c>
      <c r="Z355" s="134"/>
      <c r="AA355" s="134"/>
      <c r="AB355" s="134"/>
      <c r="AC355" s="134"/>
      <c r="AD355" s="134"/>
      <c r="AE355" s="134"/>
    </row>
    <row r="356" spans="1:31" ht="15" customHeight="1" x14ac:dyDescent="0.25">
      <c r="A356" s="40" t="s">
        <v>15</v>
      </c>
      <c r="B356" s="40" t="s">
        <v>99</v>
      </c>
      <c r="C356" t="s">
        <v>680</v>
      </c>
      <c r="D356" s="40" t="s">
        <v>121</v>
      </c>
      <c r="E356" t="s">
        <v>241</v>
      </c>
      <c r="F356" s="40" t="s">
        <v>242</v>
      </c>
      <c r="G356" t="s">
        <v>3290</v>
      </c>
      <c r="H356" t="s">
        <v>3291</v>
      </c>
      <c r="I356" s="1"/>
      <c r="J356" s="1"/>
      <c r="K356" s="1"/>
      <c r="L356" s="1"/>
      <c r="M356" s="1"/>
      <c r="N356" s="1">
        <v>138</v>
      </c>
      <c r="O356" s="44">
        <f t="shared" si="61"/>
        <v>1</v>
      </c>
      <c r="P356" s="60">
        <f t="shared" si="62"/>
        <v>1</v>
      </c>
      <c r="Q356" s="62">
        <f t="shared" si="63"/>
        <v>0</v>
      </c>
      <c r="R356" s="62">
        <f t="shared" si="64"/>
        <v>1</v>
      </c>
      <c r="S356" s="60" t="str">
        <f t="shared" si="59"/>
        <v>0-15% range</v>
      </c>
      <c r="T356" s="61">
        <f t="shared" si="65"/>
        <v>138</v>
      </c>
      <c r="U356" s="61">
        <f t="shared" si="66"/>
        <v>138</v>
      </c>
      <c r="V356" s="61">
        <f t="shared" si="67"/>
        <v>138</v>
      </c>
      <c r="W356" s="107">
        <f t="shared" si="60"/>
        <v>1</v>
      </c>
      <c r="X356" s="104" t="s">
        <v>2173</v>
      </c>
      <c r="Z356" s="134"/>
      <c r="AA356" s="134"/>
      <c r="AB356" s="134"/>
      <c r="AC356" s="134"/>
      <c r="AD356" s="134"/>
      <c r="AE356" s="134"/>
    </row>
    <row r="357" spans="1:31" ht="15" customHeight="1" x14ac:dyDescent="0.25">
      <c r="A357" s="40" t="s">
        <v>15</v>
      </c>
      <c r="B357" s="40" t="s">
        <v>99</v>
      </c>
      <c r="C357" t="s">
        <v>680</v>
      </c>
      <c r="D357" s="40" t="s">
        <v>121</v>
      </c>
      <c r="E357" t="s">
        <v>241</v>
      </c>
      <c r="F357" s="40" t="s">
        <v>242</v>
      </c>
      <c r="G357" t="s">
        <v>3298</v>
      </c>
      <c r="H357" t="s">
        <v>3299</v>
      </c>
      <c r="I357" s="1"/>
      <c r="J357" s="1"/>
      <c r="K357" s="1"/>
      <c r="L357" s="1"/>
      <c r="M357" s="1"/>
      <c r="N357" s="1">
        <v>28</v>
      </c>
      <c r="O357" s="44">
        <f t="shared" si="61"/>
        <v>1</v>
      </c>
      <c r="P357" s="60">
        <f t="shared" si="62"/>
        <v>1</v>
      </c>
      <c r="Q357" s="62">
        <f t="shared" si="63"/>
        <v>0</v>
      </c>
      <c r="R357" s="62">
        <f t="shared" si="64"/>
        <v>1</v>
      </c>
      <c r="S357" s="60" t="str">
        <f t="shared" si="59"/>
        <v>0-15% range</v>
      </c>
      <c r="T357" s="61">
        <f t="shared" si="65"/>
        <v>28</v>
      </c>
      <c r="U357" s="61">
        <f t="shared" si="66"/>
        <v>28</v>
      </c>
      <c r="V357" s="61">
        <f t="shared" si="67"/>
        <v>28</v>
      </c>
      <c r="W357" s="107">
        <f t="shared" si="60"/>
        <v>1</v>
      </c>
      <c r="X357" s="105" t="s">
        <v>2154</v>
      </c>
      <c r="Z357" s="134"/>
      <c r="AA357" s="134"/>
      <c r="AB357" s="134"/>
      <c r="AC357" s="134"/>
      <c r="AD357" s="134"/>
      <c r="AE357" s="134"/>
    </row>
    <row r="358" spans="1:31" ht="15" customHeight="1" x14ac:dyDescent="0.25">
      <c r="A358" s="40" t="s">
        <v>15</v>
      </c>
      <c r="B358" s="40" t="s">
        <v>99</v>
      </c>
      <c r="C358" t="s">
        <v>680</v>
      </c>
      <c r="D358" s="40" t="s">
        <v>121</v>
      </c>
      <c r="E358" t="s">
        <v>241</v>
      </c>
      <c r="F358" s="40" t="s">
        <v>242</v>
      </c>
      <c r="G358" t="s">
        <v>3300</v>
      </c>
      <c r="H358" t="s">
        <v>3301</v>
      </c>
      <c r="I358" s="1"/>
      <c r="J358" s="1"/>
      <c r="K358" s="1"/>
      <c r="L358" s="1"/>
      <c r="M358" s="1"/>
      <c r="N358" s="1">
        <v>209</v>
      </c>
      <c r="O358" s="44">
        <f t="shared" si="61"/>
        <v>1</v>
      </c>
      <c r="P358" s="60">
        <f t="shared" si="62"/>
        <v>1</v>
      </c>
      <c r="Q358" s="62">
        <f t="shared" si="63"/>
        <v>0</v>
      </c>
      <c r="R358" s="62">
        <f t="shared" si="64"/>
        <v>1</v>
      </c>
      <c r="S358" s="60" t="str">
        <f t="shared" si="59"/>
        <v>0-15% range</v>
      </c>
      <c r="T358" s="61">
        <f>AVERAGE(I358:N358)</f>
        <v>209</v>
      </c>
      <c r="U358" s="61">
        <f t="shared" si="66"/>
        <v>209</v>
      </c>
      <c r="V358" s="61">
        <f t="shared" si="67"/>
        <v>209</v>
      </c>
      <c r="W358" s="60">
        <f t="shared" si="60"/>
        <v>1</v>
      </c>
      <c r="X358" s="104" t="s">
        <v>2173</v>
      </c>
      <c r="Z358" s="134"/>
      <c r="AA358" s="134"/>
      <c r="AB358" s="134"/>
      <c r="AC358" s="134"/>
      <c r="AD358" s="134"/>
      <c r="AE358" s="134"/>
    </row>
    <row r="359" spans="1:31" ht="15" customHeight="1" x14ac:dyDescent="0.25">
      <c r="A359" s="40" t="s">
        <v>15</v>
      </c>
      <c r="B359" s="40" t="s">
        <v>99</v>
      </c>
      <c r="C359" t="s">
        <v>680</v>
      </c>
      <c r="D359" s="40" t="s">
        <v>121</v>
      </c>
      <c r="E359" t="s">
        <v>241</v>
      </c>
      <c r="F359" s="40" t="s">
        <v>242</v>
      </c>
      <c r="G359" t="s">
        <v>3302</v>
      </c>
      <c r="H359" t="s">
        <v>3303</v>
      </c>
      <c r="I359" s="1"/>
      <c r="J359" s="1"/>
      <c r="K359" s="1"/>
      <c r="L359" s="1"/>
      <c r="M359" s="1"/>
      <c r="N359" s="1">
        <v>104</v>
      </c>
      <c r="O359" s="44">
        <f t="shared" si="61"/>
        <v>1</v>
      </c>
      <c r="P359" s="60">
        <f t="shared" si="62"/>
        <v>1</v>
      </c>
      <c r="Q359" s="62">
        <f t="shared" si="63"/>
        <v>0</v>
      </c>
      <c r="R359" s="62">
        <f t="shared" si="64"/>
        <v>1</v>
      </c>
      <c r="S359" s="60" t="str">
        <f t="shared" si="59"/>
        <v>0-15% range</v>
      </c>
      <c r="T359" s="61">
        <f t="shared" ref="T359:T360" si="70">AVERAGE(I359:N359)</f>
        <v>104</v>
      </c>
      <c r="U359" s="61">
        <f t="shared" si="66"/>
        <v>104</v>
      </c>
      <c r="V359" s="61">
        <f t="shared" si="67"/>
        <v>104</v>
      </c>
      <c r="W359" s="60">
        <f t="shared" si="60"/>
        <v>1</v>
      </c>
      <c r="X359" s="105" t="s">
        <v>2154</v>
      </c>
      <c r="Z359" s="134"/>
      <c r="AA359" s="134"/>
      <c r="AB359" s="134"/>
      <c r="AC359" s="134"/>
      <c r="AD359" s="134"/>
      <c r="AE359" s="134"/>
    </row>
    <row r="360" spans="1:31" ht="15" customHeight="1" x14ac:dyDescent="0.25">
      <c r="A360" s="40" t="s">
        <v>15</v>
      </c>
      <c r="B360" s="40" t="s">
        <v>99</v>
      </c>
      <c r="C360" t="s">
        <v>680</v>
      </c>
      <c r="D360" s="40" t="s">
        <v>121</v>
      </c>
      <c r="E360" t="s">
        <v>241</v>
      </c>
      <c r="F360" s="40" t="s">
        <v>242</v>
      </c>
      <c r="G360" t="s">
        <v>3304</v>
      </c>
      <c r="H360" t="s">
        <v>3305</v>
      </c>
      <c r="I360" s="1"/>
      <c r="J360" s="1"/>
      <c r="K360" s="1"/>
      <c r="L360" s="1"/>
      <c r="M360" s="1"/>
      <c r="N360" s="1">
        <v>159</v>
      </c>
      <c r="O360" s="44">
        <f t="shared" si="61"/>
        <v>1</v>
      </c>
      <c r="P360" s="60">
        <f t="shared" si="62"/>
        <v>1</v>
      </c>
      <c r="Q360" s="62">
        <f t="shared" si="63"/>
        <v>0</v>
      </c>
      <c r="R360" s="62">
        <f t="shared" si="64"/>
        <v>1</v>
      </c>
      <c r="S360" s="60" t="str">
        <f t="shared" si="59"/>
        <v>0-15% range</v>
      </c>
      <c r="T360" s="61">
        <f t="shared" si="70"/>
        <v>159</v>
      </c>
      <c r="U360" s="61">
        <f t="shared" si="66"/>
        <v>159</v>
      </c>
      <c r="V360" s="61">
        <f t="shared" si="67"/>
        <v>159</v>
      </c>
      <c r="W360" s="107">
        <f t="shared" si="60"/>
        <v>1</v>
      </c>
      <c r="X360" s="105" t="s">
        <v>2154</v>
      </c>
      <c r="Z360" s="134"/>
      <c r="AA360" s="134"/>
      <c r="AB360" s="134"/>
      <c r="AC360" s="134"/>
      <c r="AD360" s="134"/>
      <c r="AE360" s="134"/>
    </row>
    <row r="361" spans="1:31" ht="15" customHeight="1" x14ac:dyDescent="0.25">
      <c r="A361" s="40" t="s">
        <v>15</v>
      </c>
      <c r="B361" s="40" t="s">
        <v>99</v>
      </c>
      <c r="C361" t="s">
        <v>680</v>
      </c>
      <c r="D361" s="40" t="s">
        <v>121</v>
      </c>
      <c r="E361" t="s">
        <v>241</v>
      </c>
      <c r="F361" s="40" t="s">
        <v>242</v>
      </c>
      <c r="G361" t="s">
        <v>3306</v>
      </c>
      <c r="H361" t="s">
        <v>3307</v>
      </c>
      <c r="I361" s="1"/>
      <c r="J361" s="1"/>
      <c r="K361" s="1"/>
      <c r="L361" s="1"/>
      <c r="M361" s="1"/>
      <c r="N361" s="1">
        <v>374</v>
      </c>
      <c r="O361" s="44">
        <f t="shared" si="61"/>
        <v>1</v>
      </c>
      <c r="P361" s="60">
        <f t="shared" si="62"/>
        <v>1</v>
      </c>
      <c r="Q361" s="62">
        <f t="shared" si="63"/>
        <v>0</v>
      </c>
      <c r="R361" s="62">
        <f t="shared" si="64"/>
        <v>1</v>
      </c>
      <c r="S361" s="60" t="str">
        <f t="shared" si="59"/>
        <v>0-15% range</v>
      </c>
      <c r="T361" s="61">
        <f>K361</f>
        <v>0</v>
      </c>
      <c r="U361" s="61">
        <f t="shared" si="66"/>
        <v>374</v>
      </c>
      <c r="V361" s="61">
        <f t="shared" si="67"/>
        <v>374</v>
      </c>
      <c r="W361" s="60">
        <f t="shared" si="60"/>
        <v>1</v>
      </c>
      <c r="X361" s="136" t="s">
        <v>2607</v>
      </c>
      <c r="Z361" s="134"/>
      <c r="AA361" s="134"/>
      <c r="AB361" s="134"/>
      <c r="AC361" s="134"/>
      <c r="AD361" s="134"/>
      <c r="AE361" s="134"/>
    </row>
    <row r="362" spans="1:31" ht="15" customHeight="1" x14ac:dyDescent="0.25">
      <c r="A362" s="40" t="s">
        <v>15</v>
      </c>
      <c r="B362" s="40" t="s">
        <v>99</v>
      </c>
      <c r="C362" t="s">
        <v>680</v>
      </c>
      <c r="D362" s="40" t="s">
        <v>121</v>
      </c>
      <c r="E362" t="s">
        <v>241</v>
      </c>
      <c r="F362" s="40" t="s">
        <v>242</v>
      </c>
      <c r="G362" t="s">
        <v>3309</v>
      </c>
      <c r="H362" t="s">
        <v>3310</v>
      </c>
      <c r="I362" s="1"/>
      <c r="J362" s="1"/>
      <c r="K362" s="1"/>
      <c r="L362" s="1"/>
      <c r="M362" s="1"/>
      <c r="N362" s="1">
        <v>55</v>
      </c>
      <c r="O362" s="44">
        <f t="shared" si="61"/>
        <v>1</v>
      </c>
      <c r="P362" s="60">
        <f t="shared" si="62"/>
        <v>1</v>
      </c>
      <c r="Q362" s="62">
        <f t="shared" si="63"/>
        <v>0</v>
      </c>
      <c r="R362" s="62">
        <f t="shared" si="64"/>
        <v>1</v>
      </c>
      <c r="S362" s="60" t="str">
        <f t="shared" si="59"/>
        <v>0-15% range</v>
      </c>
      <c r="T362" s="61">
        <f t="shared" ref="T362:T365" si="71">AVERAGE(I362:N362)</f>
        <v>55</v>
      </c>
      <c r="U362" s="61">
        <f t="shared" si="66"/>
        <v>55</v>
      </c>
      <c r="V362" s="61">
        <f t="shared" si="67"/>
        <v>55</v>
      </c>
      <c r="W362" s="60">
        <f t="shared" si="60"/>
        <v>1</v>
      </c>
      <c r="X362" s="104" t="s">
        <v>2173</v>
      </c>
      <c r="Z362" s="134"/>
      <c r="AA362" s="134"/>
      <c r="AB362" s="134"/>
      <c r="AC362" s="134"/>
      <c r="AD362" s="134"/>
      <c r="AE362" s="134"/>
    </row>
    <row r="363" spans="1:31" ht="15" customHeight="1" x14ac:dyDescent="0.25">
      <c r="A363" s="40" t="s">
        <v>15</v>
      </c>
      <c r="B363" s="40" t="s">
        <v>99</v>
      </c>
      <c r="C363" t="s">
        <v>680</v>
      </c>
      <c r="D363" s="40" t="s">
        <v>121</v>
      </c>
      <c r="E363" t="s">
        <v>241</v>
      </c>
      <c r="F363" s="40" t="s">
        <v>242</v>
      </c>
      <c r="G363" t="s">
        <v>3311</v>
      </c>
      <c r="H363" t="s">
        <v>3312</v>
      </c>
      <c r="I363" s="1"/>
      <c r="J363" s="1"/>
      <c r="K363" s="1"/>
      <c r="L363" s="1"/>
      <c r="M363" s="1"/>
      <c r="N363" s="1">
        <v>24</v>
      </c>
      <c r="O363" s="44">
        <f t="shared" si="61"/>
        <v>1</v>
      </c>
      <c r="P363" s="60">
        <f t="shared" si="62"/>
        <v>1</v>
      </c>
      <c r="Q363" s="62">
        <f t="shared" si="63"/>
        <v>0</v>
      </c>
      <c r="R363" s="62">
        <f t="shared" si="64"/>
        <v>1</v>
      </c>
      <c r="S363" s="60" t="str">
        <f t="shared" si="59"/>
        <v>0-15% range</v>
      </c>
      <c r="T363" s="61">
        <f t="shared" si="71"/>
        <v>24</v>
      </c>
      <c r="U363" s="61">
        <f t="shared" si="66"/>
        <v>24</v>
      </c>
      <c r="V363" s="61">
        <f t="shared" si="67"/>
        <v>24</v>
      </c>
      <c r="W363" s="107">
        <f t="shared" si="60"/>
        <v>1</v>
      </c>
      <c r="X363" s="104" t="s">
        <v>2173</v>
      </c>
      <c r="Z363" s="134"/>
      <c r="AA363" s="134"/>
      <c r="AB363" s="134"/>
      <c r="AC363" s="134"/>
      <c r="AD363" s="134"/>
      <c r="AE363" s="134"/>
    </row>
    <row r="364" spans="1:31" ht="15" customHeight="1" x14ac:dyDescent="0.25">
      <c r="A364" s="40" t="s">
        <v>15</v>
      </c>
      <c r="B364" s="40" t="s">
        <v>99</v>
      </c>
      <c r="C364" t="s">
        <v>680</v>
      </c>
      <c r="D364" s="40" t="s">
        <v>121</v>
      </c>
      <c r="E364" t="s">
        <v>241</v>
      </c>
      <c r="F364" s="40" t="s">
        <v>242</v>
      </c>
      <c r="G364" t="s">
        <v>3315</v>
      </c>
      <c r="H364" t="s">
        <v>3316</v>
      </c>
      <c r="I364" s="1"/>
      <c r="J364" s="1"/>
      <c r="K364" s="1"/>
      <c r="L364" s="1"/>
      <c r="M364" s="1"/>
      <c r="N364" s="1">
        <v>39</v>
      </c>
      <c r="O364" s="44">
        <f t="shared" si="61"/>
        <v>1</v>
      </c>
      <c r="P364" s="60">
        <f t="shared" si="62"/>
        <v>1</v>
      </c>
      <c r="Q364" s="62">
        <f t="shared" si="63"/>
        <v>0</v>
      </c>
      <c r="R364" s="62">
        <f t="shared" si="64"/>
        <v>1</v>
      </c>
      <c r="S364" s="60" t="str">
        <f t="shared" si="59"/>
        <v>0-15% range</v>
      </c>
      <c r="T364" s="61">
        <f t="shared" si="71"/>
        <v>39</v>
      </c>
      <c r="U364" s="61">
        <f t="shared" si="66"/>
        <v>39</v>
      </c>
      <c r="V364" s="61">
        <f t="shared" si="67"/>
        <v>39</v>
      </c>
      <c r="W364" s="60">
        <f t="shared" si="60"/>
        <v>1</v>
      </c>
      <c r="X364" s="104" t="s">
        <v>2173</v>
      </c>
      <c r="Z364" s="134"/>
      <c r="AA364" s="134"/>
      <c r="AB364" s="134"/>
      <c r="AC364" s="134"/>
      <c r="AD364" s="134"/>
      <c r="AE364" s="134"/>
    </row>
    <row r="365" spans="1:31" ht="15" customHeight="1" x14ac:dyDescent="0.25">
      <c r="A365" s="40" t="s">
        <v>15</v>
      </c>
      <c r="B365" s="40" t="s">
        <v>99</v>
      </c>
      <c r="C365" t="s">
        <v>680</v>
      </c>
      <c r="D365" s="40" t="s">
        <v>121</v>
      </c>
      <c r="E365" t="s">
        <v>241</v>
      </c>
      <c r="F365" s="40" t="s">
        <v>242</v>
      </c>
      <c r="G365" t="s">
        <v>3346</v>
      </c>
      <c r="H365" t="s">
        <v>3347</v>
      </c>
      <c r="I365" s="1"/>
      <c r="J365" s="1"/>
      <c r="K365" s="1"/>
      <c r="L365" s="1"/>
      <c r="M365" s="1"/>
      <c r="N365" s="1">
        <v>77</v>
      </c>
      <c r="O365" s="44">
        <f t="shared" si="61"/>
        <v>1</v>
      </c>
      <c r="P365" s="60">
        <f t="shared" si="62"/>
        <v>1</v>
      </c>
      <c r="Q365" s="62">
        <f t="shared" si="63"/>
        <v>0</v>
      </c>
      <c r="R365" s="62">
        <f t="shared" si="64"/>
        <v>1</v>
      </c>
      <c r="S365" s="60" t="str">
        <f t="shared" si="59"/>
        <v>0-15% range</v>
      </c>
      <c r="T365" s="61">
        <f t="shared" si="71"/>
        <v>77</v>
      </c>
      <c r="U365" s="61">
        <f t="shared" si="66"/>
        <v>77</v>
      </c>
      <c r="V365" s="61">
        <f t="shared" si="67"/>
        <v>77</v>
      </c>
      <c r="W365" s="60">
        <f t="shared" si="60"/>
        <v>1</v>
      </c>
      <c r="X365" s="105" t="s">
        <v>2154</v>
      </c>
      <c r="Z365" s="134"/>
      <c r="AA365" s="134"/>
      <c r="AB365" s="134"/>
      <c r="AC365" s="134"/>
      <c r="AD365" s="134"/>
      <c r="AE365" s="134"/>
    </row>
    <row r="366" spans="1:31" ht="15" customHeight="1" x14ac:dyDescent="0.25">
      <c r="A366" s="40" t="s">
        <v>15</v>
      </c>
      <c r="B366" s="40" t="s">
        <v>99</v>
      </c>
      <c r="C366" t="s">
        <v>680</v>
      </c>
      <c r="D366" s="40" t="s">
        <v>121</v>
      </c>
      <c r="E366" t="s">
        <v>241</v>
      </c>
      <c r="F366" s="40" t="s">
        <v>242</v>
      </c>
      <c r="G366" t="s">
        <v>3348</v>
      </c>
      <c r="H366" t="s">
        <v>3349</v>
      </c>
      <c r="I366" s="1"/>
      <c r="J366" s="1"/>
      <c r="K366" s="1"/>
      <c r="L366" s="1"/>
      <c r="M366" s="1"/>
      <c r="N366" s="1">
        <v>72</v>
      </c>
      <c r="O366" s="44">
        <f t="shared" si="61"/>
        <v>1</v>
      </c>
      <c r="P366" s="60">
        <f t="shared" si="62"/>
        <v>1</v>
      </c>
      <c r="Q366" s="62">
        <f t="shared" si="63"/>
        <v>0</v>
      </c>
      <c r="R366" s="62">
        <f t="shared" si="64"/>
        <v>1</v>
      </c>
      <c r="S366" s="60" t="str">
        <f t="shared" si="59"/>
        <v>0-15% range</v>
      </c>
      <c r="T366" s="61">
        <f>I366</f>
        <v>0</v>
      </c>
      <c r="U366" s="61">
        <f t="shared" si="66"/>
        <v>72</v>
      </c>
      <c r="V366" s="61">
        <f t="shared" si="67"/>
        <v>72</v>
      </c>
      <c r="W366" s="60">
        <f t="shared" si="60"/>
        <v>1</v>
      </c>
      <c r="X366" s="136" t="s">
        <v>2606</v>
      </c>
      <c r="Z366" s="134"/>
      <c r="AA366" s="134"/>
      <c r="AB366" s="134"/>
      <c r="AC366" s="134"/>
      <c r="AD366" s="134"/>
      <c r="AE366" s="134"/>
    </row>
    <row r="367" spans="1:31" ht="15" customHeight="1" x14ac:dyDescent="0.25">
      <c r="A367" s="40" t="s">
        <v>15</v>
      </c>
      <c r="B367" s="40" t="s">
        <v>99</v>
      </c>
      <c r="C367" t="s">
        <v>680</v>
      </c>
      <c r="D367" s="40" t="s">
        <v>121</v>
      </c>
      <c r="E367" t="s">
        <v>241</v>
      </c>
      <c r="F367" s="40" t="s">
        <v>242</v>
      </c>
      <c r="G367" t="s">
        <v>3350</v>
      </c>
      <c r="H367" t="s">
        <v>3351</v>
      </c>
      <c r="I367" s="1"/>
      <c r="J367" s="1"/>
      <c r="K367" s="1"/>
      <c r="L367" s="1"/>
      <c r="M367" s="1"/>
      <c r="N367" s="1">
        <v>55</v>
      </c>
      <c r="O367" s="44">
        <f t="shared" si="61"/>
        <v>1</v>
      </c>
      <c r="P367" s="60">
        <f t="shared" si="62"/>
        <v>1</v>
      </c>
      <c r="Q367" s="62">
        <f t="shared" si="63"/>
        <v>0</v>
      </c>
      <c r="R367" s="62">
        <f t="shared" si="64"/>
        <v>1</v>
      </c>
      <c r="S367" s="60" t="str">
        <f t="shared" si="59"/>
        <v>0-15% range</v>
      </c>
      <c r="T367" s="61">
        <f>AVERAGE(I367:N367)</f>
        <v>55</v>
      </c>
      <c r="U367" s="61">
        <f t="shared" si="66"/>
        <v>55</v>
      </c>
      <c r="V367" s="61">
        <f t="shared" si="67"/>
        <v>55</v>
      </c>
      <c r="W367" s="60">
        <f t="shared" si="60"/>
        <v>1</v>
      </c>
      <c r="X367" s="104" t="s">
        <v>2173</v>
      </c>
      <c r="Z367" s="134"/>
      <c r="AA367" s="134"/>
      <c r="AB367" s="134"/>
      <c r="AC367" s="134"/>
      <c r="AD367" s="134"/>
      <c r="AE367" s="134"/>
    </row>
    <row r="368" spans="1:31" ht="15" customHeight="1" x14ac:dyDescent="0.25">
      <c r="A368" s="40" t="s">
        <v>15</v>
      </c>
      <c r="B368" s="40" t="s">
        <v>99</v>
      </c>
      <c r="C368" t="s">
        <v>680</v>
      </c>
      <c r="D368" s="40" t="s">
        <v>121</v>
      </c>
      <c r="E368" t="s">
        <v>241</v>
      </c>
      <c r="F368" s="40" t="s">
        <v>242</v>
      </c>
      <c r="G368" t="s">
        <v>3352</v>
      </c>
      <c r="H368" t="s">
        <v>3353</v>
      </c>
      <c r="I368" s="1"/>
      <c r="J368" s="1"/>
      <c r="K368" s="1"/>
      <c r="L368" s="1"/>
      <c r="M368" s="1"/>
      <c r="N368" s="1">
        <v>115</v>
      </c>
      <c r="O368" s="44">
        <f t="shared" si="61"/>
        <v>1</v>
      </c>
      <c r="P368" s="60">
        <f t="shared" si="62"/>
        <v>1</v>
      </c>
      <c r="Q368" s="62">
        <f t="shared" si="63"/>
        <v>0</v>
      </c>
      <c r="R368" s="62">
        <f t="shared" si="64"/>
        <v>1</v>
      </c>
      <c r="S368" s="60" t="str">
        <f t="shared" si="59"/>
        <v>0-15% range</v>
      </c>
      <c r="T368" s="61">
        <f t="shared" ref="T368:T369" si="72">I368</f>
        <v>0</v>
      </c>
      <c r="U368" s="61">
        <f t="shared" si="66"/>
        <v>115</v>
      </c>
      <c r="V368" s="61">
        <f t="shared" si="67"/>
        <v>115</v>
      </c>
      <c r="W368" s="107">
        <f t="shared" si="60"/>
        <v>1</v>
      </c>
      <c r="X368" s="111" t="s">
        <v>2614</v>
      </c>
      <c r="Z368" s="134"/>
      <c r="AA368" s="134"/>
      <c r="AB368" s="134"/>
      <c r="AC368" s="134"/>
      <c r="AD368" s="134"/>
      <c r="AE368" s="134"/>
    </row>
    <row r="369" spans="1:31" ht="15" customHeight="1" x14ac:dyDescent="0.25">
      <c r="A369" s="40" t="s">
        <v>15</v>
      </c>
      <c r="B369" s="40" t="s">
        <v>99</v>
      </c>
      <c r="C369" t="s">
        <v>680</v>
      </c>
      <c r="D369" s="40" t="s">
        <v>121</v>
      </c>
      <c r="E369" t="s">
        <v>241</v>
      </c>
      <c r="F369" s="40" t="s">
        <v>242</v>
      </c>
      <c r="G369" t="s">
        <v>3354</v>
      </c>
      <c r="H369" t="s">
        <v>3355</v>
      </c>
      <c r="I369" s="1"/>
      <c r="J369" s="1"/>
      <c r="K369" s="1"/>
      <c r="L369" s="1"/>
      <c r="M369" s="1"/>
      <c r="N369" s="1">
        <v>38</v>
      </c>
      <c r="O369" s="44">
        <f t="shared" si="61"/>
        <v>1</v>
      </c>
      <c r="P369" s="60">
        <f t="shared" si="62"/>
        <v>1</v>
      </c>
      <c r="Q369" s="62">
        <f t="shared" si="63"/>
        <v>0</v>
      </c>
      <c r="R369" s="62">
        <f t="shared" si="64"/>
        <v>1</v>
      </c>
      <c r="S369" s="60" t="str">
        <f t="shared" si="59"/>
        <v>0-15% range</v>
      </c>
      <c r="T369" s="61">
        <f t="shared" si="72"/>
        <v>0</v>
      </c>
      <c r="U369" s="61">
        <f t="shared" si="66"/>
        <v>38</v>
      </c>
      <c r="V369" s="61">
        <f t="shared" si="67"/>
        <v>38</v>
      </c>
      <c r="W369" s="107">
        <f t="shared" si="60"/>
        <v>1</v>
      </c>
      <c r="X369" s="111" t="s">
        <v>2614</v>
      </c>
      <c r="Z369" s="134"/>
      <c r="AA369" s="134"/>
      <c r="AB369" s="134"/>
      <c r="AC369" s="134"/>
      <c r="AD369" s="134"/>
      <c r="AE369" s="134"/>
    </row>
    <row r="370" spans="1:31" ht="15" customHeight="1" x14ac:dyDescent="0.25">
      <c r="A370" s="40" t="s">
        <v>15</v>
      </c>
      <c r="B370" s="40" t="s">
        <v>99</v>
      </c>
      <c r="C370" t="s">
        <v>680</v>
      </c>
      <c r="D370" s="40" t="s">
        <v>121</v>
      </c>
      <c r="E370" t="s">
        <v>241</v>
      </c>
      <c r="F370" s="40" t="s">
        <v>242</v>
      </c>
      <c r="G370" t="s">
        <v>3389</v>
      </c>
      <c r="H370" t="s">
        <v>3390</v>
      </c>
      <c r="I370" s="1"/>
      <c r="J370" s="1"/>
      <c r="K370" s="1"/>
      <c r="L370" s="1"/>
      <c r="M370" s="1"/>
      <c r="N370" s="1">
        <v>27</v>
      </c>
      <c r="O370" s="44">
        <f t="shared" si="61"/>
        <v>1</v>
      </c>
      <c r="P370" s="60">
        <f t="shared" si="62"/>
        <v>1</v>
      </c>
      <c r="Q370" s="62">
        <f t="shared" si="63"/>
        <v>0</v>
      </c>
      <c r="R370" s="62">
        <f t="shared" si="64"/>
        <v>1</v>
      </c>
      <c r="S370" s="60" t="str">
        <f t="shared" si="59"/>
        <v>0-15% range</v>
      </c>
      <c r="T370" s="61">
        <f>AVERAGE(I370:N370)</f>
        <v>27</v>
      </c>
      <c r="U370" s="61">
        <f t="shared" si="66"/>
        <v>27</v>
      </c>
      <c r="V370" s="61">
        <f t="shared" si="67"/>
        <v>27</v>
      </c>
      <c r="W370" s="60">
        <f t="shared" si="60"/>
        <v>1</v>
      </c>
      <c r="X370" s="104" t="s">
        <v>2173</v>
      </c>
      <c r="Z370" s="134"/>
      <c r="AA370" s="134"/>
      <c r="AB370" s="134"/>
      <c r="AC370" s="134"/>
      <c r="AD370" s="134"/>
      <c r="AE370" s="134"/>
    </row>
    <row r="371" spans="1:31" ht="15" customHeight="1" x14ac:dyDescent="0.25">
      <c r="A371" s="40" t="s">
        <v>15</v>
      </c>
      <c r="B371" s="40" t="s">
        <v>99</v>
      </c>
      <c r="C371" t="s">
        <v>680</v>
      </c>
      <c r="D371" s="40" t="s">
        <v>121</v>
      </c>
      <c r="E371" t="s">
        <v>241</v>
      </c>
      <c r="F371" s="40" t="s">
        <v>242</v>
      </c>
      <c r="G371" t="s">
        <v>3391</v>
      </c>
      <c r="H371" t="s">
        <v>3392</v>
      </c>
      <c r="I371" s="1"/>
      <c r="J371" s="1"/>
      <c r="K371" s="1"/>
      <c r="L371" s="1"/>
      <c r="M371" s="1"/>
      <c r="N371" s="1">
        <v>88</v>
      </c>
      <c r="O371" s="44">
        <f t="shared" si="61"/>
        <v>1</v>
      </c>
      <c r="P371" s="60">
        <f t="shared" si="62"/>
        <v>1</v>
      </c>
      <c r="Q371" s="62">
        <f t="shared" si="63"/>
        <v>0</v>
      </c>
      <c r="R371" s="62">
        <f t="shared" si="64"/>
        <v>1</v>
      </c>
      <c r="S371" s="60" t="str">
        <f t="shared" si="59"/>
        <v>0-15% range</v>
      </c>
      <c r="T371" s="61">
        <f>I371</f>
        <v>0</v>
      </c>
      <c r="U371" s="61">
        <f t="shared" si="66"/>
        <v>88</v>
      </c>
      <c r="V371" s="61">
        <f t="shared" si="67"/>
        <v>88</v>
      </c>
      <c r="W371" s="60">
        <f t="shared" si="60"/>
        <v>1</v>
      </c>
      <c r="X371" s="136" t="s">
        <v>2606</v>
      </c>
      <c r="Z371" s="134"/>
      <c r="AA371" s="134"/>
      <c r="AB371" s="134"/>
      <c r="AC371" s="134"/>
      <c r="AD371" s="134"/>
      <c r="AE371" s="134"/>
    </row>
    <row r="372" spans="1:31" ht="15" customHeight="1" x14ac:dyDescent="0.25">
      <c r="A372" s="40" t="s">
        <v>15</v>
      </c>
      <c r="B372" s="40" t="s">
        <v>99</v>
      </c>
      <c r="C372" t="s">
        <v>680</v>
      </c>
      <c r="D372" s="40" t="s">
        <v>121</v>
      </c>
      <c r="E372" t="s">
        <v>241</v>
      </c>
      <c r="F372" s="40" t="s">
        <v>242</v>
      </c>
      <c r="G372" t="s">
        <v>3393</v>
      </c>
      <c r="H372" t="s">
        <v>3394</v>
      </c>
      <c r="I372" s="1"/>
      <c r="J372" s="1"/>
      <c r="K372" s="1"/>
      <c r="L372" s="1"/>
      <c r="M372" s="1"/>
      <c r="N372" s="1">
        <v>55</v>
      </c>
      <c r="O372" s="44">
        <f t="shared" si="61"/>
        <v>1</v>
      </c>
      <c r="P372" s="60">
        <f t="shared" si="62"/>
        <v>1</v>
      </c>
      <c r="Q372" s="62">
        <f t="shared" si="63"/>
        <v>0</v>
      </c>
      <c r="R372" s="62">
        <f t="shared" si="64"/>
        <v>1</v>
      </c>
      <c r="S372" s="60" t="str">
        <f t="shared" si="59"/>
        <v>0-15% range</v>
      </c>
      <c r="T372" s="61">
        <f t="shared" ref="T372:T378" si="73">AVERAGE(I372:N372)</f>
        <v>55</v>
      </c>
      <c r="U372" s="61">
        <f t="shared" si="66"/>
        <v>55</v>
      </c>
      <c r="V372" s="61">
        <f t="shared" si="67"/>
        <v>55</v>
      </c>
      <c r="W372" s="107">
        <f t="shared" si="60"/>
        <v>1</v>
      </c>
      <c r="X372" s="105" t="s">
        <v>2154</v>
      </c>
      <c r="Z372" s="134"/>
      <c r="AA372" s="134"/>
      <c r="AB372" s="134"/>
      <c r="AC372" s="134"/>
      <c r="AD372" s="134"/>
      <c r="AE372" s="134"/>
    </row>
    <row r="373" spans="1:31" ht="15" customHeight="1" x14ac:dyDescent="0.25">
      <c r="A373" s="40" t="s">
        <v>15</v>
      </c>
      <c r="B373" s="40" t="s">
        <v>99</v>
      </c>
      <c r="C373" t="s">
        <v>680</v>
      </c>
      <c r="D373" s="40" t="s">
        <v>121</v>
      </c>
      <c r="E373" t="s">
        <v>241</v>
      </c>
      <c r="F373" s="40" t="s">
        <v>242</v>
      </c>
      <c r="G373" t="s">
        <v>3395</v>
      </c>
      <c r="H373" t="s">
        <v>3396</v>
      </c>
      <c r="I373" s="1"/>
      <c r="J373" s="1"/>
      <c r="K373" s="1"/>
      <c r="L373" s="1"/>
      <c r="M373" s="1"/>
      <c r="N373" s="1">
        <v>110</v>
      </c>
      <c r="O373" s="44">
        <f t="shared" si="61"/>
        <v>1</v>
      </c>
      <c r="P373" s="60">
        <f t="shared" si="62"/>
        <v>1</v>
      </c>
      <c r="Q373" s="62">
        <f t="shared" si="63"/>
        <v>0</v>
      </c>
      <c r="R373" s="62">
        <f t="shared" si="64"/>
        <v>1</v>
      </c>
      <c r="S373" s="60" t="str">
        <f t="shared" si="59"/>
        <v>0-15% range</v>
      </c>
      <c r="T373" s="61">
        <f t="shared" si="73"/>
        <v>110</v>
      </c>
      <c r="U373" s="61">
        <f t="shared" si="66"/>
        <v>110</v>
      </c>
      <c r="V373" s="61">
        <f t="shared" si="67"/>
        <v>110</v>
      </c>
      <c r="W373" s="60">
        <f t="shared" si="60"/>
        <v>1</v>
      </c>
      <c r="X373" s="104" t="s">
        <v>2173</v>
      </c>
      <c r="Z373" s="134"/>
      <c r="AA373" s="134"/>
      <c r="AB373" s="134"/>
      <c r="AC373" s="134"/>
      <c r="AD373" s="134"/>
      <c r="AE373" s="134"/>
    </row>
    <row r="374" spans="1:31" ht="15" customHeight="1" x14ac:dyDescent="0.25">
      <c r="A374" s="40" t="s">
        <v>15</v>
      </c>
      <c r="B374" s="40" t="s">
        <v>99</v>
      </c>
      <c r="C374" t="s">
        <v>680</v>
      </c>
      <c r="D374" s="40" t="s">
        <v>121</v>
      </c>
      <c r="E374" t="s">
        <v>241</v>
      </c>
      <c r="F374" s="40" t="s">
        <v>242</v>
      </c>
      <c r="G374" t="s">
        <v>3397</v>
      </c>
      <c r="H374" t="s">
        <v>3398</v>
      </c>
      <c r="I374" s="1"/>
      <c r="J374" s="1"/>
      <c r="K374" s="1"/>
      <c r="L374" s="1"/>
      <c r="M374" s="1"/>
      <c r="N374" s="1">
        <v>33</v>
      </c>
      <c r="O374" s="44">
        <f t="shared" si="61"/>
        <v>1</v>
      </c>
      <c r="P374" s="60">
        <f t="shared" si="62"/>
        <v>1</v>
      </c>
      <c r="Q374" s="62">
        <f t="shared" si="63"/>
        <v>0</v>
      </c>
      <c r="R374" s="62">
        <f t="shared" si="64"/>
        <v>1</v>
      </c>
      <c r="S374" s="60" t="str">
        <f t="shared" si="59"/>
        <v>0-15% range</v>
      </c>
      <c r="T374" s="61">
        <f t="shared" si="73"/>
        <v>33</v>
      </c>
      <c r="U374" s="61">
        <f t="shared" si="66"/>
        <v>33</v>
      </c>
      <c r="V374" s="61">
        <f t="shared" si="67"/>
        <v>33</v>
      </c>
      <c r="W374" s="60">
        <f t="shared" si="60"/>
        <v>1</v>
      </c>
      <c r="X374" s="104" t="s">
        <v>2173</v>
      </c>
      <c r="Z374" s="134"/>
      <c r="AA374" s="134"/>
      <c r="AB374" s="134"/>
      <c r="AC374" s="134"/>
      <c r="AD374" s="134"/>
      <c r="AE374" s="134"/>
    </row>
    <row r="375" spans="1:31" ht="15" customHeight="1" x14ac:dyDescent="0.25">
      <c r="A375" s="40" t="s">
        <v>15</v>
      </c>
      <c r="B375" s="40" t="s">
        <v>99</v>
      </c>
      <c r="C375" t="s">
        <v>680</v>
      </c>
      <c r="D375" s="40" t="s">
        <v>121</v>
      </c>
      <c r="E375" t="s">
        <v>241</v>
      </c>
      <c r="F375" s="40" t="s">
        <v>242</v>
      </c>
      <c r="G375" t="s">
        <v>3399</v>
      </c>
      <c r="H375" t="s">
        <v>3400</v>
      </c>
      <c r="I375" s="1"/>
      <c r="J375" s="1"/>
      <c r="K375" s="1"/>
      <c r="L375" s="1"/>
      <c r="M375" s="1"/>
      <c r="N375" s="1">
        <v>126</v>
      </c>
      <c r="O375" s="44">
        <f t="shared" si="61"/>
        <v>1</v>
      </c>
      <c r="P375" s="60">
        <f t="shared" si="62"/>
        <v>1</v>
      </c>
      <c r="Q375" s="62">
        <f t="shared" si="63"/>
        <v>0</v>
      </c>
      <c r="R375" s="62">
        <f t="shared" si="64"/>
        <v>1</v>
      </c>
      <c r="S375" s="60" t="str">
        <f t="shared" si="59"/>
        <v>0-15% range</v>
      </c>
      <c r="T375" s="61">
        <f t="shared" si="73"/>
        <v>126</v>
      </c>
      <c r="U375" s="61">
        <f t="shared" si="66"/>
        <v>126</v>
      </c>
      <c r="V375" s="61">
        <f t="shared" si="67"/>
        <v>126</v>
      </c>
      <c r="W375" s="60">
        <f t="shared" si="60"/>
        <v>1</v>
      </c>
      <c r="X375" s="104" t="s">
        <v>2173</v>
      </c>
      <c r="Z375" s="134"/>
      <c r="AA375" s="134"/>
      <c r="AB375" s="134"/>
      <c r="AC375" s="134"/>
      <c r="AD375" s="134"/>
      <c r="AE375" s="134"/>
    </row>
    <row r="376" spans="1:31" ht="15" customHeight="1" x14ac:dyDescent="0.25">
      <c r="A376" s="40" t="s">
        <v>15</v>
      </c>
      <c r="B376" s="40" t="s">
        <v>99</v>
      </c>
      <c r="C376" t="s">
        <v>680</v>
      </c>
      <c r="D376" s="40" t="s">
        <v>121</v>
      </c>
      <c r="E376" t="s">
        <v>241</v>
      </c>
      <c r="F376" s="40" t="s">
        <v>242</v>
      </c>
      <c r="G376" t="s">
        <v>3401</v>
      </c>
      <c r="H376" t="s">
        <v>3402</v>
      </c>
      <c r="I376" s="1"/>
      <c r="J376" s="1"/>
      <c r="K376" s="1"/>
      <c r="L376" s="1"/>
      <c r="M376" s="1"/>
      <c r="N376" s="1">
        <v>22</v>
      </c>
      <c r="O376" s="44">
        <f t="shared" si="61"/>
        <v>1</v>
      </c>
      <c r="P376" s="60">
        <f t="shared" si="62"/>
        <v>1</v>
      </c>
      <c r="Q376" s="62">
        <f t="shared" si="63"/>
        <v>0</v>
      </c>
      <c r="R376" s="62">
        <f t="shared" si="64"/>
        <v>1</v>
      </c>
      <c r="S376" s="60" t="str">
        <f t="shared" si="59"/>
        <v>0-15% range</v>
      </c>
      <c r="T376" s="61">
        <f t="shared" si="73"/>
        <v>22</v>
      </c>
      <c r="U376" s="61">
        <f t="shared" si="66"/>
        <v>22</v>
      </c>
      <c r="V376" s="61">
        <f t="shared" si="67"/>
        <v>22</v>
      </c>
      <c r="W376" s="60">
        <f t="shared" si="60"/>
        <v>1</v>
      </c>
      <c r="X376" s="104" t="s">
        <v>2173</v>
      </c>
      <c r="Z376" s="134"/>
      <c r="AA376" s="134"/>
      <c r="AB376" s="134"/>
      <c r="AC376" s="134"/>
      <c r="AD376" s="134"/>
      <c r="AE376" s="134"/>
    </row>
    <row r="377" spans="1:31" ht="15" customHeight="1" x14ac:dyDescent="0.25">
      <c r="A377" s="40" t="s">
        <v>15</v>
      </c>
      <c r="B377" s="40" t="s">
        <v>99</v>
      </c>
      <c r="C377" t="s">
        <v>680</v>
      </c>
      <c r="D377" s="40" t="s">
        <v>121</v>
      </c>
      <c r="E377" t="s">
        <v>241</v>
      </c>
      <c r="F377" s="40" t="s">
        <v>242</v>
      </c>
      <c r="G377" t="s">
        <v>3405</v>
      </c>
      <c r="H377" t="s">
        <v>3406</v>
      </c>
      <c r="I377" s="1"/>
      <c r="J377" s="1"/>
      <c r="K377" s="1"/>
      <c r="L377" s="1"/>
      <c r="M377" s="1"/>
      <c r="N377" s="1">
        <v>93</v>
      </c>
      <c r="O377" s="44">
        <f t="shared" si="61"/>
        <v>1</v>
      </c>
      <c r="P377" s="60">
        <f t="shared" si="62"/>
        <v>1</v>
      </c>
      <c r="Q377" s="62">
        <f t="shared" si="63"/>
        <v>0</v>
      </c>
      <c r="R377" s="62">
        <f t="shared" si="64"/>
        <v>1</v>
      </c>
      <c r="S377" s="60" t="str">
        <f t="shared" si="59"/>
        <v>0-15% range</v>
      </c>
      <c r="T377" s="61">
        <f t="shared" si="73"/>
        <v>93</v>
      </c>
      <c r="U377" s="61">
        <f t="shared" si="66"/>
        <v>93</v>
      </c>
      <c r="V377" s="61">
        <f t="shared" si="67"/>
        <v>93</v>
      </c>
      <c r="W377" s="60">
        <f t="shared" si="60"/>
        <v>1</v>
      </c>
      <c r="X377" s="104" t="s">
        <v>2173</v>
      </c>
      <c r="Z377" s="134"/>
      <c r="AA377" s="134"/>
      <c r="AB377" s="134"/>
      <c r="AC377" s="134"/>
      <c r="AD377" s="134"/>
      <c r="AE377" s="134"/>
    </row>
    <row r="378" spans="1:31" ht="15" customHeight="1" x14ac:dyDescent="0.25">
      <c r="A378" s="40" t="s">
        <v>15</v>
      </c>
      <c r="B378" s="40" t="s">
        <v>99</v>
      </c>
      <c r="C378" t="s">
        <v>680</v>
      </c>
      <c r="D378" s="40" t="s">
        <v>121</v>
      </c>
      <c r="E378" t="s">
        <v>241</v>
      </c>
      <c r="F378" s="40" t="s">
        <v>242</v>
      </c>
      <c r="G378" t="s">
        <v>3409</v>
      </c>
      <c r="H378" t="s">
        <v>3410</v>
      </c>
      <c r="I378" s="1"/>
      <c r="J378" s="1"/>
      <c r="K378" s="1"/>
      <c r="L378" s="1"/>
      <c r="M378" s="1"/>
      <c r="N378" s="1">
        <v>148</v>
      </c>
      <c r="O378" s="44">
        <f t="shared" si="61"/>
        <v>1</v>
      </c>
      <c r="P378" s="60">
        <f t="shared" si="62"/>
        <v>1</v>
      </c>
      <c r="Q378" s="62">
        <f t="shared" si="63"/>
        <v>0</v>
      </c>
      <c r="R378" s="62">
        <f t="shared" si="64"/>
        <v>1</v>
      </c>
      <c r="S378" s="60" t="str">
        <f t="shared" si="59"/>
        <v>0-15% range</v>
      </c>
      <c r="T378" s="61">
        <f t="shared" si="73"/>
        <v>148</v>
      </c>
      <c r="U378" s="61">
        <f t="shared" si="66"/>
        <v>148</v>
      </c>
      <c r="V378" s="61">
        <f t="shared" si="67"/>
        <v>148</v>
      </c>
      <c r="W378" s="107">
        <f t="shared" si="60"/>
        <v>1</v>
      </c>
      <c r="X378" s="104" t="s">
        <v>2173</v>
      </c>
      <c r="Z378" s="134"/>
      <c r="AA378" s="134"/>
      <c r="AB378" s="134"/>
      <c r="AC378" s="134"/>
      <c r="AD378" s="134"/>
      <c r="AE378" s="134"/>
    </row>
    <row r="379" spans="1:31" ht="15" customHeight="1" x14ac:dyDescent="0.25">
      <c r="A379" s="40" t="s">
        <v>15</v>
      </c>
      <c r="B379" s="40" t="s">
        <v>99</v>
      </c>
      <c r="C379" t="s">
        <v>680</v>
      </c>
      <c r="D379" s="40" t="s">
        <v>121</v>
      </c>
      <c r="E379" t="s">
        <v>257</v>
      </c>
      <c r="F379" s="40" t="s">
        <v>258</v>
      </c>
      <c r="G379" t="s">
        <v>2107</v>
      </c>
      <c r="H379" t="s">
        <v>898</v>
      </c>
      <c r="I379" s="1"/>
      <c r="J379" s="1"/>
      <c r="K379" s="1"/>
      <c r="L379" s="1"/>
      <c r="M379" s="1"/>
      <c r="N379" s="1">
        <v>225</v>
      </c>
      <c r="O379" s="44">
        <f t="shared" si="61"/>
        <v>1</v>
      </c>
      <c r="P379" s="60">
        <f t="shared" si="62"/>
        <v>1</v>
      </c>
      <c r="Q379" s="62">
        <f t="shared" si="63"/>
        <v>0</v>
      </c>
      <c r="R379" s="62">
        <f t="shared" si="64"/>
        <v>1</v>
      </c>
      <c r="S379" s="60" t="str">
        <f t="shared" si="59"/>
        <v>0-15% range</v>
      </c>
      <c r="T379" s="61">
        <f>I379</f>
        <v>0</v>
      </c>
      <c r="U379" s="61">
        <f t="shared" si="66"/>
        <v>225</v>
      </c>
      <c r="V379" s="61">
        <f t="shared" si="67"/>
        <v>225</v>
      </c>
      <c r="W379" s="107">
        <f t="shared" si="60"/>
        <v>1</v>
      </c>
      <c r="X379" s="111" t="s">
        <v>3666</v>
      </c>
      <c r="Z379" s="134"/>
      <c r="AA379" s="134"/>
      <c r="AB379" s="134"/>
      <c r="AC379" s="134"/>
      <c r="AD379" s="134"/>
      <c r="AE379" s="134"/>
    </row>
    <row r="380" spans="1:31" ht="15" customHeight="1" x14ac:dyDescent="0.25">
      <c r="A380" s="40" t="s">
        <v>15</v>
      </c>
      <c r="B380" s="40" t="s">
        <v>99</v>
      </c>
      <c r="C380" t="s">
        <v>680</v>
      </c>
      <c r="D380" s="40" t="s">
        <v>121</v>
      </c>
      <c r="E380" t="s">
        <v>257</v>
      </c>
      <c r="F380" s="40" t="s">
        <v>258</v>
      </c>
      <c r="G380" t="s">
        <v>2108</v>
      </c>
      <c r="H380" t="s">
        <v>899</v>
      </c>
      <c r="I380" s="1"/>
      <c r="J380" s="1"/>
      <c r="K380" s="1"/>
      <c r="L380" s="1"/>
      <c r="M380" s="1"/>
      <c r="N380" s="1">
        <v>375</v>
      </c>
      <c r="O380" s="44">
        <f t="shared" si="61"/>
        <v>1</v>
      </c>
      <c r="P380" s="60">
        <f t="shared" si="62"/>
        <v>1</v>
      </c>
      <c r="Q380" s="62">
        <f t="shared" si="63"/>
        <v>0</v>
      </c>
      <c r="R380" s="62">
        <f t="shared" si="64"/>
        <v>1</v>
      </c>
      <c r="S380" s="60" t="str">
        <f t="shared" si="59"/>
        <v>0-15% range</v>
      </c>
      <c r="T380" s="61">
        <f t="shared" ref="T380" si="74">AVERAGE(I380:N380)</f>
        <v>375</v>
      </c>
      <c r="U380" s="61">
        <f t="shared" si="66"/>
        <v>375</v>
      </c>
      <c r="V380" s="61">
        <f t="shared" si="67"/>
        <v>375</v>
      </c>
      <c r="W380" s="60">
        <f t="shared" si="60"/>
        <v>1</v>
      </c>
      <c r="X380" s="105" t="s">
        <v>2154</v>
      </c>
      <c r="Z380" s="134"/>
      <c r="AA380" s="134"/>
      <c r="AB380" s="134"/>
      <c r="AC380" s="134"/>
      <c r="AD380" s="134"/>
      <c r="AE380" s="134"/>
    </row>
    <row r="381" spans="1:31" ht="15" customHeight="1" x14ac:dyDescent="0.25">
      <c r="A381" s="40" t="s">
        <v>15</v>
      </c>
      <c r="B381" s="40" t="s">
        <v>99</v>
      </c>
      <c r="C381" t="s">
        <v>680</v>
      </c>
      <c r="D381" s="40" t="s">
        <v>121</v>
      </c>
      <c r="E381" t="s">
        <v>257</v>
      </c>
      <c r="F381" s="40" t="s">
        <v>258</v>
      </c>
      <c r="G381" t="s">
        <v>2109</v>
      </c>
      <c r="H381" t="s">
        <v>901</v>
      </c>
      <c r="I381" s="1"/>
      <c r="J381" s="1"/>
      <c r="K381" s="1"/>
      <c r="L381" s="1"/>
      <c r="M381" s="1"/>
      <c r="N381" s="1">
        <v>230</v>
      </c>
      <c r="O381" s="44">
        <f t="shared" si="61"/>
        <v>1</v>
      </c>
      <c r="P381" s="60">
        <f t="shared" si="62"/>
        <v>1</v>
      </c>
      <c r="Q381" s="62">
        <f t="shared" si="63"/>
        <v>0</v>
      </c>
      <c r="R381" s="62">
        <f t="shared" si="64"/>
        <v>1</v>
      </c>
      <c r="S381" s="60" t="str">
        <f t="shared" si="59"/>
        <v>0-15% range</v>
      </c>
      <c r="T381" s="61">
        <f>AVERAGE(I381:N381)</f>
        <v>230</v>
      </c>
      <c r="U381" s="61">
        <f t="shared" si="66"/>
        <v>230</v>
      </c>
      <c r="V381" s="61">
        <f t="shared" si="67"/>
        <v>230</v>
      </c>
      <c r="W381" s="60">
        <f t="shared" si="60"/>
        <v>1</v>
      </c>
      <c r="X381" s="104" t="s">
        <v>2173</v>
      </c>
      <c r="Z381" s="134"/>
      <c r="AA381" s="134"/>
      <c r="AB381" s="134"/>
      <c r="AC381" s="134"/>
      <c r="AD381" s="134"/>
      <c r="AE381" s="134"/>
    </row>
    <row r="382" spans="1:31" ht="15" customHeight="1" x14ac:dyDescent="0.25">
      <c r="A382" s="40" t="s">
        <v>15</v>
      </c>
      <c r="B382" s="40" t="s">
        <v>99</v>
      </c>
      <c r="C382" t="s">
        <v>680</v>
      </c>
      <c r="D382" s="40" t="s">
        <v>121</v>
      </c>
      <c r="E382" t="s">
        <v>257</v>
      </c>
      <c r="F382" s="40" t="s">
        <v>258</v>
      </c>
      <c r="G382" t="s">
        <v>2712</v>
      </c>
      <c r="H382" t="s">
        <v>2696</v>
      </c>
      <c r="I382" s="1"/>
      <c r="J382" s="1"/>
      <c r="K382" s="1"/>
      <c r="L382" s="1"/>
      <c r="M382" s="1"/>
      <c r="N382" s="1">
        <v>450</v>
      </c>
      <c r="O382" s="44">
        <f t="shared" si="61"/>
        <v>1</v>
      </c>
      <c r="P382" s="60">
        <f t="shared" si="62"/>
        <v>1</v>
      </c>
      <c r="Q382" s="62">
        <f t="shared" si="63"/>
        <v>0</v>
      </c>
      <c r="R382" s="62">
        <f t="shared" si="64"/>
        <v>1</v>
      </c>
      <c r="S382" s="60" t="str">
        <f t="shared" si="59"/>
        <v>0-15% range</v>
      </c>
      <c r="T382" s="61">
        <f t="shared" ref="T382" si="75">AVERAGE(I382:N382)</f>
        <v>450</v>
      </c>
      <c r="U382" s="61">
        <f t="shared" si="66"/>
        <v>450</v>
      </c>
      <c r="V382" s="61">
        <f t="shared" si="67"/>
        <v>450</v>
      </c>
      <c r="W382" s="60">
        <f t="shared" si="60"/>
        <v>1</v>
      </c>
      <c r="X382" s="105" t="s">
        <v>2154</v>
      </c>
      <c r="Z382" s="134"/>
      <c r="AA382" s="134"/>
      <c r="AB382" s="134"/>
      <c r="AC382" s="134"/>
      <c r="AD382" s="134"/>
      <c r="AE382" s="134"/>
    </row>
    <row r="383" spans="1:31" ht="15" customHeight="1" x14ac:dyDescent="0.25">
      <c r="A383" s="40" t="s">
        <v>27</v>
      </c>
      <c r="B383" s="40" t="s">
        <v>171</v>
      </c>
      <c r="C383" t="s">
        <v>27</v>
      </c>
      <c r="D383" s="40" t="s">
        <v>172</v>
      </c>
      <c r="E383" t="s">
        <v>1889</v>
      </c>
      <c r="F383" s="40" t="s">
        <v>1890</v>
      </c>
      <c r="G383" t="s">
        <v>1898</v>
      </c>
      <c r="H383" t="s">
        <v>1899</v>
      </c>
      <c r="I383" s="1"/>
      <c r="J383" s="1"/>
      <c r="K383" s="1"/>
      <c r="L383" s="1"/>
      <c r="M383" s="1"/>
      <c r="N383" s="1">
        <v>200</v>
      </c>
      <c r="O383" s="44">
        <f t="shared" si="61"/>
        <v>1</v>
      </c>
      <c r="P383" s="60">
        <f t="shared" si="62"/>
        <v>1</v>
      </c>
      <c r="Q383" s="62">
        <f t="shared" si="63"/>
        <v>0</v>
      </c>
      <c r="R383" s="62">
        <f t="shared" si="64"/>
        <v>1</v>
      </c>
      <c r="S383" s="60" t="str">
        <f t="shared" si="59"/>
        <v>0-15% range</v>
      </c>
      <c r="T383" s="61">
        <f>AVERAGE(I383:N383)</f>
        <v>200</v>
      </c>
      <c r="U383" s="61">
        <f t="shared" si="66"/>
        <v>200</v>
      </c>
      <c r="V383" s="61">
        <f t="shared" si="67"/>
        <v>200</v>
      </c>
      <c r="W383" s="60">
        <f t="shared" si="60"/>
        <v>1</v>
      </c>
      <c r="X383" s="104" t="s">
        <v>2173</v>
      </c>
      <c r="Z383" s="134"/>
      <c r="AA383" s="134"/>
      <c r="AB383" s="134"/>
      <c r="AC383" s="134"/>
      <c r="AD383" s="134"/>
      <c r="AE383" s="134"/>
    </row>
    <row r="384" spans="1:31" ht="15" customHeight="1" x14ac:dyDescent="0.25">
      <c r="A384" s="40" t="s">
        <v>27</v>
      </c>
      <c r="B384" s="40" t="s">
        <v>171</v>
      </c>
      <c r="C384" t="s">
        <v>27</v>
      </c>
      <c r="D384" s="40" t="s">
        <v>172</v>
      </c>
      <c r="E384" t="s">
        <v>1889</v>
      </c>
      <c r="F384" s="40" t="s">
        <v>1890</v>
      </c>
      <c r="G384" t="s">
        <v>1900</v>
      </c>
      <c r="H384" t="s">
        <v>1901</v>
      </c>
      <c r="I384" s="1"/>
      <c r="J384" s="1"/>
      <c r="K384" s="1"/>
      <c r="L384" s="1"/>
      <c r="M384" s="1"/>
      <c r="N384" s="1">
        <v>25</v>
      </c>
      <c r="O384" s="44">
        <f t="shared" si="61"/>
        <v>1</v>
      </c>
      <c r="P384" s="60">
        <f t="shared" si="62"/>
        <v>1</v>
      </c>
      <c r="Q384" s="62">
        <f t="shared" si="63"/>
        <v>0</v>
      </c>
      <c r="R384" s="62">
        <f t="shared" si="64"/>
        <v>1</v>
      </c>
      <c r="S384" s="60" t="str">
        <f t="shared" si="59"/>
        <v>0-15% range</v>
      </c>
      <c r="T384" s="61">
        <f t="shared" ref="T384" si="76">AVERAGE(I384:N384)</f>
        <v>25</v>
      </c>
      <c r="U384" s="61">
        <f t="shared" si="66"/>
        <v>25</v>
      </c>
      <c r="V384" s="61">
        <f t="shared" si="67"/>
        <v>25</v>
      </c>
      <c r="W384" s="107">
        <f t="shared" si="60"/>
        <v>1</v>
      </c>
      <c r="X384" s="105" t="s">
        <v>2154</v>
      </c>
      <c r="Z384" s="134"/>
      <c r="AA384" s="134"/>
      <c r="AB384" s="134"/>
      <c r="AC384" s="134"/>
      <c r="AD384" s="134"/>
      <c r="AE384" s="134"/>
    </row>
    <row r="385" spans="1:31" ht="15" customHeight="1" x14ac:dyDescent="0.25">
      <c r="A385" s="40" t="s">
        <v>27</v>
      </c>
      <c r="B385" s="40" t="s">
        <v>171</v>
      </c>
      <c r="C385" t="s">
        <v>27</v>
      </c>
      <c r="D385" s="40" t="s">
        <v>172</v>
      </c>
      <c r="E385" t="s">
        <v>1889</v>
      </c>
      <c r="F385" s="40" t="s">
        <v>1890</v>
      </c>
      <c r="G385" t="s">
        <v>3415</v>
      </c>
      <c r="H385" t="s">
        <v>3416</v>
      </c>
      <c r="I385" s="1"/>
      <c r="J385" s="1"/>
      <c r="K385" s="1"/>
      <c r="L385" s="1"/>
      <c r="M385" s="1"/>
      <c r="N385" s="1">
        <v>20</v>
      </c>
      <c r="O385" s="44">
        <f t="shared" si="61"/>
        <v>1</v>
      </c>
      <c r="P385" s="60">
        <f t="shared" si="62"/>
        <v>1</v>
      </c>
      <c r="Q385" s="62">
        <f t="shared" si="63"/>
        <v>0</v>
      </c>
      <c r="R385" s="62">
        <f t="shared" si="64"/>
        <v>1</v>
      </c>
      <c r="S385" s="60" t="str">
        <f t="shared" si="59"/>
        <v>0-15% range</v>
      </c>
      <c r="T385" s="61">
        <f>I385</f>
        <v>0</v>
      </c>
      <c r="U385" s="61">
        <f t="shared" si="66"/>
        <v>20</v>
      </c>
      <c r="V385" s="61">
        <f t="shared" si="67"/>
        <v>20</v>
      </c>
      <c r="W385" s="107">
        <f t="shared" si="60"/>
        <v>1</v>
      </c>
      <c r="X385" s="111" t="s">
        <v>2614</v>
      </c>
      <c r="Z385" s="134"/>
      <c r="AA385" s="134"/>
      <c r="AB385" s="134"/>
      <c r="AC385" s="134"/>
      <c r="AD385" s="134"/>
      <c r="AE385" s="134"/>
    </row>
    <row r="386" spans="1:31" ht="15" customHeight="1" x14ac:dyDescent="0.25">
      <c r="A386" s="40" t="s">
        <v>27</v>
      </c>
      <c r="B386" s="40" t="s">
        <v>171</v>
      </c>
      <c r="C386" t="s">
        <v>27</v>
      </c>
      <c r="D386" s="40" t="s">
        <v>172</v>
      </c>
      <c r="E386" t="s">
        <v>1889</v>
      </c>
      <c r="F386" s="40" t="s">
        <v>1890</v>
      </c>
      <c r="G386" t="s">
        <v>3434</v>
      </c>
      <c r="H386" t="s">
        <v>3435</v>
      </c>
      <c r="I386" s="1"/>
      <c r="J386" s="1"/>
      <c r="K386" s="1"/>
      <c r="L386" s="1"/>
      <c r="M386" s="1"/>
      <c r="N386" s="1">
        <v>35</v>
      </c>
      <c r="O386" s="44">
        <f t="shared" si="61"/>
        <v>1</v>
      </c>
      <c r="P386" s="60">
        <f t="shared" si="62"/>
        <v>1</v>
      </c>
      <c r="Q386" s="62">
        <f t="shared" si="63"/>
        <v>0</v>
      </c>
      <c r="R386" s="62">
        <f t="shared" si="64"/>
        <v>1</v>
      </c>
      <c r="S386" s="60" t="str">
        <f t="shared" si="59"/>
        <v>0-15% range</v>
      </c>
      <c r="T386" s="61">
        <f t="shared" ref="T386:T389" si="77">AVERAGE(I386:N386)</f>
        <v>35</v>
      </c>
      <c r="U386" s="61">
        <f t="shared" si="66"/>
        <v>35</v>
      </c>
      <c r="V386" s="61">
        <f t="shared" si="67"/>
        <v>35</v>
      </c>
      <c r="W386" s="60">
        <f t="shared" si="60"/>
        <v>1</v>
      </c>
      <c r="X386" s="104" t="s">
        <v>2173</v>
      </c>
      <c r="Z386" s="134"/>
      <c r="AA386" s="134"/>
      <c r="AB386" s="134"/>
      <c r="AC386" s="134"/>
      <c r="AD386" s="134"/>
      <c r="AE386" s="134"/>
    </row>
    <row r="387" spans="1:31" ht="15" customHeight="1" x14ac:dyDescent="0.25">
      <c r="A387" s="40" t="s">
        <v>29</v>
      </c>
      <c r="B387" s="40" t="s">
        <v>159</v>
      </c>
      <c r="C387" t="s">
        <v>29</v>
      </c>
      <c r="D387" s="40" t="s">
        <v>476</v>
      </c>
      <c r="E387" t="s">
        <v>581</v>
      </c>
      <c r="F387" s="40" t="s">
        <v>582</v>
      </c>
      <c r="G387" t="s">
        <v>1423</v>
      </c>
      <c r="H387" t="s">
        <v>942</v>
      </c>
      <c r="I387" s="1"/>
      <c r="J387" s="1"/>
      <c r="K387" s="1"/>
      <c r="L387" s="1"/>
      <c r="M387" s="1"/>
      <c r="N387" s="1">
        <v>100</v>
      </c>
      <c r="O387" s="44">
        <f t="shared" si="61"/>
        <v>1</v>
      </c>
      <c r="P387" s="60">
        <f t="shared" si="62"/>
        <v>1</v>
      </c>
      <c r="Q387" s="62">
        <f t="shared" si="63"/>
        <v>0</v>
      </c>
      <c r="R387" s="62">
        <f t="shared" si="64"/>
        <v>1</v>
      </c>
      <c r="S387" s="60" t="str">
        <f t="shared" ref="S387:S450" si="78">IFERROR(IF(Q387&lt;=0.15,"0-15% range",IF(AND(Q387&gt;0.15,Q387&lt;=0.5),"16 - 50% range",IF(Q387&gt;0.5,"50-100% range", "NA"))),"")</f>
        <v>0-15% range</v>
      </c>
      <c r="T387" s="61">
        <f t="shared" si="77"/>
        <v>100</v>
      </c>
      <c r="U387" s="61">
        <f t="shared" si="66"/>
        <v>100</v>
      </c>
      <c r="V387" s="61">
        <f t="shared" si="67"/>
        <v>100</v>
      </c>
      <c r="W387" s="60">
        <f t="shared" ref="W387:W450" si="79">COUNTIF(H:H,H387)</f>
        <v>1</v>
      </c>
      <c r="X387" s="104" t="s">
        <v>2173</v>
      </c>
      <c r="Z387" s="134"/>
      <c r="AA387" s="134"/>
      <c r="AB387" s="134"/>
      <c r="AC387" s="134"/>
      <c r="AD387" s="134"/>
      <c r="AE387" s="134"/>
    </row>
    <row r="388" spans="1:31" ht="15" customHeight="1" x14ac:dyDescent="0.25">
      <c r="A388" s="40" t="s">
        <v>29</v>
      </c>
      <c r="B388" s="40" t="s">
        <v>159</v>
      </c>
      <c r="C388" t="s">
        <v>29</v>
      </c>
      <c r="D388" s="40" t="s">
        <v>476</v>
      </c>
      <c r="E388" t="s">
        <v>581</v>
      </c>
      <c r="F388" s="40" t="s">
        <v>582</v>
      </c>
      <c r="G388" t="s">
        <v>1424</v>
      </c>
      <c r="H388" t="s">
        <v>944</v>
      </c>
      <c r="I388" s="1"/>
      <c r="J388" s="1"/>
      <c r="K388" s="1"/>
      <c r="L388" s="1"/>
      <c r="M388" s="1"/>
      <c r="N388" s="1">
        <v>150</v>
      </c>
      <c r="O388" s="44">
        <f t="shared" ref="O388:O451" si="80">COUNTIF(I388:N388,"&gt;=0")</f>
        <v>1</v>
      </c>
      <c r="P388" s="60">
        <f t="shared" ref="P388:P451" si="81">COUNTIF(I388:N388,"&gt;=0")</f>
        <v>1</v>
      </c>
      <c r="Q388" s="62">
        <f t="shared" ref="Q388:Q451" si="82">IFERROR(1-(MIN(I388:N388)/MAX(I388:N388)),"")</f>
        <v>0</v>
      </c>
      <c r="R388" s="62">
        <f t="shared" ref="R388:R451" si="83">IF(MIN(I388:N388)&lt;&gt;0,MAX(I388:N388)/MIN(I388:N388),0)</f>
        <v>1</v>
      </c>
      <c r="S388" s="60" t="str">
        <f t="shared" si="78"/>
        <v>0-15% range</v>
      </c>
      <c r="T388" s="61">
        <f t="shared" si="77"/>
        <v>150</v>
      </c>
      <c r="U388" s="61">
        <f t="shared" ref="U388:U451" si="84">MAX(I388:N388)</f>
        <v>150</v>
      </c>
      <c r="V388" s="61">
        <f t="shared" ref="V388:V451" si="85">MIN(I388:N388)</f>
        <v>150</v>
      </c>
      <c r="W388" s="60">
        <f t="shared" si="79"/>
        <v>1</v>
      </c>
      <c r="X388" s="104" t="s">
        <v>2173</v>
      </c>
      <c r="Z388" s="134"/>
      <c r="AA388" s="134"/>
      <c r="AB388" s="134"/>
      <c r="AC388" s="134"/>
      <c r="AD388" s="134"/>
      <c r="AE388" s="134"/>
    </row>
    <row r="389" spans="1:31" ht="15" customHeight="1" x14ac:dyDescent="0.25">
      <c r="A389" s="40" t="s">
        <v>29</v>
      </c>
      <c r="B389" s="40" t="s">
        <v>159</v>
      </c>
      <c r="C389" t="s">
        <v>29</v>
      </c>
      <c r="D389" s="40" t="s">
        <v>476</v>
      </c>
      <c r="E389" t="s">
        <v>581</v>
      </c>
      <c r="F389" s="40" t="s">
        <v>582</v>
      </c>
      <c r="G389" t="s">
        <v>581</v>
      </c>
      <c r="H389" t="s">
        <v>941</v>
      </c>
      <c r="I389" s="1"/>
      <c r="J389" s="1"/>
      <c r="K389" s="1"/>
      <c r="L389" s="1"/>
      <c r="M389" s="1"/>
      <c r="N389" s="1">
        <v>150</v>
      </c>
      <c r="O389" s="44">
        <f t="shared" si="80"/>
        <v>1</v>
      </c>
      <c r="P389" s="60">
        <f t="shared" si="81"/>
        <v>1</v>
      </c>
      <c r="Q389" s="62">
        <f t="shared" si="82"/>
        <v>0</v>
      </c>
      <c r="R389" s="62">
        <f t="shared" si="83"/>
        <v>1</v>
      </c>
      <c r="S389" s="60" t="str">
        <f t="shared" si="78"/>
        <v>0-15% range</v>
      </c>
      <c r="T389" s="61">
        <f t="shared" si="77"/>
        <v>150</v>
      </c>
      <c r="U389" s="61">
        <f t="shared" si="84"/>
        <v>150</v>
      </c>
      <c r="V389" s="61">
        <f t="shared" si="85"/>
        <v>150</v>
      </c>
      <c r="W389" s="60">
        <f t="shared" si="79"/>
        <v>1</v>
      </c>
      <c r="X389" s="105" t="s">
        <v>2154</v>
      </c>
      <c r="Z389" s="134"/>
      <c r="AA389" s="134"/>
      <c r="AB389" s="134"/>
      <c r="AC389" s="134"/>
      <c r="AD389" s="134"/>
      <c r="AE389" s="134"/>
    </row>
    <row r="390" spans="1:31" ht="15" customHeight="1" x14ac:dyDescent="0.25">
      <c r="A390" s="40" t="s">
        <v>29</v>
      </c>
      <c r="B390" s="40" t="s">
        <v>159</v>
      </c>
      <c r="C390" t="s">
        <v>29</v>
      </c>
      <c r="D390" s="40" t="s">
        <v>476</v>
      </c>
      <c r="E390" t="s">
        <v>581</v>
      </c>
      <c r="F390" s="40" t="s">
        <v>582</v>
      </c>
      <c r="G390" t="s">
        <v>2033</v>
      </c>
      <c r="H390" t="s">
        <v>2034</v>
      </c>
      <c r="I390" s="1"/>
      <c r="J390" s="1"/>
      <c r="K390" s="1"/>
      <c r="L390" s="1"/>
      <c r="M390" s="1"/>
      <c r="N390" s="1">
        <v>250</v>
      </c>
      <c r="O390" s="44">
        <f t="shared" si="80"/>
        <v>1</v>
      </c>
      <c r="P390" s="60">
        <f t="shared" si="81"/>
        <v>1</v>
      </c>
      <c r="Q390" s="62">
        <f t="shared" si="82"/>
        <v>0</v>
      </c>
      <c r="R390" s="62">
        <f t="shared" si="83"/>
        <v>1</v>
      </c>
      <c r="S390" s="60" t="str">
        <f t="shared" si="78"/>
        <v>0-15% range</v>
      </c>
      <c r="T390" s="61">
        <f t="shared" ref="T390:T391" si="86">I390</f>
        <v>0</v>
      </c>
      <c r="U390" s="61">
        <f t="shared" si="84"/>
        <v>250</v>
      </c>
      <c r="V390" s="61">
        <f t="shared" si="85"/>
        <v>250</v>
      </c>
      <c r="W390" s="107">
        <f t="shared" si="79"/>
        <v>1</v>
      </c>
      <c r="X390" s="111" t="s">
        <v>2614</v>
      </c>
      <c r="Z390" s="134"/>
      <c r="AA390" s="134"/>
      <c r="AB390" s="134"/>
      <c r="AC390" s="134"/>
      <c r="AD390" s="134"/>
      <c r="AE390" s="134"/>
    </row>
    <row r="391" spans="1:31" ht="15" customHeight="1" x14ac:dyDescent="0.25">
      <c r="A391" s="40" t="s">
        <v>29</v>
      </c>
      <c r="B391" s="40" t="s">
        <v>159</v>
      </c>
      <c r="C391" t="s">
        <v>29</v>
      </c>
      <c r="D391" s="40" t="s">
        <v>476</v>
      </c>
      <c r="E391" t="s">
        <v>581</v>
      </c>
      <c r="F391" s="40" t="s">
        <v>582</v>
      </c>
      <c r="G391" t="s">
        <v>2037</v>
      </c>
      <c r="H391" t="s">
        <v>2038</v>
      </c>
      <c r="I391" s="1"/>
      <c r="J391" s="1"/>
      <c r="K391" s="1"/>
      <c r="L391" s="1"/>
      <c r="M391" s="1"/>
      <c r="N391" s="1">
        <v>80</v>
      </c>
      <c r="O391" s="44">
        <f t="shared" si="80"/>
        <v>1</v>
      </c>
      <c r="P391" s="60">
        <f t="shared" si="81"/>
        <v>1</v>
      </c>
      <c r="Q391" s="62">
        <f t="shared" si="82"/>
        <v>0</v>
      </c>
      <c r="R391" s="62">
        <f t="shared" si="83"/>
        <v>1</v>
      </c>
      <c r="S391" s="60" t="str">
        <f t="shared" si="78"/>
        <v>0-15% range</v>
      </c>
      <c r="T391" s="61">
        <f t="shared" si="86"/>
        <v>0</v>
      </c>
      <c r="U391" s="61">
        <f t="shared" si="84"/>
        <v>80</v>
      </c>
      <c r="V391" s="61">
        <f t="shared" si="85"/>
        <v>80</v>
      </c>
      <c r="W391" s="107">
        <f t="shared" si="79"/>
        <v>1</v>
      </c>
      <c r="X391" s="111" t="s">
        <v>2614</v>
      </c>
      <c r="Z391" s="134"/>
      <c r="AA391" s="134"/>
      <c r="AB391" s="134"/>
      <c r="AC391" s="134"/>
      <c r="AD391" s="134"/>
      <c r="AE391" s="134"/>
    </row>
    <row r="392" spans="1:31" ht="15" customHeight="1" x14ac:dyDescent="0.25">
      <c r="A392" s="40" t="s">
        <v>29</v>
      </c>
      <c r="B392" s="40" t="s">
        <v>159</v>
      </c>
      <c r="C392" t="s">
        <v>29</v>
      </c>
      <c r="D392" s="40" t="s">
        <v>476</v>
      </c>
      <c r="E392" t="s">
        <v>581</v>
      </c>
      <c r="F392" s="40" t="s">
        <v>582</v>
      </c>
      <c r="G392" t="s">
        <v>2044</v>
      </c>
      <c r="H392" t="s">
        <v>2045</v>
      </c>
      <c r="I392" s="1"/>
      <c r="J392" s="1"/>
      <c r="K392" s="1">
        <v>5000</v>
      </c>
      <c r="L392" s="1"/>
      <c r="M392" s="1"/>
      <c r="N392" s="1">
        <v>700</v>
      </c>
      <c r="O392" s="44">
        <f t="shared" si="80"/>
        <v>2</v>
      </c>
      <c r="P392" s="60">
        <f t="shared" si="81"/>
        <v>2</v>
      </c>
      <c r="Q392" s="62">
        <f t="shared" si="82"/>
        <v>0.86</v>
      </c>
      <c r="R392" s="62">
        <f t="shared" si="83"/>
        <v>7.1428571428571432</v>
      </c>
      <c r="S392" s="60" t="str">
        <f t="shared" si="78"/>
        <v>50-100% range</v>
      </c>
      <c r="T392" s="61">
        <f>AVERAGE(I392:N392)</f>
        <v>2850</v>
      </c>
      <c r="U392" s="61">
        <f t="shared" si="84"/>
        <v>5000</v>
      </c>
      <c r="V392" s="61">
        <f t="shared" si="85"/>
        <v>700</v>
      </c>
      <c r="W392" s="60">
        <f t="shared" si="79"/>
        <v>1</v>
      </c>
      <c r="X392" s="104" t="s">
        <v>2173</v>
      </c>
      <c r="Z392" s="134"/>
      <c r="AA392" s="134"/>
      <c r="AB392" s="134"/>
      <c r="AC392" s="134"/>
      <c r="AD392" s="134"/>
      <c r="AE392" s="134"/>
    </row>
    <row r="393" spans="1:31" ht="15" customHeight="1" x14ac:dyDescent="0.25">
      <c r="A393" s="40" t="s">
        <v>29</v>
      </c>
      <c r="B393" s="40" t="s">
        <v>159</v>
      </c>
      <c r="C393" t="s">
        <v>29</v>
      </c>
      <c r="D393" s="40" t="s">
        <v>476</v>
      </c>
      <c r="E393" t="s">
        <v>478</v>
      </c>
      <c r="F393" s="40" t="s">
        <v>477</v>
      </c>
      <c r="G393" t="s">
        <v>484</v>
      </c>
      <c r="H393" t="s">
        <v>483</v>
      </c>
      <c r="I393" s="1"/>
      <c r="J393" s="1"/>
      <c r="K393" s="1"/>
      <c r="L393" s="1"/>
      <c r="M393" s="1"/>
      <c r="N393" s="1">
        <v>131</v>
      </c>
      <c r="O393" s="44">
        <f t="shared" si="80"/>
        <v>1</v>
      </c>
      <c r="P393" s="60">
        <f t="shared" si="81"/>
        <v>1</v>
      </c>
      <c r="Q393" s="62">
        <f t="shared" si="82"/>
        <v>0</v>
      </c>
      <c r="R393" s="62">
        <f t="shared" si="83"/>
        <v>1</v>
      </c>
      <c r="S393" s="60" t="str">
        <f t="shared" si="78"/>
        <v>0-15% range</v>
      </c>
      <c r="T393" s="61">
        <f>I393</f>
        <v>0</v>
      </c>
      <c r="U393" s="61">
        <f t="shared" si="84"/>
        <v>131</v>
      </c>
      <c r="V393" s="61">
        <f t="shared" si="85"/>
        <v>131</v>
      </c>
      <c r="W393" s="107">
        <f t="shared" si="79"/>
        <v>1</v>
      </c>
      <c r="X393" s="136" t="s">
        <v>2606</v>
      </c>
      <c r="Z393" s="134"/>
      <c r="AA393" s="134"/>
      <c r="AB393" s="134"/>
      <c r="AC393" s="134"/>
      <c r="AD393" s="134"/>
      <c r="AE393" s="134"/>
    </row>
    <row r="394" spans="1:31" ht="15" customHeight="1" x14ac:dyDescent="0.25">
      <c r="A394" s="40" t="s">
        <v>29</v>
      </c>
      <c r="B394" s="40" t="s">
        <v>159</v>
      </c>
      <c r="C394" t="s">
        <v>29</v>
      </c>
      <c r="D394" s="40" t="s">
        <v>476</v>
      </c>
      <c r="E394" t="s">
        <v>478</v>
      </c>
      <c r="F394" s="40" t="s">
        <v>477</v>
      </c>
      <c r="G394" t="s">
        <v>488</v>
      </c>
      <c r="H394" t="s">
        <v>487</v>
      </c>
      <c r="I394" s="1"/>
      <c r="J394" s="1"/>
      <c r="K394" s="1"/>
      <c r="L394" s="1"/>
      <c r="M394" s="1"/>
      <c r="N394" s="1">
        <v>176</v>
      </c>
      <c r="O394" s="44">
        <f t="shared" si="80"/>
        <v>1</v>
      </c>
      <c r="P394" s="60">
        <f t="shared" si="81"/>
        <v>1</v>
      </c>
      <c r="Q394" s="62">
        <f t="shared" si="82"/>
        <v>0</v>
      </c>
      <c r="R394" s="62">
        <f t="shared" si="83"/>
        <v>1</v>
      </c>
      <c r="S394" s="60" t="str">
        <f t="shared" si="78"/>
        <v>0-15% range</v>
      </c>
      <c r="T394" s="61">
        <f t="shared" ref="T394:T399" si="87">AVERAGE(I394:N394)</f>
        <v>176</v>
      </c>
      <c r="U394" s="61">
        <f t="shared" si="84"/>
        <v>176</v>
      </c>
      <c r="V394" s="61">
        <f t="shared" si="85"/>
        <v>176</v>
      </c>
      <c r="W394" s="107">
        <f t="shared" si="79"/>
        <v>1</v>
      </c>
      <c r="X394" s="104" t="s">
        <v>2173</v>
      </c>
      <c r="Z394" s="134"/>
      <c r="AA394" s="134"/>
      <c r="AB394" s="134"/>
      <c r="AC394" s="134"/>
      <c r="AD394" s="134"/>
      <c r="AE394" s="134"/>
    </row>
    <row r="395" spans="1:31" ht="15" customHeight="1" x14ac:dyDescent="0.25">
      <c r="A395" s="40" t="s">
        <v>29</v>
      </c>
      <c r="B395" s="40" t="s">
        <v>159</v>
      </c>
      <c r="C395" t="s">
        <v>29</v>
      </c>
      <c r="D395" s="40" t="s">
        <v>476</v>
      </c>
      <c r="E395" t="s">
        <v>478</v>
      </c>
      <c r="F395" s="40" t="s">
        <v>477</v>
      </c>
      <c r="G395" t="s">
        <v>647</v>
      </c>
      <c r="H395" t="s">
        <v>648</v>
      </c>
      <c r="I395" s="1"/>
      <c r="J395" s="1"/>
      <c r="K395" s="1"/>
      <c r="L395" s="1"/>
      <c r="M395" s="1"/>
      <c r="N395" s="1">
        <v>75</v>
      </c>
      <c r="O395" s="44">
        <f t="shared" si="80"/>
        <v>1</v>
      </c>
      <c r="P395" s="60">
        <f t="shared" si="81"/>
        <v>1</v>
      </c>
      <c r="Q395" s="62">
        <f t="shared" si="82"/>
        <v>0</v>
      </c>
      <c r="R395" s="62">
        <f t="shared" si="83"/>
        <v>1</v>
      </c>
      <c r="S395" s="60" t="str">
        <f t="shared" si="78"/>
        <v>0-15% range</v>
      </c>
      <c r="T395" s="61">
        <f t="shared" si="87"/>
        <v>75</v>
      </c>
      <c r="U395" s="61">
        <f t="shared" si="84"/>
        <v>75</v>
      </c>
      <c r="V395" s="61">
        <f t="shared" si="85"/>
        <v>75</v>
      </c>
      <c r="W395" s="60">
        <f t="shared" si="79"/>
        <v>1</v>
      </c>
      <c r="X395" s="104" t="s">
        <v>2173</v>
      </c>
      <c r="Z395" s="134"/>
      <c r="AA395" s="134"/>
      <c r="AB395" s="134"/>
      <c r="AC395" s="134"/>
      <c r="AD395" s="134"/>
      <c r="AE395" s="134"/>
    </row>
    <row r="396" spans="1:31" ht="15" customHeight="1" x14ac:dyDescent="0.25">
      <c r="A396" s="40" t="s">
        <v>29</v>
      </c>
      <c r="B396" s="40" t="s">
        <v>159</v>
      </c>
      <c r="C396" t="s">
        <v>29</v>
      </c>
      <c r="D396" s="40" t="s">
        <v>476</v>
      </c>
      <c r="E396" t="s">
        <v>478</v>
      </c>
      <c r="F396" s="40" t="s">
        <v>477</v>
      </c>
      <c r="G396" t="s">
        <v>478</v>
      </c>
      <c r="H396" t="s">
        <v>489</v>
      </c>
      <c r="I396" s="1"/>
      <c r="J396" s="1"/>
      <c r="K396" s="1"/>
      <c r="L396" s="1"/>
      <c r="M396" s="1"/>
      <c r="N396" s="1">
        <v>120</v>
      </c>
      <c r="O396" s="44">
        <f t="shared" si="80"/>
        <v>1</v>
      </c>
      <c r="P396" s="60">
        <f t="shared" si="81"/>
        <v>1</v>
      </c>
      <c r="Q396" s="62">
        <f t="shared" si="82"/>
        <v>0</v>
      </c>
      <c r="R396" s="62">
        <f t="shared" si="83"/>
        <v>1</v>
      </c>
      <c r="S396" s="60" t="str">
        <f t="shared" si="78"/>
        <v>0-15% range</v>
      </c>
      <c r="T396" s="61">
        <f t="shared" si="87"/>
        <v>120</v>
      </c>
      <c r="U396" s="61">
        <f t="shared" si="84"/>
        <v>120</v>
      </c>
      <c r="V396" s="61">
        <f t="shared" si="85"/>
        <v>120</v>
      </c>
      <c r="W396" s="60">
        <f t="shared" si="79"/>
        <v>1</v>
      </c>
      <c r="X396" s="104" t="s">
        <v>2173</v>
      </c>
      <c r="Z396" s="134"/>
      <c r="AA396" s="134"/>
      <c r="AB396" s="134"/>
      <c r="AC396" s="134"/>
      <c r="AD396" s="134"/>
      <c r="AE396" s="134"/>
    </row>
    <row r="397" spans="1:31" ht="15" customHeight="1" x14ac:dyDescent="0.25">
      <c r="A397" s="40" t="s">
        <v>29</v>
      </c>
      <c r="B397" s="40" t="s">
        <v>159</v>
      </c>
      <c r="C397" t="s">
        <v>29</v>
      </c>
      <c r="D397" s="40" t="s">
        <v>476</v>
      </c>
      <c r="E397" t="s">
        <v>478</v>
      </c>
      <c r="F397" s="40" t="s">
        <v>477</v>
      </c>
      <c r="G397" t="s">
        <v>482</v>
      </c>
      <c r="H397" t="s">
        <v>481</v>
      </c>
      <c r="I397" s="1"/>
      <c r="J397" s="1"/>
      <c r="K397" s="1"/>
      <c r="L397" s="1"/>
      <c r="M397" s="1"/>
      <c r="N397" s="1">
        <v>150</v>
      </c>
      <c r="O397" s="44">
        <f t="shared" si="80"/>
        <v>1</v>
      </c>
      <c r="P397" s="60">
        <f t="shared" si="81"/>
        <v>1</v>
      </c>
      <c r="Q397" s="62">
        <f t="shared" si="82"/>
        <v>0</v>
      </c>
      <c r="R397" s="62">
        <f t="shared" si="83"/>
        <v>1</v>
      </c>
      <c r="S397" s="60" t="str">
        <f t="shared" si="78"/>
        <v>0-15% range</v>
      </c>
      <c r="T397" s="61">
        <f t="shared" si="87"/>
        <v>150</v>
      </c>
      <c r="U397" s="61">
        <f t="shared" si="84"/>
        <v>150</v>
      </c>
      <c r="V397" s="61">
        <f t="shared" si="85"/>
        <v>150</v>
      </c>
      <c r="W397" s="107">
        <f t="shared" si="79"/>
        <v>1</v>
      </c>
      <c r="X397" s="104" t="s">
        <v>2173</v>
      </c>
      <c r="Z397" s="134"/>
      <c r="AA397" s="134"/>
      <c r="AB397" s="134"/>
      <c r="AC397" s="134"/>
      <c r="AD397" s="134"/>
      <c r="AE397" s="134"/>
    </row>
    <row r="398" spans="1:31" ht="15" customHeight="1" x14ac:dyDescent="0.25">
      <c r="A398" s="40" t="s">
        <v>29</v>
      </c>
      <c r="B398" s="40" t="s">
        <v>159</v>
      </c>
      <c r="C398" t="s">
        <v>29</v>
      </c>
      <c r="D398" s="40" t="s">
        <v>476</v>
      </c>
      <c r="E398" t="s">
        <v>478</v>
      </c>
      <c r="F398" s="40" t="s">
        <v>477</v>
      </c>
      <c r="G398" t="s">
        <v>480</v>
      </c>
      <c r="H398" t="s">
        <v>479</v>
      </c>
      <c r="I398" s="1"/>
      <c r="J398" s="1"/>
      <c r="K398" s="1"/>
      <c r="L398" s="1"/>
      <c r="M398" s="1"/>
      <c r="N398" s="1">
        <v>174</v>
      </c>
      <c r="O398" s="44">
        <f t="shared" si="80"/>
        <v>1</v>
      </c>
      <c r="P398" s="60">
        <f t="shared" si="81"/>
        <v>1</v>
      </c>
      <c r="Q398" s="62">
        <f t="shared" si="82"/>
        <v>0</v>
      </c>
      <c r="R398" s="62">
        <f t="shared" si="83"/>
        <v>1</v>
      </c>
      <c r="S398" s="60" t="str">
        <f t="shared" si="78"/>
        <v>0-15% range</v>
      </c>
      <c r="T398" s="61">
        <f t="shared" si="87"/>
        <v>174</v>
      </c>
      <c r="U398" s="61">
        <f t="shared" si="84"/>
        <v>174</v>
      </c>
      <c r="V398" s="61">
        <f t="shared" si="85"/>
        <v>174</v>
      </c>
      <c r="W398" s="60">
        <f t="shared" si="79"/>
        <v>1</v>
      </c>
      <c r="X398" s="104" t="s">
        <v>2173</v>
      </c>
      <c r="Z398" s="134"/>
      <c r="AA398" s="134"/>
      <c r="AB398" s="134"/>
      <c r="AC398" s="134"/>
      <c r="AD398" s="134"/>
      <c r="AE398" s="134"/>
    </row>
    <row r="399" spans="1:31" ht="15" customHeight="1" x14ac:dyDescent="0.25">
      <c r="A399" s="40" t="s">
        <v>29</v>
      </c>
      <c r="B399" s="40" t="s">
        <v>159</v>
      </c>
      <c r="C399" t="s">
        <v>29</v>
      </c>
      <c r="D399" s="40" t="s">
        <v>476</v>
      </c>
      <c r="E399" t="s">
        <v>478</v>
      </c>
      <c r="F399" s="40" t="s">
        <v>477</v>
      </c>
      <c r="G399" t="s">
        <v>2793</v>
      </c>
      <c r="H399" t="s">
        <v>2794</v>
      </c>
      <c r="I399" s="1"/>
      <c r="J399" s="1"/>
      <c r="K399" s="1"/>
      <c r="L399" s="1"/>
      <c r="M399" s="1"/>
      <c r="N399" s="1">
        <v>230</v>
      </c>
      <c r="O399" s="44">
        <f t="shared" si="80"/>
        <v>1</v>
      </c>
      <c r="P399" s="60">
        <f t="shared" si="81"/>
        <v>1</v>
      </c>
      <c r="Q399" s="62">
        <f t="shared" si="82"/>
        <v>0</v>
      </c>
      <c r="R399" s="62">
        <f t="shared" si="83"/>
        <v>1</v>
      </c>
      <c r="S399" s="60" t="str">
        <f t="shared" si="78"/>
        <v>0-15% range</v>
      </c>
      <c r="T399" s="61">
        <f t="shared" si="87"/>
        <v>230</v>
      </c>
      <c r="U399" s="61">
        <f t="shared" si="84"/>
        <v>230</v>
      </c>
      <c r="V399" s="61">
        <f t="shared" si="85"/>
        <v>230</v>
      </c>
      <c r="W399" s="60">
        <f t="shared" si="79"/>
        <v>1</v>
      </c>
      <c r="X399" s="104" t="s">
        <v>2173</v>
      </c>
      <c r="Z399" s="134"/>
      <c r="AA399" s="134"/>
      <c r="AB399" s="134"/>
      <c r="AC399" s="134"/>
      <c r="AD399" s="134"/>
      <c r="AE399" s="134"/>
    </row>
    <row r="400" spans="1:31" ht="15" customHeight="1" x14ac:dyDescent="0.25">
      <c r="A400" s="40" t="s">
        <v>29</v>
      </c>
      <c r="B400" s="40" t="s">
        <v>159</v>
      </c>
      <c r="C400" t="s">
        <v>29</v>
      </c>
      <c r="D400" s="40" t="s">
        <v>476</v>
      </c>
      <c r="E400" t="s">
        <v>478</v>
      </c>
      <c r="F400" s="40" t="s">
        <v>477</v>
      </c>
      <c r="G400" t="s">
        <v>2795</v>
      </c>
      <c r="H400" t="s">
        <v>2796</v>
      </c>
      <c r="I400" s="1"/>
      <c r="J400" s="1"/>
      <c r="K400" s="1"/>
      <c r="L400" s="1"/>
      <c r="M400" s="1"/>
      <c r="N400" s="1">
        <v>100</v>
      </c>
      <c r="O400" s="44">
        <f t="shared" si="80"/>
        <v>1</v>
      </c>
      <c r="P400" s="60">
        <f t="shared" si="81"/>
        <v>1</v>
      </c>
      <c r="Q400" s="62">
        <f t="shared" si="82"/>
        <v>0</v>
      </c>
      <c r="R400" s="62">
        <f t="shared" si="83"/>
        <v>1</v>
      </c>
      <c r="S400" s="60" t="str">
        <f t="shared" si="78"/>
        <v>0-15% range</v>
      </c>
      <c r="T400" s="61">
        <f>I400</f>
        <v>0</v>
      </c>
      <c r="U400" s="61">
        <f t="shared" si="84"/>
        <v>100</v>
      </c>
      <c r="V400" s="61">
        <f t="shared" si="85"/>
        <v>100</v>
      </c>
      <c r="W400" s="107">
        <f t="shared" si="79"/>
        <v>1</v>
      </c>
      <c r="X400" s="136" t="s">
        <v>2606</v>
      </c>
      <c r="Z400" s="134"/>
      <c r="AA400" s="134"/>
      <c r="AB400" s="134">
        <v>43277.5</v>
      </c>
      <c r="AC400" s="134"/>
      <c r="AD400" s="134"/>
      <c r="AE400" s="134"/>
    </row>
    <row r="401" spans="1:31" ht="15" customHeight="1" x14ac:dyDescent="0.25">
      <c r="A401" s="40" t="s">
        <v>29</v>
      </c>
      <c r="B401" s="40" t="s">
        <v>159</v>
      </c>
      <c r="C401" t="s">
        <v>29</v>
      </c>
      <c r="D401" s="40" t="s">
        <v>476</v>
      </c>
      <c r="E401" t="s">
        <v>478</v>
      </c>
      <c r="F401" s="40" t="s">
        <v>477</v>
      </c>
      <c r="G401" t="s">
        <v>2797</v>
      </c>
      <c r="H401" t="s">
        <v>2798</v>
      </c>
      <c r="I401" s="1"/>
      <c r="J401" s="1"/>
      <c r="K401" s="1"/>
      <c r="L401" s="1"/>
      <c r="M401" s="1"/>
      <c r="N401" s="1">
        <v>100</v>
      </c>
      <c r="O401" s="44">
        <f t="shared" si="80"/>
        <v>1</v>
      </c>
      <c r="P401" s="60">
        <f t="shared" si="81"/>
        <v>1</v>
      </c>
      <c r="Q401" s="62">
        <f t="shared" si="82"/>
        <v>0</v>
      </c>
      <c r="R401" s="62">
        <f t="shared" si="83"/>
        <v>1</v>
      </c>
      <c r="S401" s="60" t="str">
        <f t="shared" si="78"/>
        <v>0-15% range</v>
      </c>
      <c r="T401" s="61">
        <f t="shared" ref="T401:T445" si="88">AVERAGE(I401:N401)</f>
        <v>100</v>
      </c>
      <c r="U401" s="61">
        <f t="shared" si="84"/>
        <v>100</v>
      </c>
      <c r="V401" s="61">
        <f t="shared" si="85"/>
        <v>100</v>
      </c>
      <c r="W401" s="107">
        <f t="shared" si="79"/>
        <v>1</v>
      </c>
      <c r="X401" s="104" t="s">
        <v>2173</v>
      </c>
      <c r="Z401" s="134"/>
      <c r="AA401" s="134"/>
      <c r="AB401" s="134">
        <v>43278</v>
      </c>
      <c r="AC401" s="134"/>
      <c r="AD401" s="134"/>
      <c r="AE401" s="134"/>
    </row>
    <row r="402" spans="1:31" ht="15" customHeight="1" x14ac:dyDescent="0.25">
      <c r="A402" s="40" t="s">
        <v>29</v>
      </c>
      <c r="B402" s="40" t="s">
        <v>159</v>
      </c>
      <c r="C402" t="s">
        <v>29</v>
      </c>
      <c r="D402" s="40" t="s">
        <v>476</v>
      </c>
      <c r="E402" t="s">
        <v>491</v>
      </c>
      <c r="F402" s="40" t="s">
        <v>490</v>
      </c>
      <c r="G402" t="s">
        <v>491</v>
      </c>
      <c r="H402" t="s">
        <v>494</v>
      </c>
      <c r="I402" s="1"/>
      <c r="J402" s="1"/>
      <c r="K402" s="1"/>
      <c r="L402" s="1"/>
      <c r="M402" s="1"/>
      <c r="N402" s="1">
        <v>430</v>
      </c>
      <c r="O402" s="44">
        <f t="shared" si="80"/>
        <v>1</v>
      </c>
      <c r="P402" s="60">
        <f t="shared" si="81"/>
        <v>1</v>
      </c>
      <c r="Q402" s="62">
        <f t="shared" si="82"/>
        <v>0</v>
      </c>
      <c r="R402" s="62">
        <f t="shared" si="83"/>
        <v>1</v>
      </c>
      <c r="S402" s="60" t="str">
        <f t="shared" si="78"/>
        <v>0-15% range</v>
      </c>
      <c r="T402" s="61">
        <f t="shared" si="88"/>
        <v>430</v>
      </c>
      <c r="U402" s="61">
        <f t="shared" si="84"/>
        <v>430</v>
      </c>
      <c r="V402" s="61">
        <f t="shared" si="85"/>
        <v>430</v>
      </c>
      <c r="W402" s="60">
        <f t="shared" si="79"/>
        <v>1</v>
      </c>
      <c r="X402" s="104" t="s">
        <v>2173</v>
      </c>
      <c r="Z402" s="134"/>
      <c r="AA402" s="134"/>
      <c r="AB402" s="134"/>
      <c r="AC402" s="134"/>
      <c r="AD402" s="134"/>
      <c r="AE402" s="134"/>
    </row>
    <row r="403" spans="1:31" ht="15" customHeight="1" x14ac:dyDescent="0.25">
      <c r="A403" s="40" t="s">
        <v>29</v>
      </c>
      <c r="B403" s="40" t="s">
        <v>159</v>
      </c>
      <c r="C403" t="s">
        <v>29</v>
      </c>
      <c r="D403" s="40" t="s">
        <v>476</v>
      </c>
      <c r="E403" t="s">
        <v>491</v>
      </c>
      <c r="F403" s="40" t="s">
        <v>490</v>
      </c>
      <c r="G403" t="s">
        <v>493</v>
      </c>
      <c r="H403" t="s">
        <v>492</v>
      </c>
      <c r="I403" s="1"/>
      <c r="J403" s="1"/>
      <c r="K403" s="1"/>
      <c r="L403" s="1"/>
      <c r="M403" s="1"/>
      <c r="N403" s="1">
        <v>550</v>
      </c>
      <c r="O403" s="44">
        <f t="shared" si="80"/>
        <v>1</v>
      </c>
      <c r="P403" s="60">
        <f t="shared" si="81"/>
        <v>1</v>
      </c>
      <c r="Q403" s="62">
        <f t="shared" si="82"/>
        <v>0</v>
      </c>
      <c r="R403" s="62">
        <f t="shared" si="83"/>
        <v>1</v>
      </c>
      <c r="S403" s="60" t="str">
        <f t="shared" si="78"/>
        <v>0-15% range</v>
      </c>
      <c r="T403" s="61">
        <f t="shared" si="88"/>
        <v>550</v>
      </c>
      <c r="U403" s="61">
        <f t="shared" si="84"/>
        <v>550</v>
      </c>
      <c r="V403" s="61">
        <f t="shared" si="85"/>
        <v>550</v>
      </c>
      <c r="W403" s="60">
        <f t="shared" si="79"/>
        <v>1</v>
      </c>
      <c r="X403" s="104" t="s">
        <v>2173</v>
      </c>
      <c r="Z403" s="134"/>
      <c r="AA403" s="134"/>
      <c r="AB403" s="134"/>
      <c r="AC403" s="134"/>
      <c r="AD403" s="134"/>
      <c r="AE403" s="134"/>
    </row>
    <row r="404" spans="1:31" ht="15" customHeight="1" x14ac:dyDescent="0.25">
      <c r="A404" s="40" t="s">
        <v>29</v>
      </c>
      <c r="B404" s="40" t="s">
        <v>159</v>
      </c>
      <c r="C404" t="s">
        <v>1708</v>
      </c>
      <c r="D404" s="40" t="s">
        <v>1709</v>
      </c>
      <c r="E404" t="s">
        <v>1917</v>
      </c>
      <c r="F404" s="40" t="s">
        <v>1918</v>
      </c>
      <c r="G404" t="s">
        <v>1917</v>
      </c>
      <c r="H404" t="s">
        <v>2668</v>
      </c>
      <c r="I404" s="1"/>
      <c r="J404" s="1"/>
      <c r="K404" s="1">
        <v>95</v>
      </c>
      <c r="L404" s="1"/>
      <c r="M404" s="1"/>
      <c r="N404" s="1"/>
      <c r="O404" s="44">
        <f t="shared" si="80"/>
        <v>1</v>
      </c>
      <c r="P404" s="60">
        <f t="shared" si="81"/>
        <v>1</v>
      </c>
      <c r="Q404" s="62">
        <f t="shared" si="82"/>
        <v>0</v>
      </c>
      <c r="R404" s="62">
        <f t="shared" si="83"/>
        <v>1</v>
      </c>
      <c r="S404" s="60" t="str">
        <f t="shared" si="78"/>
        <v>0-15% range</v>
      </c>
      <c r="T404" s="61">
        <f t="shared" si="88"/>
        <v>95</v>
      </c>
      <c r="U404" s="61">
        <f t="shared" si="84"/>
        <v>95</v>
      </c>
      <c r="V404" s="61">
        <f t="shared" si="85"/>
        <v>95</v>
      </c>
      <c r="W404" s="60">
        <f t="shared" si="79"/>
        <v>1</v>
      </c>
      <c r="X404" s="104" t="s">
        <v>2173</v>
      </c>
      <c r="Z404" s="134"/>
      <c r="AA404" s="134"/>
      <c r="AB404" s="134">
        <v>43277</v>
      </c>
      <c r="AC404" s="134"/>
      <c r="AD404" s="134"/>
      <c r="AE404" s="134"/>
    </row>
    <row r="405" spans="1:31" ht="15" customHeight="1" x14ac:dyDescent="0.25">
      <c r="A405" s="40" t="s">
        <v>29</v>
      </c>
      <c r="B405" s="40" t="s">
        <v>159</v>
      </c>
      <c r="C405" t="s">
        <v>496</v>
      </c>
      <c r="D405" s="40" t="s">
        <v>495</v>
      </c>
      <c r="E405" t="s">
        <v>496</v>
      </c>
      <c r="F405" s="40" t="s">
        <v>497</v>
      </c>
      <c r="G405" t="s">
        <v>496</v>
      </c>
      <c r="H405" t="s">
        <v>498</v>
      </c>
      <c r="I405" s="1"/>
      <c r="J405" s="1"/>
      <c r="K405" s="1"/>
      <c r="L405" s="1"/>
      <c r="M405" s="1"/>
      <c r="N405" s="1">
        <v>456</v>
      </c>
      <c r="O405" s="44">
        <f t="shared" si="80"/>
        <v>1</v>
      </c>
      <c r="P405" s="60">
        <f t="shared" si="81"/>
        <v>1</v>
      </c>
      <c r="Q405" s="62">
        <f t="shared" si="82"/>
        <v>0</v>
      </c>
      <c r="R405" s="62">
        <f t="shared" si="83"/>
        <v>1</v>
      </c>
      <c r="S405" s="60" t="str">
        <f t="shared" si="78"/>
        <v>0-15% range</v>
      </c>
      <c r="T405" s="61">
        <f t="shared" si="88"/>
        <v>456</v>
      </c>
      <c r="U405" s="61">
        <f t="shared" si="84"/>
        <v>456</v>
      </c>
      <c r="V405" s="61">
        <f t="shared" si="85"/>
        <v>456</v>
      </c>
      <c r="W405" s="60">
        <f t="shared" si="79"/>
        <v>1</v>
      </c>
      <c r="X405" s="104" t="s">
        <v>2173</v>
      </c>
      <c r="Z405" s="134"/>
      <c r="AA405" s="134"/>
      <c r="AB405" s="134"/>
      <c r="AC405" s="134"/>
      <c r="AD405" s="134"/>
      <c r="AE405" s="134"/>
    </row>
    <row r="406" spans="1:31" ht="15" customHeight="1" x14ac:dyDescent="0.25">
      <c r="A406" s="41" t="s">
        <v>29</v>
      </c>
      <c r="B406" s="40" t="s">
        <v>159</v>
      </c>
      <c r="C406" t="s">
        <v>496</v>
      </c>
      <c r="D406" s="40" t="s">
        <v>495</v>
      </c>
      <c r="E406" t="s">
        <v>496</v>
      </c>
      <c r="F406" s="40" t="s">
        <v>497</v>
      </c>
      <c r="G406" t="s">
        <v>3422</v>
      </c>
      <c r="H406" t="s">
        <v>3423</v>
      </c>
      <c r="I406" s="1"/>
      <c r="J406" s="1"/>
      <c r="K406" s="1"/>
      <c r="L406" s="1"/>
      <c r="M406" s="1"/>
      <c r="N406" s="1">
        <v>120</v>
      </c>
      <c r="O406" s="44">
        <f t="shared" si="80"/>
        <v>1</v>
      </c>
      <c r="P406" s="60">
        <f t="shared" si="81"/>
        <v>1</v>
      </c>
      <c r="Q406" s="62">
        <f t="shared" si="82"/>
        <v>0</v>
      </c>
      <c r="R406" s="62">
        <f t="shared" si="83"/>
        <v>1</v>
      </c>
      <c r="S406" s="60" t="str">
        <f t="shared" si="78"/>
        <v>0-15% range</v>
      </c>
      <c r="T406" s="61">
        <f t="shared" si="88"/>
        <v>120</v>
      </c>
      <c r="U406" s="61">
        <f t="shared" si="84"/>
        <v>120</v>
      </c>
      <c r="V406" s="61">
        <f t="shared" si="85"/>
        <v>120</v>
      </c>
      <c r="W406" s="60">
        <f t="shared" si="79"/>
        <v>1</v>
      </c>
      <c r="X406" s="104" t="s">
        <v>2173</v>
      </c>
      <c r="Z406" s="134"/>
      <c r="AA406" s="134"/>
      <c r="AB406" s="134"/>
      <c r="AC406" s="134"/>
      <c r="AD406" s="134"/>
      <c r="AE406" s="134"/>
    </row>
    <row r="407" spans="1:31" ht="15" customHeight="1" x14ac:dyDescent="0.25">
      <c r="A407" s="40" t="s">
        <v>29</v>
      </c>
      <c r="B407" s="40" t="s">
        <v>159</v>
      </c>
      <c r="C407" t="s">
        <v>496</v>
      </c>
      <c r="D407" s="40" t="s">
        <v>495</v>
      </c>
      <c r="E407" t="s">
        <v>496</v>
      </c>
      <c r="F407" s="40" t="s">
        <v>497</v>
      </c>
      <c r="G407" t="s">
        <v>3424</v>
      </c>
      <c r="H407" t="s">
        <v>3425</v>
      </c>
      <c r="I407" s="1"/>
      <c r="J407" s="1"/>
      <c r="K407" s="1"/>
      <c r="L407" s="1"/>
      <c r="M407" s="1"/>
      <c r="N407" s="1">
        <v>85</v>
      </c>
      <c r="O407" s="44">
        <f t="shared" si="80"/>
        <v>1</v>
      </c>
      <c r="P407" s="60">
        <f t="shared" si="81"/>
        <v>1</v>
      </c>
      <c r="Q407" s="62">
        <f t="shared" si="82"/>
        <v>0</v>
      </c>
      <c r="R407" s="62">
        <f t="shared" si="83"/>
        <v>1</v>
      </c>
      <c r="S407" s="60" t="str">
        <f t="shared" si="78"/>
        <v>0-15% range</v>
      </c>
      <c r="T407" s="61">
        <f t="shared" si="88"/>
        <v>85</v>
      </c>
      <c r="U407" s="61">
        <f t="shared" si="84"/>
        <v>85</v>
      </c>
      <c r="V407" s="61">
        <f t="shared" si="85"/>
        <v>85</v>
      </c>
      <c r="W407" s="60">
        <f t="shared" si="79"/>
        <v>1</v>
      </c>
      <c r="X407" s="104" t="s">
        <v>2173</v>
      </c>
      <c r="Z407" s="134"/>
      <c r="AA407" s="134"/>
      <c r="AB407" s="134"/>
      <c r="AC407" s="134"/>
      <c r="AD407" s="134"/>
      <c r="AE407" s="134"/>
    </row>
    <row r="408" spans="1:31" ht="15" customHeight="1" x14ac:dyDescent="0.25">
      <c r="A408" s="40" t="s">
        <v>29</v>
      </c>
      <c r="B408" s="40" t="s">
        <v>159</v>
      </c>
      <c r="C408" t="s">
        <v>496</v>
      </c>
      <c r="D408" s="40" t="s">
        <v>495</v>
      </c>
      <c r="E408" t="s">
        <v>496</v>
      </c>
      <c r="F408" s="40" t="s">
        <v>497</v>
      </c>
      <c r="G408" t="s">
        <v>3440</v>
      </c>
      <c r="H408" t="s">
        <v>3441</v>
      </c>
      <c r="I408" s="1"/>
      <c r="J408" s="1"/>
      <c r="K408" s="1"/>
      <c r="L408" s="1"/>
      <c r="M408" s="1"/>
      <c r="N408" s="1">
        <v>122</v>
      </c>
      <c r="O408" s="44">
        <f t="shared" si="80"/>
        <v>1</v>
      </c>
      <c r="P408" s="60">
        <f t="shared" si="81"/>
        <v>1</v>
      </c>
      <c r="Q408" s="62">
        <f t="shared" si="82"/>
        <v>0</v>
      </c>
      <c r="R408" s="62">
        <f t="shared" si="83"/>
        <v>1</v>
      </c>
      <c r="S408" s="60" t="str">
        <f t="shared" si="78"/>
        <v>0-15% range</v>
      </c>
      <c r="T408" s="61">
        <f t="shared" si="88"/>
        <v>122</v>
      </c>
      <c r="U408" s="61">
        <f t="shared" si="84"/>
        <v>122</v>
      </c>
      <c r="V408" s="61">
        <f t="shared" si="85"/>
        <v>122</v>
      </c>
      <c r="W408" s="60">
        <f t="shared" si="79"/>
        <v>1</v>
      </c>
      <c r="X408" s="104" t="s">
        <v>2173</v>
      </c>
      <c r="Z408" s="134"/>
      <c r="AA408" s="134"/>
      <c r="AB408" s="134"/>
      <c r="AC408" s="134"/>
      <c r="AD408" s="134"/>
      <c r="AE408" s="134"/>
    </row>
    <row r="409" spans="1:31" ht="15" customHeight="1" x14ac:dyDescent="0.25">
      <c r="A409" s="40" t="s">
        <v>29</v>
      </c>
      <c r="B409" s="40" t="s">
        <v>159</v>
      </c>
      <c r="C409" t="s">
        <v>496</v>
      </c>
      <c r="D409" s="40" t="s">
        <v>495</v>
      </c>
      <c r="E409" t="s">
        <v>503</v>
      </c>
      <c r="F409" s="40" t="s">
        <v>502</v>
      </c>
      <c r="G409" t="s">
        <v>503</v>
      </c>
      <c r="H409" t="s">
        <v>583</v>
      </c>
      <c r="I409" s="1"/>
      <c r="J409" s="1"/>
      <c r="K409" s="1"/>
      <c r="L409" s="1"/>
      <c r="M409" s="1"/>
      <c r="N409" s="1">
        <v>175</v>
      </c>
      <c r="O409" s="44">
        <f t="shared" si="80"/>
        <v>1</v>
      </c>
      <c r="P409" s="60">
        <f t="shared" si="81"/>
        <v>1</v>
      </c>
      <c r="Q409" s="62">
        <f t="shared" si="82"/>
        <v>0</v>
      </c>
      <c r="R409" s="62">
        <f t="shared" si="83"/>
        <v>1</v>
      </c>
      <c r="S409" s="60" t="str">
        <f t="shared" si="78"/>
        <v>0-15% range</v>
      </c>
      <c r="T409" s="61">
        <f t="shared" si="88"/>
        <v>175</v>
      </c>
      <c r="U409" s="61">
        <f t="shared" si="84"/>
        <v>175</v>
      </c>
      <c r="V409" s="61">
        <f t="shared" si="85"/>
        <v>175</v>
      </c>
      <c r="W409" s="60">
        <f t="shared" si="79"/>
        <v>1</v>
      </c>
      <c r="X409" s="104" t="s">
        <v>2173</v>
      </c>
      <c r="Z409" s="134"/>
      <c r="AA409" s="134"/>
      <c r="AB409" s="134"/>
      <c r="AC409" s="134"/>
      <c r="AD409" s="134"/>
      <c r="AE409" s="134"/>
    </row>
    <row r="410" spans="1:31" ht="15" customHeight="1" x14ac:dyDescent="0.25">
      <c r="A410" s="40" t="s">
        <v>29</v>
      </c>
      <c r="B410" s="40" t="s">
        <v>159</v>
      </c>
      <c r="C410" t="s">
        <v>496</v>
      </c>
      <c r="D410" s="40" t="s">
        <v>495</v>
      </c>
      <c r="E410" t="s">
        <v>503</v>
      </c>
      <c r="F410" s="40" t="s">
        <v>502</v>
      </c>
      <c r="G410" t="s">
        <v>3191</v>
      </c>
      <c r="H410" t="s">
        <v>3192</v>
      </c>
      <c r="I410" s="1"/>
      <c r="J410" s="1"/>
      <c r="K410" s="1"/>
      <c r="L410" s="1"/>
      <c r="M410" s="1"/>
      <c r="N410" s="1">
        <v>60</v>
      </c>
      <c r="O410" s="44">
        <f t="shared" si="80"/>
        <v>1</v>
      </c>
      <c r="P410" s="60">
        <f t="shared" si="81"/>
        <v>1</v>
      </c>
      <c r="Q410" s="62">
        <f t="shared" si="82"/>
        <v>0</v>
      </c>
      <c r="R410" s="62">
        <f t="shared" si="83"/>
        <v>1</v>
      </c>
      <c r="S410" s="60" t="str">
        <f t="shared" si="78"/>
        <v>0-15% range</v>
      </c>
      <c r="T410" s="61">
        <f t="shared" si="88"/>
        <v>60</v>
      </c>
      <c r="U410" s="61">
        <f t="shared" si="84"/>
        <v>60</v>
      </c>
      <c r="V410" s="61">
        <f t="shared" si="85"/>
        <v>60</v>
      </c>
      <c r="W410" s="60">
        <f t="shared" si="79"/>
        <v>1</v>
      </c>
      <c r="X410" s="104" t="s">
        <v>2173</v>
      </c>
      <c r="Z410" s="134"/>
      <c r="AA410" s="134"/>
      <c r="AB410" s="134"/>
      <c r="AC410" s="134"/>
      <c r="AD410" s="134"/>
      <c r="AE410" s="134"/>
    </row>
    <row r="411" spans="1:31" ht="15" customHeight="1" x14ac:dyDescent="0.25">
      <c r="A411" s="40" t="s">
        <v>29</v>
      </c>
      <c r="B411" s="40" t="s">
        <v>159</v>
      </c>
      <c r="C411" t="s">
        <v>496</v>
      </c>
      <c r="D411" s="40" t="s">
        <v>495</v>
      </c>
      <c r="E411" t="s">
        <v>503</v>
      </c>
      <c r="F411" s="40" t="s">
        <v>502</v>
      </c>
      <c r="G411" t="s">
        <v>2141</v>
      </c>
      <c r="H411" t="s">
        <v>940</v>
      </c>
      <c r="I411" s="1"/>
      <c r="J411" s="1"/>
      <c r="K411" s="1"/>
      <c r="L411" s="1"/>
      <c r="M411" s="1"/>
      <c r="N411" s="1">
        <v>150</v>
      </c>
      <c r="O411" s="44">
        <f t="shared" si="80"/>
        <v>1</v>
      </c>
      <c r="P411" s="60">
        <f t="shared" si="81"/>
        <v>1</v>
      </c>
      <c r="Q411" s="62">
        <f t="shared" si="82"/>
        <v>0</v>
      </c>
      <c r="R411" s="62">
        <f t="shared" si="83"/>
        <v>1</v>
      </c>
      <c r="S411" s="60" t="str">
        <f t="shared" si="78"/>
        <v>0-15% range</v>
      </c>
      <c r="T411" s="61">
        <f t="shared" si="88"/>
        <v>150</v>
      </c>
      <c r="U411" s="61">
        <f t="shared" si="84"/>
        <v>150</v>
      </c>
      <c r="V411" s="61">
        <f t="shared" si="85"/>
        <v>150</v>
      </c>
      <c r="W411" s="60">
        <f t="shared" si="79"/>
        <v>1</v>
      </c>
      <c r="X411" s="104" t="s">
        <v>2173</v>
      </c>
      <c r="Z411" s="134"/>
      <c r="AA411" s="134"/>
      <c r="AB411" s="134"/>
      <c r="AC411" s="134"/>
      <c r="AD411" s="134"/>
      <c r="AE411" s="134"/>
    </row>
    <row r="412" spans="1:31" ht="15" customHeight="1" x14ac:dyDescent="0.25">
      <c r="A412" s="40" t="s">
        <v>29</v>
      </c>
      <c r="B412" s="40" t="s">
        <v>159</v>
      </c>
      <c r="C412" t="s">
        <v>496</v>
      </c>
      <c r="D412" s="40" t="s">
        <v>495</v>
      </c>
      <c r="E412" t="s">
        <v>503</v>
      </c>
      <c r="F412" s="40" t="s">
        <v>502</v>
      </c>
      <c r="G412" t="s">
        <v>3426</v>
      </c>
      <c r="H412" t="s">
        <v>3427</v>
      </c>
      <c r="I412" s="1"/>
      <c r="J412" s="1"/>
      <c r="K412" s="1"/>
      <c r="L412" s="1"/>
      <c r="M412" s="1"/>
      <c r="N412" s="1">
        <v>250</v>
      </c>
      <c r="O412" s="44">
        <f t="shared" si="80"/>
        <v>1</v>
      </c>
      <c r="P412" s="60">
        <f t="shared" si="81"/>
        <v>1</v>
      </c>
      <c r="Q412" s="62">
        <f t="shared" si="82"/>
        <v>0</v>
      </c>
      <c r="R412" s="62">
        <f t="shared" si="83"/>
        <v>1</v>
      </c>
      <c r="S412" s="60" t="str">
        <f t="shared" si="78"/>
        <v>0-15% range</v>
      </c>
      <c r="T412" s="61">
        <f t="shared" si="88"/>
        <v>250</v>
      </c>
      <c r="U412" s="61">
        <f t="shared" si="84"/>
        <v>250</v>
      </c>
      <c r="V412" s="61">
        <f t="shared" si="85"/>
        <v>250</v>
      </c>
      <c r="W412" s="60">
        <f t="shared" si="79"/>
        <v>1</v>
      </c>
      <c r="X412" s="104" t="s">
        <v>2173</v>
      </c>
      <c r="Z412" s="134"/>
      <c r="AA412" s="134"/>
      <c r="AB412" s="134"/>
      <c r="AC412" s="134"/>
      <c r="AD412" s="134"/>
      <c r="AE412" s="134"/>
    </row>
    <row r="413" spans="1:31" ht="15" customHeight="1" x14ac:dyDescent="0.25">
      <c r="A413" s="40" t="s">
        <v>29</v>
      </c>
      <c r="B413" s="40" t="s">
        <v>159</v>
      </c>
      <c r="C413" t="s">
        <v>496</v>
      </c>
      <c r="D413" s="40" t="s">
        <v>495</v>
      </c>
      <c r="E413" t="s">
        <v>503</v>
      </c>
      <c r="F413" s="40" t="s">
        <v>502</v>
      </c>
      <c r="G413" t="s">
        <v>643</v>
      </c>
      <c r="H413" t="s">
        <v>644</v>
      </c>
      <c r="I413" s="1"/>
      <c r="J413" s="1"/>
      <c r="K413" s="1"/>
      <c r="L413" s="1"/>
      <c r="M413" s="1"/>
      <c r="N413" s="1">
        <v>100</v>
      </c>
      <c r="O413" s="44">
        <f t="shared" si="80"/>
        <v>1</v>
      </c>
      <c r="P413" s="60">
        <f t="shared" si="81"/>
        <v>1</v>
      </c>
      <c r="Q413" s="62">
        <f t="shared" si="82"/>
        <v>0</v>
      </c>
      <c r="R413" s="62">
        <f t="shared" si="83"/>
        <v>1</v>
      </c>
      <c r="S413" s="60" t="str">
        <f t="shared" si="78"/>
        <v>0-15% range</v>
      </c>
      <c r="T413" s="61">
        <f t="shared" si="88"/>
        <v>100</v>
      </c>
      <c r="U413" s="61">
        <f t="shared" si="84"/>
        <v>100</v>
      </c>
      <c r="V413" s="61">
        <f t="shared" si="85"/>
        <v>100</v>
      </c>
      <c r="W413" s="60">
        <f t="shared" si="79"/>
        <v>1</v>
      </c>
      <c r="X413" s="104" t="s">
        <v>2173</v>
      </c>
      <c r="Z413" s="134"/>
      <c r="AA413" s="134"/>
      <c r="AB413" s="134"/>
      <c r="AC413" s="134"/>
      <c r="AD413" s="134"/>
      <c r="AE413" s="134"/>
    </row>
    <row r="414" spans="1:31" ht="15" customHeight="1" x14ac:dyDescent="0.25">
      <c r="A414" s="40" t="s">
        <v>29</v>
      </c>
      <c r="B414" s="40" t="s">
        <v>159</v>
      </c>
      <c r="C414" t="s">
        <v>496</v>
      </c>
      <c r="D414" s="40" t="s">
        <v>495</v>
      </c>
      <c r="E414" t="s">
        <v>503</v>
      </c>
      <c r="F414" s="40" t="s">
        <v>502</v>
      </c>
      <c r="G414" t="s">
        <v>3428</v>
      </c>
      <c r="H414" t="s">
        <v>3429</v>
      </c>
      <c r="I414" s="1"/>
      <c r="J414" s="1"/>
      <c r="K414" s="1"/>
      <c r="L414" s="1"/>
      <c r="M414" s="1"/>
      <c r="N414" s="1">
        <v>75</v>
      </c>
      <c r="O414" s="44">
        <f t="shared" si="80"/>
        <v>1</v>
      </c>
      <c r="P414" s="60">
        <f t="shared" si="81"/>
        <v>1</v>
      </c>
      <c r="Q414" s="62">
        <f t="shared" si="82"/>
        <v>0</v>
      </c>
      <c r="R414" s="62">
        <f t="shared" si="83"/>
        <v>1</v>
      </c>
      <c r="S414" s="60" t="str">
        <f t="shared" si="78"/>
        <v>0-15% range</v>
      </c>
      <c r="T414" s="61">
        <f t="shared" si="88"/>
        <v>75</v>
      </c>
      <c r="U414" s="61">
        <f t="shared" si="84"/>
        <v>75</v>
      </c>
      <c r="V414" s="61">
        <f t="shared" si="85"/>
        <v>75</v>
      </c>
      <c r="W414" s="60">
        <f t="shared" si="79"/>
        <v>1</v>
      </c>
      <c r="X414" s="104" t="s">
        <v>2173</v>
      </c>
      <c r="Z414" s="134"/>
      <c r="AA414" s="134"/>
      <c r="AB414" s="134"/>
      <c r="AC414" s="134"/>
      <c r="AD414" s="134"/>
      <c r="AE414" s="134"/>
    </row>
    <row r="415" spans="1:31" ht="15" customHeight="1" x14ac:dyDescent="0.25">
      <c r="A415" s="40" t="s">
        <v>29</v>
      </c>
      <c r="B415" s="40" t="s">
        <v>159</v>
      </c>
      <c r="C415" t="s">
        <v>496</v>
      </c>
      <c r="D415" s="40" t="s">
        <v>495</v>
      </c>
      <c r="E415" t="s">
        <v>503</v>
      </c>
      <c r="F415" s="40" t="s">
        <v>502</v>
      </c>
      <c r="G415" t="s">
        <v>3430</v>
      </c>
      <c r="H415" t="s">
        <v>3431</v>
      </c>
      <c r="I415" s="1"/>
      <c r="J415" s="1"/>
      <c r="K415" s="1"/>
      <c r="L415" s="1"/>
      <c r="M415" s="1"/>
      <c r="N415" s="1">
        <v>200</v>
      </c>
      <c r="O415" s="44">
        <f t="shared" si="80"/>
        <v>1</v>
      </c>
      <c r="P415" s="60">
        <f t="shared" si="81"/>
        <v>1</v>
      </c>
      <c r="Q415" s="62">
        <f t="shared" si="82"/>
        <v>0</v>
      </c>
      <c r="R415" s="62">
        <f t="shared" si="83"/>
        <v>1</v>
      </c>
      <c r="S415" s="60" t="str">
        <f t="shared" si="78"/>
        <v>0-15% range</v>
      </c>
      <c r="T415" s="61">
        <f t="shared" si="88"/>
        <v>200</v>
      </c>
      <c r="U415" s="61">
        <f t="shared" si="84"/>
        <v>200</v>
      </c>
      <c r="V415" s="61">
        <f t="shared" si="85"/>
        <v>200</v>
      </c>
      <c r="W415" s="60">
        <f t="shared" si="79"/>
        <v>1</v>
      </c>
      <c r="X415" s="104" t="s">
        <v>2173</v>
      </c>
      <c r="Z415" s="134"/>
      <c r="AA415" s="134"/>
      <c r="AB415" s="134"/>
      <c r="AC415" s="134"/>
      <c r="AD415" s="134"/>
      <c r="AE415" s="134"/>
    </row>
    <row r="416" spans="1:31" ht="15" customHeight="1" x14ac:dyDescent="0.25">
      <c r="A416" s="40" t="s">
        <v>29</v>
      </c>
      <c r="B416" s="40" t="s">
        <v>159</v>
      </c>
      <c r="C416" t="s">
        <v>496</v>
      </c>
      <c r="D416" s="40" t="s">
        <v>495</v>
      </c>
      <c r="E416" t="s">
        <v>503</v>
      </c>
      <c r="F416" s="40" t="s">
        <v>502</v>
      </c>
      <c r="G416" t="s">
        <v>3432</v>
      </c>
      <c r="H416" t="s">
        <v>3433</v>
      </c>
      <c r="I416" s="1"/>
      <c r="J416" s="1"/>
      <c r="K416" s="1"/>
      <c r="L416" s="1"/>
      <c r="M416" s="1"/>
      <c r="N416" s="1">
        <v>120</v>
      </c>
      <c r="O416" s="44">
        <f t="shared" si="80"/>
        <v>1</v>
      </c>
      <c r="P416" s="60">
        <f t="shared" si="81"/>
        <v>1</v>
      </c>
      <c r="Q416" s="62">
        <f t="shared" si="82"/>
        <v>0</v>
      </c>
      <c r="R416" s="62">
        <f t="shared" si="83"/>
        <v>1</v>
      </c>
      <c r="S416" s="60" t="str">
        <f t="shared" si="78"/>
        <v>0-15% range</v>
      </c>
      <c r="T416" s="61">
        <f t="shared" si="88"/>
        <v>120</v>
      </c>
      <c r="U416" s="61">
        <f t="shared" si="84"/>
        <v>120</v>
      </c>
      <c r="V416" s="61">
        <f t="shared" si="85"/>
        <v>120</v>
      </c>
      <c r="W416" s="60">
        <f t="shared" si="79"/>
        <v>1</v>
      </c>
      <c r="X416" s="104" t="s">
        <v>2173</v>
      </c>
      <c r="Z416" s="134"/>
      <c r="AA416" s="134"/>
      <c r="AB416" s="134"/>
      <c r="AC416" s="134"/>
      <c r="AD416" s="134"/>
      <c r="AE416" s="134"/>
    </row>
    <row r="417" spans="1:31" ht="15" customHeight="1" x14ac:dyDescent="0.25">
      <c r="A417" s="40" t="s">
        <v>29</v>
      </c>
      <c r="B417" s="40" t="s">
        <v>159</v>
      </c>
      <c r="C417" t="s">
        <v>496</v>
      </c>
      <c r="D417" s="40" t="s">
        <v>495</v>
      </c>
      <c r="E417" t="s">
        <v>503</v>
      </c>
      <c r="F417" s="40" t="s">
        <v>502</v>
      </c>
      <c r="G417" t="s">
        <v>3438</v>
      </c>
      <c r="H417" t="s">
        <v>3439</v>
      </c>
      <c r="I417" s="1"/>
      <c r="J417" s="1"/>
      <c r="K417" s="1"/>
      <c r="L417" s="1"/>
      <c r="M417" s="1"/>
      <c r="N417" s="1">
        <v>130</v>
      </c>
      <c r="O417" s="44">
        <f t="shared" si="80"/>
        <v>1</v>
      </c>
      <c r="P417" s="60">
        <f t="shared" si="81"/>
        <v>1</v>
      </c>
      <c r="Q417" s="62">
        <f t="shared" si="82"/>
        <v>0</v>
      </c>
      <c r="R417" s="62">
        <f t="shared" si="83"/>
        <v>1</v>
      </c>
      <c r="S417" s="60" t="str">
        <f t="shared" si="78"/>
        <v>0-15% range</v>
      </c>
      <c r="T417" s="61">
        <f t="shared" si="88"/>
        <v>130</v>
      </c>
      <c r="U417" s="61">
        <f t="shared" si="84"/>
        <v>130</v>
      </c>
      <c r="V417" s="61">
        <f t="shared" si="85"/>
        <v>130</v>
      </c>
      <c r="W417" s="60">
        <f t="shared" si="79"/>
        <v>1</v>
      </c>
      <c r="X417" s="104" t="s">
        <v>2173</v>
      </c>
      <c r="Z417" s="134"/>
      <c r="AA417" s="134"/>
      <c r="AB417" s="134"/>
      <c r="AC417" s="134"/>
      <c r="AD417" s="134"/>
      <c r="AE417" s="134"/>
    </row>
    <row r="418" spans="1:31" ht="15" customHeight="1" x14ac:dyDescent="0.25">
      <c r="A418" s="40" t="s">
        <v>29</v>
      </c>
      <c r="B418" s="40" t="s">
        <v>159</v>
      </c>
      <c r="C418" t="s">
        <v>496</v>
      </c>
      <c r="D418" s="40" t="s">
        <v>495</v>
      </c>
      <c r="E418" t="s">
        <v>503</v>
      </c>
      <c r="F418" s="40" t="s">
        <v>502</v>
      </c>
      <c r="G418" t="s">
        <v>505</v>
      </c>
      <c r="H418" t="s">
        <v>504</v>
      </c>
      <c r="I418" s="1"/>
      <c r="J418" s="1"/>
      <c r="K418" s="1"/>
      <c r="L418" s="1"/>
      <c r="M418" s="1"/>
      <c r="N418" s="1">
        <v>175</v>
      </c>
      <c r="O418" s="44">
        <f t="shared" si="80"/>
        <v>1</v>
      </c>
      <c r="P418" s="60">
        <f t="shared" si="81"/>
        <v>1</v>
      </c>
      <c r="Q418" s="62">
        <f t="shared" si="82"/>
        <v>0</v>
      </c>
      <c r="R418" s="62">
        <f t="shared" si="83"/>
        <v>1</v>
      </c>
      <c r="S418" s="60" t="str">
        <f t="shared" si="78"/>
        <v>0-15% range</v>
      </c>
      <c r="T418" s="61">
        <f t="shared" si="88"/>
        <v>175</v>
      </c>
      <c r="U418" s="61">
        <f t="shared" si="84"/>
        <v>175</v>
      </c>
      <c r="V418" s="61">
        <f t="shared" si="85"/>
        <v>175</v>
      </c>
      <c r="W418" s="60">
        <f t="shared" si="79"/>
        <v>1</v>
      </c>
      <c r="X418" s="104" t="s">
        <v>2173</v>
      </c>
      <c r="Z418" s="134"/>
      <c r="AA418" s="134"/>
      <c r="AB418" s="134"/>
      <c r="AC418" s="134"/>
      <c r="AD418" s="134"/>
      <c r="AE418" s="134"/>
    </row>
    <row r="419" spans="1:31" ht="15" customHeight="1" x14ac:dyDescent="0.25">
      <c r="A419" s="41" t="s">
        <v>29</v>
      </c>
      <c r="B419" s="40" t="s">
        <v>159</v>
      </c>
      <c r="C419" t="s">
        <v>496</v>
      </c>
      <c r="D419" s="40" t="s">
        <v>495</v>
      </c>
      <c r="E419" t="s">
        <v>500</v>
      </c>
      <c r="F419" s="40" t="s">
        <v>499</v>
      </c>
      <c r="G419" t="s">
        <v>641</v>
      </c>
      <c r="H419" t="s">
        <v>642</v>
      </c>
      <c r="I419" s="1"/>
      <c r="J419" s="1"/>
      <c r="K419" s="1"/>
      <c r="L419" s="1"/>
      <c r="M419" s="1"/>
      <c r="N419" s="1">
        <v>25</v>
      </c>
      <c r="O419" s="44">
        <f t="shared" si="80"/>
        <v>1</v>
      </c>
      <c r="P419" s="60">
        <f t="shared" si="81"/>
        <v>1</v>
      </c>
      <c r="Q419" s="62">
        <f t="shared" si="82"/>
        <v>0</v>
      </c>
      <c r="R419" s="62">
        <f t="shared" si="83"/>
        <v>1</v>
      </c>
      <c r="S419" s="60" t="str">
        <f t="shared" si="78"/>
        <v>0-15% range</v>
      </c>
      <c r="T419" s="61">
        <f t="shared" si="88"/>
        <v>25</v>
      </c>
      <c r="U419" s="61">
        <f t="shared" si="84"/>
        <v>25</v>
      </c>
      <c r="V419" s="61">
        <f t="shared" si="85"/>
        <v>25</v>
      </c>
      <c r="W419" s="60">
        <f t="shared" si="79"/>
        <v>1</v>
      </c>
      <c r="X419" s="104" t="s">
        <v>2173</v>
      </c>
      <c r="Z419" s="134"/>
      <c r="AA419" s="134"/>
      <c r="AB419" s="134"/>
      <c r="AC419" s="134"/>
      <c r="AD419" s="134"/>
      <c r="AE419" s="134"/>
    </row>
    <row r="420" spans="1:31" ht="15" customHeight="1" x14ac:dyDescent="0.25">
      <c r="A420" s="40" t="s">
        <v>29</v>
      </c>
      <c r="B420" s="40" t="s">
        <v>159</v>
      </c>
      <c r="C420" t="s">
        <v>496</v>
      </c>
      <c r="D420" s="40" t="s">
        <v>495</v>
      </c>
      <c r="E420" t="s">
        <v>507</v>
      </c>
      <c r="F420" s="40" t="s">
        <v>506</v>
      </c>
      <c r="G420" t="s">
        <v>507</v>
      </c>
      <c r="H420" t="s">
        <v>508</v>
      </c>
      <c r="I420" s="1"/>
      <c r="J420" s="1"/>
      <c r="K420" s="1"/>
      <c r="L420" s="1"/>
      <c r="M420" s="1"/>
      <c r="N420" s="1">
        <v>200</v>
      </c>
      <c r="O420" s="44">
        <f t="shared" si="80"/>
        <v>1</v>
      </c>
      <c r="P420" s="60">
        <f t="shared" si="81"/>
        <v>1</v>
      </c>
      <c r="Q420" s="62">
        <f t="shared" si="82"/>
        <v>0</v>
      </c>
      <c r="R420" s="62">
        <f t="shared" si="83"/>
        <v>1</v>
      </c>
      <c r="S420" s="60" t="str">
        <f t="shared" si="78"/>
        <v>0-15% range</v>
      </c>
      <c r="T420" s="61">
        <f t="shared" si="88"/>
        <v>200</v>
      </c>
      <c r="U420" s="61">
        <f t="shared" si="84"/>
        <v>200</v>
      </c>
      <c r="V420" s="61">
        <f t="shared" si="85"/>
        <v>200</v>
      </c>
      <c r="W420" s="60">
        <f t="shared" si="79"/>
        <v>1</v>
      </c>
      <c r="X420" s="104" t="s">
        <v>2173</v>
      </c>
      <c r="Z420" s="134"/>
      <c r="AA420" s="134"/>
      <c r="AB420" s="134"/>
      <c r="AC420" s="134"/>
      <c r="AD420" s="134"/>
      <c r="AE420" s="134"/>
    </row>
    <row r="421" spans="1:31" ht="15" customHeight="1" x14ac:dyDescent="0.25">
      <c r="A421" s="40" t="s">
        <v>29</v>
      </c>
      <c r="B421" s="40" t="s">
        <v>159</v>
      </c>
      <c r="C421" t="s">
        <v>821</v>
      </c>
      <c r="D421" s="40" t="s">
        <v>822</v>
      </c>
      <c r="E421" t="s">
        <v>821</v>
      </c>
      <c r="F421" s="40" t="s">
        <v>823</v>
      </c>
      <c r="G421" t="s">
        <v>1340</v>
      </c>
      <c r="H421" t="s">
        <v>2862</v>
      </c>
      <c r="I421" s="1"/>
      <c r="J421" s="1"/>
      <c r="K421" s="1"/>
      <c r="L421" s="1"/>
      <c r="M421" s="1"/>
      <c r="N421" s="1">
        <v>60</v>
      </c>
      <c r="O421" s="44">
        <f t="shared" si="80"/>
        <v>1</v>
      </c>
      <c r="P421" s="60">
        <f t="shared" si="81"/>
        <v>1</v>
      </c>
      <c r="Q421" s="62">
        <f t="shared" si="82"/>
        <v>0</v>
      </c>
      <c r="R421" s="62">
        <f t="shared" si="83"/>
        <v>1</v>
      </c>
      <c r="S421" s="60" t="str">
        <f t="shared" si="78"/>
        <v>0-15% range</v>
      </c>
      <c r="T421" s="61">
        <f t="shared" si="88"/>
        <v>60</v>
      </c>
      <c r="U421" s="61">
        <f t="shared" si="84"/>
        <v>60</v>
      </c>
      <c r="V421" s="61">
        <f t="shared" si="85"/>
        <v>60</v>
      </c>
      <c r="W421" s="60">
        <f t="shared" si="79"/>
        <v>1</v>
      </c>
      <c r="X421" s="104" t="s">
        <v>2173</v>
      </c>
      <c r="Z421" s="134"/>
      <c r="AA421" s="134"/>
      <c r="AB421" s="134"/>
      <c r="AC421" s="134"/>
      <c r="AD421" s="134"/>
      <c r="AE421" s="134"/>
    </row>
    <row r="422" spans="1:31" ht="15" customHeight="1" x14ac:dyDescent="0.25">
      <c r="A422" s="40" t="s">
        <v>29</v>
      </c>
      <c r="B422" s="40" t="s">
        <v>159</v>
      </c>
      <c r="C422" t="s">
        <v>821</v>
      </c>
      <c r="D422" s="40" t="s">
        <v>822</v>
      </c>
      <c r="E422" t="s">
        <v>821</v>
      </c>
      <c r="F422" s="40" t="s">
        <v>823</v>
      </c>
      <c r="G422" t="s">
        <v>821</v>
      </c>
      <c r="H422" t="s">
        <v>1930</v>
      </c>
      <c r="I422" s="1"/>
      <c r="J422" s="1"/>
      <c r="K422" s="1"/>
      <c r="L422" s="1"/>
      <c r="M422" s="1"/>
      <c r="N422" s="1">
        <v>280</v>
      </c>
      <c r="O422" s="44">
        <f t="shared" si="80"/>
        <v>1</v>
      </c>
      <c r="P422" s="60">
        <f t="shared" si="81"/>
        <v>1</v>
      </c>
      <c r="Q422" s="62">
        <f t="shared" si="82"/>
        <v>0</v>
      </c>
      <c r="R422" s="62">
        <f t="shared" si="83"/>
        <v>1</v>
      </c>
      <c r="S422" s="60" t="str">
        <f t="shared" si="78"/>
        <v>0-15% range</v>
      </c>
      <c r="T422" s="61">
        <f t="shared" si="88"/>
        <v>280</v>
      </c>
      <c r="U422" s="61">
        <f t="shared" si="84"/>
        <v>280</v>
      </c>
      <c r="V422" s="61">
        <f t="shared" si="85"/>
        <v>280</v>
      </c>
      <c r="W422" s="60">
        <f t="shared" si="79"/>
        <v>1</v>
      </c>
      <c r="X422" s="104" t="s">
        <v>2173</v>
      </c>
      <c r="Z422" s="134"/>
      <c r="AA422" s="134"/>
      <c r="AB422" s="134"/>
      <c r="AC422" s="134"/>
      <c r="AD422" s="134"/>
      <c r="AE422" s="134"/>
    </row>
    <row r="423" spans="1:31" ht="15" customHeight="1" x14ac:dyDescent="0.25">
      <c r="A423" s="40" t="s">
        <v>29</v>
      </c>
      <c r="B423" s="40" t="s">
        <v>159</v>
      </c>
      <c r="C423" t="s">
        <v>821</v>
      </c>
      <c r="D423" s="40" t="s">
        <v>822</v>
      </c>
      <c r="E423" t="s">
        <v>821</v>
      </c>
      <c r="F423" s="40" t="s">
        <v>823</v>
      </c>
      <c r="G423" t="s">
        <v>2860</v>
      </c>
      <c r="H423" t="s">
        <v>2861</v>
      </c>
      <c r="I423" s="1"/>
      <c r="J423" s="1"/>
      <c r="K423" s="1"/>
      <c r="L423" s="1"/>
      <c r="M423" s="1"/>
      <c r="N423" s="1">
        <v>590</v>
      </c>
      <c r="O423" s="44">
        <f t="shared" si="80"/>
        <v>1</v>
      </c>
      <c r="P423" s="60">
        <f t="shared" si="81"/>
        <v>1</v>
      </c>
      <c r="Q423" s="62">
        <f t="shared" si="82"/>
        <v>0</v>
      </c>
      <c r="R423" s="62">
        <f t="shared" si="83"/>
        <v>1</v>
      </c>
      <c r="S423" s="60" t="str">
        <f t="shared" si="78"/>
        <v>0-15% range</v>
      </c>
      <c r="T423" s="61">
        <f t="shared" si="88"/>
        <v>590</v>
      </c>
      <c r="U423" s="61">
        <f t="shared" si="84"/>
        <v>590</v>
      </c>
      <c r="V423" s="61">
        <f t="shared" si="85"/>
        <v>590</v>
      </c>
      <c r="W423" s="60">
        <f t="shared" si="79"/>
        <v>1</v>
      </c>
      <c r="X423" s="104" t="s">
        <v>2173</v>
      </c>
      <c r="Z423" s="134"/>
      <c r="AA423" s="134"/>
      <c r="AB423" s="134"/>
      <c r="AC423" s="134"/>
      <c r="AD423" s="134"/>
      <c r="AE423" s="134"/>
    </row>
    <row r="424" spans="1:31" ht="15" customHeight="1" x14ac:dyDescent="0.25">
      <c r="A424" s="40" t="s">
        <v>29</v>
      </c>
      <c r="B424" s="40" t="s">
        <v>159</v>
      </c>
      <c r="C424" t="s">
        <v>821</v>
      </c>
      <c r="D424" s="40" t="s">
        <v>822</v>
      </c>
      <c r="E424" t="s">
        <v>2026</v>
      </c>
      <c r="F424" s="40" t="s">
        <v>2027</v>
      </c>
      <c r="G424" t="s">
        <v>1947</v>
      </c>
      <c r="H424" t="s">
        <v>2029</v>
      </c>
      <c r="I424" s="1"/>
      <c r="J424" s="1"/>
      <c r="K424" s="1"/>
      <c r="L424" s="1"/>
      <c r="M424" s="1"/>
      <c r="N424" s="1">
        <v>250</v>
      </c>
      <c r="O424" s="44">
        <f t="shared" si="80"/>
        <v>1</v>
      </c>
      <c r="P424" s="60">
        <f t="shared" si="81"/>
        <v>1</v>
      </c>
      <c r="Q424" s="62">
        <f t="shared" si="82"/>
        <v>0</v>
      </c>
      <c r="R424" s="62">
        <f t="shared" si="83"/>
        <v>1</v>
      </c>
      <c r="S424" s="60" t="str">
        <f t="shared" si="78"/>
        <v>0-15% range</v>
      </c>
      <c r="T424" s="61">
        <f t="shared" si="88"/>
        <v>250</v>
      </c>
      <c r="U424" s="61">
        <f t="shared" si="84"/>
        <v>250</v>
      </c>
      <c r="V424" s="61">
        <f t="shared" si="85"/>
        <v>250</v>
      </c>
      <c r="W424" s="60">
        <f t="shared" si="79"/>
        <v>1</v>
      </c>
      <c r="X424" s="104" t="s">
        <v>2173</v>
      </c>
      <c r="Z424" s="134"/>
      <c r="AA424" s="134"/>
      <c r="AB424" s="134"/>
      <c r="AC424" s="134"/>
      <c r="AD424" s="134"/>
      <c r="AE424" s="134"/>
    </row>
    <row r="425" spans="1:31" ht="15" customHeight="1" x14ac:dyDescent="0.25">
      <c r="A425" s="40" t="s">
        <v>29</v>
      </c>
      <c r="B425" s="40" t="s">
        <v>159</v>
      </c>
      <c r="C425" t="s">
        <v>821</v>
      </c>
      <c r="D425" s="40" t="s">
        <v>822</v>
      </c>
      <c r="E425" t="s">
        <v>2026</v>
      </c>
      <c r="F425" s="40" t="s">
        <v>2027</v>
      </c>
      <c r="G425" t="s">
        <v>2026</v>
      </c>
      <c r="H425" t="s">
        <v>2028</v>
      </c>
      <c r="I425" s="1"/>
      <c r="J425" s="1"/>
      <c r="K425" s="1"/>
      <c r="L425" s="1"/>
      <c r="M425" s="1"/>
      <c r="N425" s="1">
        <v>16</v>
      </c>
      <c r="O425" s="44">
        <f t="shared" si="80"/>
        <v>1</v>
      </c>
      <c r="P425" s="60">
        <f t="shared" si="81"/>
        <v>1</v>
      </c>
      <c r="Q425" s="62">
        <f t="shared" si="82"/>
        <v>0</v>
      </c>
      <c r="R425" s="62">
        <f t="shared" si="83"/>
        <v>1</v>
      </c>
      <c r="S425" s="60" t="str">
        <f t="shared" si="78"/>
        <v>0-15% range</v>
      </c>
      <c r="T425" s="61">
        <f t="shared" si="88"/>
        <v>16</v>
      </c>
      <c r="U425" s="61">
        <f t="shared" si="84"/>
        <v>16</v>
      </c>
      <c r="V425" s="61">
        <f t="shared" si="85"/>
        <v>16</v>
      </c>
      <c r="W425" s="60">
        <f t="shared" si="79"/>
        <v>1</v>
      </c>
      <c r="X425" s="104" t="s">
        <v>2173</v>
      </c>
      <c r="Z425" s="134"/>
      <c r="AA425" s="134"/>
      <c r="AB425" s="134"/>
      <c r="AC425" s="134"/>
      <c r="AD425" s="134"/>
      <c r="AE425" s="134"/>
    </row>
    <row r="426" spans="1:31" ht="15" customHeight="1" x14ac:dyDescent="0.25">
      <c r="A426" s="40" t="s">
        <v>29</v>
      </c>
      <c r="B426" s="40" t="s">
        <v>159</v>
      </c>
      <c r="C426" t="s">
        <v>821</v>
      </c>
      <c r="D426" s="40" t="s">
        <v>822</v>
      </c>
      <c r="E426" t="s">
        <v>2026</v>
      </c>
      <c r="F426" s="40" t="s">
        <v>2027</v>
      </c>
      <c r="G426" t="s">
        <v>2863</v>
      </c>
      <c r="H426" t="s">
        <v>2864</v>
      </c>
      <c r="I426" s="1"/>
      <c r="J426" s="1"/>
      <c r="K426" s="1"/>
      <c r="L426" s="1"/>
      <c r="M426" s="1"/>
      <c r="N426" s="1">
        <v>243</v>
      </c>
      <c r="O426" s="44">
        <f t="shared" si="80"/>
        <v>1</v>
      </c>
      <c r="P426" s="60">
        <f t="shared" si="81"/>
        <v>1</v>
      </c>
      <c r="Q426" s="62">
        <f t="shared" si="82"/>
        <v>0</v>
      </c>
      <c r="R426" s="62">
        <f t="shared" si="83"/>
        <v>1</v>
      </c>
      <c r="S426" s="60" t="str">
        <f t="shared" si="78"/>
        <v>0-15% range</v>
      </c>
      <c r="T426" s="61">
        <f t="shared" si="88"/>
        <v>243</v>
      </c>
      <c r="U426" s="61">
        <f t="shared" si="84"/>
        <v>243</v>
      </c>
      <c r="V426" s="61">
        <f t="shared" si="85"/>
        <v>243</v>
      </c>
      <c r="W426" s="60">
        <f t="shared" si="79"/>
        <v>1</v>
      </c>
      <c r="X426" s="104" t="s">
        <v>2173</v>
      </c>
      <c r="Z426" s="134"/>
      <c r="AA426" s="134"/>
      <c r="AB426" s="134"/>
      <c r="AC426" s="134"/>
      <c r="AD426" s="134"/>
      <c r="AE426" s="134"/>
    </row>
    <row r="427" spans="1:31" ht="15" customHeight="1" x14ac:dyDescent="0.25">
      <c r="A427" s="40" t="s">
        <v>29</v>
      </c>
      <c r="B427" s="40" t="s">
        <v>159</v>
      </c>
      <c r="C427" t="s">
        <v>816</v>
      </c>
      <c r="D427" s="40" t="s">
        <v>817</v>
      </c>
      <c r="E427" t="s">
        <v>816</v>
      </c>
      <c r="F427" s="40" t="s">
        <v>818</v>
      </c>
      <c r="G427" t="s">
        <v>1978</v>
      </c>
      <c r="H427" t="s">
        <v>1979</v>
      </c>
      <c r="I427" s="1"/>
      <c r="J427" s="1"/>
      <c r="K427" s="1"/>
      <c r="L427" s="1"/>
      <c r="M427" s="1"/>
      <c r="N427" s="1">
        <v>40</v>
      </c>
      <c r="O427" s="44">
        <f t="shared" si="80"/>
        <v>1</v>
      </c>
      <c r="P427" s="60">
        <f t="shared" si="81"/>
        <v>1</v>
      </c>
      <c r="Q427" s="62">
        <f t="shared" si="82"/>
        <v>0</v>
      </c>
      <c r="R427" s="62">
        <f t="shared" si="83"/>
        <v>1</v>
      </c>
      <c r="S427" s="60" t="str">
        <f t="shared" si="78"/>
        <v>0-15% range</v>
      </c>
      <c r="T427" s="61">
        <f t="shared" si="88"/>
        <v>40</v>
      </c>
      <c r="U427" s="61">
        <f t="shared" si="84"/>
        <v>40</v>
      </c>
      <c r="V427" s="61">
        <f t="shared" si="85"/>
        <v>40</v>
      </c>
      <c r="W427" s="60">
        <f t="shared" si="79"/>
        <v>1</v>
      </c>
      <c r="X427" s="104" t="s">
        <v>2173</v>
      </c>
      <c r="Z427" s="134"/>
      <c r="AA427" s="134"/>
      <c r="AB427" s="134"/>
      <c r="AC427" s="134"/>
      <c r="AD427" s="134"/>
      <c r="AE427" s="134"/>
    </row>
    <row r="428" spans="1:31" ht="15" customHeight="1" x14ac:dyDescent="0.25">
      <c r="A428" s="40" t="s">
        <v>29</v>
      </c>
      <c r="B428" s="40" t="s">
        <v>159</v>
      </c>
      <c r="C428" t="s">
        <v>816</v>
      </c>
      <c r="D428" s="40" t="s">
        <v>817</v>
      </c>
      <c r="E428" t="s">
        <v>816</v>
      </c>
      <c r="F428" s="40" t="s">
        <v>818</v>
      </c>
      <c r="G428" t="s">
        <v>816</v>
      </c>
      <c r="H428" t="s">
        <v>1980</v>
      </c>
      <c r="I428" s="1"/>
      <c r="J428" s="1"/>
      <c r="K428" s="1"/>
      <c r="L428" s="1"/>
      <c r="M428" s="1"/>
      <c r="N428" s="1">
        <v>400</v>
      </c>
      <c r="O428" s="44">
        <f t="shared" si="80"/>
        <v>1</v>
      </c>
      <c r="P428" s="60">
        <f t="shared" si="81"/>
        <v>1</v>
      </c>
      <c r="Q428" s="62">
        <f t="shared" si="82"/>
        <v>0</v>
      </c>
      <c r="R428" s="62">
        <f t="shared" si="83"/>
        <v>1</v>
      </c>
      <c r="S428" s="60" t="str">
        <f t="shared" si="78"/>
        <v>0-15% range</v>
      </c>
      <c r="T428" s="61">
        <f t="shared" si="88"/>
        <v>400</v>
      </c>
      <c r="U428" s="61">
        <f t="shared" si="84"/>
        <v>400</v>
      </c>
      <c r="V428" s="61">
        <f t="shared" si="85"/>
        <v>400</v>
      </c>
      <c r="W428" s="60">
        <f t="shared" si="79"/>
        <v>1</v>
      </c>
      <c r="X428" s="104" t="s">
        <v>2173</v>
      </c>
      <c r="Z428" s="134"/>
      <c r="AA428" s="134"/>
      <c r="AB428" s="134"/>
      <c r="AC428" s="134"/>
      <c r="AD428" s="134"/>
      <c r="AE428" s="134"/>
    </row>
    <row r="429" spans="1:31" ht="15" customHeight="1" x14ac:dyDescent="0.25">
      <c r="A429" s="40" t="s">
        <v>29</v>
      </c>
      <c r="B429" s="40" t="s">
        <v>159</v>
      </c>
      <c r="C429" t="s">
        <v>816</v>
      </c>
      <c r="D429" s="40" t="s">
        <v>817</v>
      </c>
      <c r="E429" t="s">
        <v>816</v>
      </c>
      <c r="F429" s="40" t="s">
        <v>818</v>
      </c>
      <c r="G429" t="s">
        <v>2865</v>
      </c>
      <c r="H429" t="s">
        <v>2866</v>
      </c>
      <c r="I429" s="1"/>
      <c r="J429" s="1"/>
      <c r="K429" s="1"/>
      <c r="L429" s="1"/>
      <c r="M429" s="1"/>
      <c r="N429" s="1">
        <v>380</v>
      </c>
      <c r="O429" s="44">
        <f t="shared" si="80"/>
        <v>1</v>
      </c>
      <c r="P429" s="60">
        <f t="shared" si="81"/>
        <v>1</v>
      </c>
      <c r="Q429" s="62">
        <f t="shared" si="82"/>
        <v>0</v>
      </c>
      <c r="R429" s="62">
        <f t="shared" si="83"/>
        <v>1</v>
      </c>
      <c r="S429" s="60" t="str">
        <f t="shared" si="78"/>
        <v>0-15% range</v>
      </c>
      <c r="T429" s="61">
        <f t="shared" si="88"/>
        <v>380</v>
      </c>
      <c r="U429" s="61">
        <f t="shared" si="84"/>
        <v>380</v>
      </c>
      <c r="V429" s="61">
        <f t="shared" si="85"/>
        <v>380</v>
      </c>
      <c r="W429" s="60">
        <f t="shared" si="79"/>
        <v>1</v>
      </c>
      <c r="X429" s="104" t="s">
        <v>2173</v>
      </c>
      <c r="Z429" s="134"/>
      <c r="AA429" s="134"/>
      <c r="AB429" s="134"/>
      <c r="AC429" s="134"/>
      <c r="AD429" s="134"/>
      <c r="AE429" s="134"/>
    </row>
    <row r="430" spans="1:31" ht="15" customHeight="1" x14ac:dyDescent="0.25">
      <c r="A430" s="40" t="s">
        <v>29</v>
      </c>
      <c r="B430" s="40" t="s">
        <v>159</v>
      </c>
      <c r="C430" t="s">
        <v>1998</v>
      </c>
      <c r="D430" s="40" t="s">
        <v>1999</v>
      </c>
      <c r="E430" t="s">
        <v>1998</v>
      </c>
      <c r="F430" s="40" t="s">
        <v>2000</v>
      </c>
      <c r="G430" t="s">
        <v>3436</v>
      </c>
      <c r="H430" t="s">
        <v>3437</v>
      </c>
      <c r="I430" s="1"/>
      <c r="J430" s="1"/>
      <c r="K430" s="1"/>
      <c r="L430" s="1"/>
      <c r="M430" s="1"/>
      <c r="N430" s="1">
        <v>1547</v>
      </c>
      <c r="O430" s="44">
        <f t="shared" si="80"/>
        <v>1</v>
      </c>
      <c r="P430" s="60">
        <f t="shared" si="81"/>
        <v>1</v>
      </c>
      <c r="Q430" s="62">
        <f t="shared" si="82"/>
        <v>0</v>
      </c>
      <c r="R430" s="62">
        <f t="shared" si="83"/>
        <v>1</v>
      </c>
      <c r="S430" s="60" t="str">
        <f t="shared" si="78"/>
        <v>0-15% range</v>
      </c>
      <c r="T430" s="61">
        <f t="shared" si="88"/>
        <v>1547</v>
      </c>
      <c r="U430" s="61">
        <f t="shared" si="84"/>
        <v>1547</v>
      </c>
      <c r="V430" s="61">
        <f t="shared" si="85"/>
        <v>1547</v>
      </c>
      <c r="W430" s="60">
        <f t="shared" si="79"/>
        <v>1</v>
      </c>
      <c r="X430" s="104" t="s">
        <v>2173</v>
      </c>
      <c r="Z430" s="134"/>
      <c r="AA430" s="134"/>
      <c r="AB430" s="134"/>
      <c r="AC430" s="134"/>
      <c r="AD430" s="134"/>
      <c r="AE430" s="134"/>
    </row>
    <row r="431" spans="1:31" ht="15" customHeight="1" x14ac:dyDescent="0.25">
      <c r="A431" s="40" t="s">
        <v>29</v>
      </c>
      <c r="B431" s="40" t="s">
        <v>159</v>
      </c>
      <c r="C431" t="s">
        <v>1998</v>
      </c>
      <c r="D431" s="40" t="s">
        <v>1999</v>
      </c>
      <c r="E431" t="s">
        <v>2671</v>
      </c>
      <c r="F431" s="40" t="s">
        <v>2672</v>
      </c>
      <c r="G431" t="s">
        <v>2671</v>
      </c>
      <c r="H431" t="s">
        <v>2673</v>
      </c>
      <c r="I431" s="1"/>
      <c r="J431" s="1"/>
      <c r="K431" s="1">
        <v>450</v>
      </c>
      <c r="L431" s="1"/>
      <c r="M431" s="1"/>
      <c r="N431" s="1">
        <v>7</v>
      </c>
      <c r="O431" s="44">
        <f t="shared" si="80"/>
        <v>2</v>
      </c>
      <c r="P431" s="60">
        <f t="shared" si="81"/>
        <v>2</v>
      </c>
      <c r="Q431" s="62">
        <f t="shared" si="82"/>
        <v>0.98444444444444446</v>
      </c>
      <c r="R431" s="62">
        <f t="shared" si="83"/>
        <v>64.285714285714292</v>
      </c>
      <c r="S431" s="60" t="str">
        <f t="shared" si="78"/>
        <v>50-100% range</v>
      </c>
      <c r="T431" s="61">
        <f t="shared" si="88"/>
        <v>228.5</v>
      </c>
      <c r="U431" s="61">
        <f t="shared" si="84"/>
        <v>450</v>
      </c>
      <c r="V431" s="61">
        <f t="shared" si="85"/>
        <v>7</v>
      </c>
      <c r="W431" s="60">
        <f t="shared" si="79"/>
        <v>1</v>
      </c>
      <c r="X431" s="104" t="s">
        <v>2173</v>
      </c>
      <c r="Z431" s="134"/>
      <c r="AA431" s="134"/>
      <c r="AB431" s="134"/>
      <c r="AC431" s="134"/>
      <c r="AD431" s="134"/>
      <c r="AE431" s="134"/>
    </row>
    <row r="432" spans="1:31" ht="15" customHeight="1" x14ac:dyDescent="0.25">
      <c r="A432" s="40" t="s">
        <v>29</v>
      </c>
      <c r="B432" s="40" t="s">
        <v>159</v>
      </c>
      <c r="C432" t="s">
        <v>707</v>
      </c>
      <c r="D432" s="40" t="s">
        <v>634</v>
      </c>
      <c r="E432" t="s">
        <v>824</v>
      </c>
      <c r="F432" s="40" t="s">
        <v>825</v>
      </c>
      <c r="G432" t="s">
        <v>824</v>
      </c>
      <c r="H432" t="s">
        <v>2129</v>
      </c>
      <c r="I432" s="1"/>
      <c r="J432" s="1"/>
      <c r="K432" s="1"/>
      <c r="L432" s="1"/>
      <c r="M432" s="1"/>
      <c r="N432" s="1">
        <v>20</v>
      </c>
      <c r="O432" s="44">
        <f t="shared" si="80"/>
        <v>1</v>
      </c>
      <c r="P432" s="60">
        <f t="shared" si="81"/>
        <v>1</v>
      </c>
      <c r="Q432" s="62">
        <f t="shared" si="82"/>
        <v>0</v>
      </c>
      <c r="R432" s="62">
        <f t="shared" si="83"/>
        <v>1</v>
      </c>
      <c r="S432" s="60" t="str">
        <f t="shared" si="78"/>
        <v>0-15% range</v>
      </c>
      <c r="T432" s="61">
        <f t="shared" si="88"/>
        <v>20</v>
      </c>
      <c r="U432" s="61">
        <f t="shared" si="84"/>
        <v>20</v>
      </c>
      <c r="V432" s="61">
        <f t="shared" si="85"/>
        <v>20</v>
      </c>
      <c r="W432" s="60">
        <f t="shared" si="79"/>
        <v>1</v>
      </c>
      <c r="X432" s="104" t="s">
        <v>2173</v>
      </c>
      <c r="Z432" s="134"/>
      <c r="AA432" s="134"/>
      <c r="AB432" s="134"/>
      <c r="AC432" s="134"/>
      <c r="AD432" s="134"/>
      <c r="AE432" s="134"/>
    </row>
    <row r="433" spans="1:31" ht="15" customHeight="1" x14ac:dyDescent="0.25">
      <c r="A433" s="40" t="s">
        <v>29</v>
      </c>
      <c r="B433" s="40" t="s">
        <v>159</v>
      </c>
      <c r="C433" t="s">
        <v>707</v>
      </c>
      <c r="D433" s="40" t="s">
        <v>634</v>
      </c>
      <c r="E433" t="s">
        <v>709</v>
      </c>
      <c r="F433" s="40" t="s">
        <v>710</v>
      </c>
      <c r="G433" t="s">
        <v>709</v>
      </c>
      <c r="H433" t="s">
        <v>937</v>
      </c>
      <c r="I433" s="1"/>
      <c r="J433" s="1"/>
      <c r="K433" s="1"/>
      <c r="L433" s="1"/>
      <c r="M433" s="1"/>
      <c r="N433" s="1">
        <v>30</v>
      </c>
      <c r="O433" s="44">
        <f t="shared" si="80"/>
        <v>1</v>
      </c>
      <c r="P433" s="60">
        <f t="shared" si="81"/>
        <v>1</v>
      </c>
      <c r="Q433" s="62">
        <f t="shared" si="82"/>
        <v>0</v>
      </c>
      <c r="R433" s="62">
        <f t="shared" si="83"/>
        <v>1</v>
      </c>
      <c r="S433" s="60" t="str">
        <f t="shared" si="78"/>
        <v>0-15% range</v>
      </c>
      <c r="T433" s="61">
        <f t="shared" si="88"/>
        <v>30</v>
      </c>
      <c r="U433" s="61">
        <f t="shared" si="84"/>
        <v>30</v>
      </c>
      <c r="V433" s="61">
        <f t="shared" si="85"/>
        <v>30</v>
      </c>
      <c r="W433" s="60">
        <f t="shared" si="79"/>
        <v>1</v>
      </c>
      <c r="X433" s="104" t="s">
        <v>2173</v>
      </c>
      <c r="Z433" s="134"/>
      <c r="AA433" s="134"/>
      <c r="AB433" s="134"/>
      <c r="AC433" s="134"/>
      <c r="AD433" s="134"/>
      <c r="AE433" s="134"/>
    </row>
    <row r="434" spans="1:31" ht="15" customHeight="1" x14ac:dyDescent="0.25">
      <c r="A434" s="40" t="s">
        <v>29</v>
      </c>
      <c r="B434" s="40" t="s">
        <v>159</v>
      </c>
      <c r="C434" t="s">
        <v>1927</v>
      </c>
      <c r="D434" s="40" t="s">
        <v>938</v>
      </c>
      <c r="E434" t="s">
        <v>2132</v>
      </c>
      <c r="F434" s="40" t="s">
        <v>939</v>
      </c>
      <c r="G434" t="s">
        <v>2669</v>
      </c>
      <c r="H434" t="s">
        <v>2670</v>
      </c>
      <c r="I434" s="1"/>
      <c r="J434" s="1"/>
      <c r="K434" s="1">
        <v>42</v>
      </c>
      <c r="L434" s="1"/>
      <c r="M434" s="1"/>
      <c r="N434" s="1">
        <v>68</v>
      </c>
      <c r="O434" s="44">
        <f t="shared" si="80"/>
        <v>2</v>
      </c>
      <c r="P434" s="60">
        <f t="shared" si="81"/>
        <v>2</v>
      </c>
      <c r="Q434" s="62">
        <f t="shared" si="82"/>
        <v>0.38235294117647056</v>
      </c>
      <c r="R434" s="62">
        <f t="shared" si="83"/>
        <v>1.6190476190476191</v>
      </c>
      <c r="S434" s="60" t="str">
        <f t="shared" si="78"/>
        <v>16 - 50% range</v>
      </c>
      <c r="T434" s="61">
        <f t="shared" si="88"/>
        <v>55</v>
      </c>
      <c r="U434" s="61">
        <f t="shared" si="84"/>
        <v>68</v>
      </c>
      <c r="V434" s="61">
        <f t="shared" si="85"/>
        <v>42</v>
      </c>
      <c r="W434" s="60">
        <f t="shared" si="79"/>
        <v>1</v>
      </c>
      <c r="X434" s="104" t="s">
        <v>2173</v>
      </c>
      <c r="Z434" s="134"/>
      <c r="AA434" s="134"/>
      <c r="AB434" s="134"/>
      <c r="AC434" s="134"/>
      <c r="AD434" s="134"/>
      <c r="AE434" s="134"/>
    </row>
    <row r="435" spans="1:31" ht="15" customHeight="1" x14ac:dyDescent="0.25">
      <c r="A435" s="40" t="s">
        <v>12</v>
      </c>
      <c r="B435" s="40" t="s">
        <v>727</v>
      </c>
      <c r="C435" t="s">
        <v>12</v>
      </c>
      <c r="D435" s="40" t="s">
        <v>714</v>
      </c>
      <c r="E435" t="s">
        <v>12</v>
      </c>
      <c r="F435" s="40" t="s">
        <v>715</v>
      </c>
      <c r="G435" t="s">
        <v>1377</v>
      </c>
      <c r="H435" t="s">
        <v>1378</v>
      </c>
      <c r="I435" s="1"/>
      <c r="J435" s="1"/>
      <c r="K435" s="1"/>
      <c r="L435" s="1"/>
      <c r="M435" s="1"/>
      <c r="N435" s="1">
        <v>2</v>
      </c>
      <c r="O435" s="44">
        <f t="shared" si="80"/>
        <v>1</v>
      </c>
      <c r="P435" s="60">
        <f t="shared" si="81"/>
        <v>1</v>
      </c>
      <c r="Q435" s="62">
        <f t="shared" si="82"/>
        <v>0</v>
      </c>
      <c r="R435" s="62">
        <f t="shared" si="83"/>
        <v>1</v>
      </c>
      <c r="S435" s="60" t="str">
        <f t="shared" si="78"/>
        <v>0-15% range</v>
      </c>
      <c r="T435" s="61">
        <f t="shared" si="88"/>
        <v>2</v>
      </c>
      <c r="U435" s="61">
        <f t="shared" si="84"/>
        <v>2</v>
      </c>
      <c r="V435" s="61">
        <f t="shared" si="85"/>
        <v>2</v>
      </c>
      <c r="W435" s="60">
        <f t="shared" si="79"/>
        <v>1</v>
      </c>
      <c r="X435" s="104" t="s">
        <v>2173</v>
      </c>
      <c r="Z435" s="134"/>
      <c r="AA435" s="134"/>
      <c r="AB435" s="134"/>
      <c r="AC435" s="134"/>
      <c r="AD435" s="134"/>
      <c r="AE435" s="134"/>
    </row>
    <row r="436" spans="1:31" ht="15" customHeight="1" x14ac:dyDescent="0.25">
      <c r="A436" s="40" t="s">
        <v>12</v>
      </c>
      <c r="B436" s="40" t="s">
        <v>727</v>
      </c>
      <c r="C436" t="s">
        <v>12</v>
      </c>
      <c r="D436" s="40" t="s">
        <v>714</v>
      </c>
      <c r="E436" t="s">
        <v>12</v>
      </c>
      <c r="F436" s="40" t="s">
        <v>715</v>
      </c>
      <c r="G436" t="s">
        <v>1382</v>
      </c>
      <c r="H436" t="s">
        <v>1383</v>
      </c>
      <c r="I436" s="1"/>
      <c r="J436" s="1"/>
      <c r="K436" s="1"/>
      <c r="L436" s="1"/>
      <c r="M436" s="1"/>
      <c r="N436" s="1">
        <v>3</v>
      </c>
      <c r="O436" s="44">
        <f t="shared" si="80"/>
        <v>1</v>
      </c>
      <c r="P436" s="60">
        <f t="shared" si="81"/>
        <v>1</v>
      </c>
      <c r="Q436" s="62">
        <f t="shared" si="82"/>
        <v>0</v>
      </c>
      <c r="R436" s="62">
        <f t="shared" si="83"/>
        <v>1</v>
      </c>
      <c r="S436" s="60" t="str">
        <f t="shared" si="78"/>
        <v>0-15% range</v>
      </c>
      <c r="T436" s="61">
        <f t="shared" si="88"/>
        <v>3</v>
      </c>
      <c r="U436" s="61">
        <f t="shared" si="84"/>
        <v>3</v>
      </c>
      <c r="V436" s="61">
        <f t="shared" si="85"/>
        <v>3</v>
      </c>
      <c r="W436" s="60">
        <f t="shared" si="79"/>
        <v>1</v>
      </c>
      <c r="X436" s="104" t="s">
        <v>2173</v>
      </c>
      <c r="Z436" s="134"/>
      <c r="AA436" s="134"/>
      <c r="AB436" s="134"/>
      <c r="AC436" s="134"/>
      <c r="AD436" s="134"/>
      <c r="AE436" s="134"/>
    </row>
    <row r="437" spans="1:31" ht="15" customHeight="1" x14ac:dyDescent="0.25">
      <c r="A437" s="40" t="s">
        <v>12</v>
      </c>
      <c r="B437" s="40" t="s">
        <v>727</v>
      </c>
      <c r="C437" t="s">
        <v>12</v>
      </c>
      <c r="D437" s="40" t="s">
        <v>714</v>
      </c>
      <c r="E437" t="s">
        <v>12</v>
      </c>
      <c r="F437" s="40" t="s">
        <v>715</v>
      </c>
      <c r="G437" t="s">
        <v>12</v>
      </c>
      <c r="H437" t="s">
        <v>1489</v>
      </c>
      <c r="I437" s="1"/>
      <c r="J437" s="1"/>
      <c r="K437" s="1"/>
      <c r="L437" s="1"/>
      <c r="M437" s="1"/>
      <c r="N437" s="1">
        <v>18</v>
      </c>
      <c r="O437" s="44">
        <f t="shared" si="80"/>
        <v>1</v>
      </c>
      <c r="P437" s="60">
        <f t="shared" si="81"/>
        <v>1</v>
      </c>
      <c r="Q437" s="62">
        <f t="shared" si="82"/>
        <v>0</v>
      </c>
      <c r="R437" s="62">
        <f t="shared" si="83"/>
        <v>1</v>
      </c>
      <c r="S437" s="60" t="str">
        <f t="shared" si="78"/>
        <v>0-15% range</v>
      </c>
      <c r="T437" s="61">
        <f t="shared" si="88"/>
        <v>18</v>
      </c>
      <c r="U437" s="61">
        <f t="shared" si="84"/>
        <v>18</v>
      </c>
      <c r="V437" s="61">
        <f t="shared" si="85"/>
        <v>18</v>
      </c>
      <c r="W437" s="60">
        <f t="shared" si="79"/>
        <v>1</v>
      </c>
      <c r="X437" s="104" t="s">
        <v>2173</v>
      </c>
      <c r="Z437" s="134"/>
      <c r="AA437" s="134"/>
      <c r="AB437" s="134"/>
      <c r="AC437" s="134"/>
      <c r="AD437" s="134"/>
      <c r="AE437" s="134"/>
    </row>
    <row r="438" spans="1:31" ht="15" customHeight="1" x14ac:dyDescent="0.25">
      <c r="A438" s="40" t="s">
        <v>12</v>
      </c>
      <c r="B438" s="40" t="s">
        <v>727</v>
      </c>
      <c r="C438" t="s">
        <v>12</v>
      </c>
      <c r="D438" s="40" t="s">
        <v>714</v>
      </c>
      <c r="E438" t="s">
        <v>12</v>
      </c>
      <c r="F438" s="40" t="s">
        <v>715</v>
      </c>
      <c r="G438" t="s">
        <v>2048</v>
      </c>
      <c r="H438" t="s">
        <v>2049</v>
      </c>
      <c r="I438" s="1"/>
      <c r="J438" s="1"/>
      <c r="K438" s="1"/>
      <c r="L438" s="1"/>
      <c r="M438" s="1"/>
      <c r="N438" s="1">
        <v>3</v>
      </c>
      <c r="O438" s="44">
        <f t="shared" si="80"/>
        <v>1</v>
      </c>
      <c r="P438" s="60">
        <f t="shared" si="81"/>
        <v>1</v>
      </c>
      <c r="Q438" s="62">
        <f t="shared" si="82"/>
        <v>0</v>
      </c>
      <c r="R438" s="62">
        <f t="shared" si="83"/>
        <v>1</v>
      </c>
      <c r="S438" s="60" t="str">
        <f t="shared" si="78"/>
        <v>0-15% range</v>
      </c>
      <c r="T438" s="61">
        <f t="shared" si="88"/>
        <v>3</v>
      </c>
      <c r="U438" s="61">
        <f t="shared" si="84"/>
        <v>3</v>
      </c>
      <c r="V438" s="61">
        <f t="shared" si="85"/>
        <v>3</v>
      </c>
      <c r="W438" s="60">
        <f t="shared" si="79"/>
        <v>1</v>
      </c>
      <c r="X438" s="104" t="s">
        <v>2173</v>
      </c>
      <c r="Z438" s="134"/>
      <c r="AA438" s="134"/>
      <c r="AB438" s="134"/>
      <c r="AC438" s="134"/>
      <c r="AD438" s="134"/>
      <c r="AE438" s="134"/>
    </row>
    <row r="439" spans="1:31" ht="15" customHeight="1" x14ac:dyDescent="0.25">
      <c r="A439" s="40" t="s">
        <v>12</v>
      </c>
      <c r="B439" s="40" t="s">
        <v>727</v>
      </c>
      <c r="C439" t="s">
        <v>12</v>
      </c>
      <c r="D439" s="40" t="s">
        <v>714</v>
      </c>
      <c r="E439" t="s">
        <v>12</v>
      </c>
      <c r="F439" s="40" t="s">
        <v>715</v>
      </c>
      <c r="G439" t="s">
        <v>2769</v>
      </c>
      <c r="H439" t="s">
        <v>2770</v>
      </c>
      <c r="I439" s="1"/>
      <c r="J439" s="1"/>
      <c r="K439" s="1"/>
      <c r="L439" s="1"/>
      <c r="M439" s="1"/>
      <c r="N439" s="1">
        <v>3</v>
      </c>
      <c r="O439" s="44">
        <f t="shared" si="80"/>
        <v>1</v>
      </c>
      <c r="P439" s="60">
        <f t="shared" si="81"/>
        <v>1</v>
      </c>
      <c r="Q439" s="62">
        <f t="shared" si="82"/>
        <v>0</v>
      </c>
      <c r="R439" s="62">
        <f t="shared" si="83"/>
        <v>1</v>
      </c>
      <c r="S439" s="60" t="str">
        <f t="shared" si="78"/>
        <v>0-15% range</v>
      </c>
      <c r="T439" s="61">
        <f t="shared" si="88"/>
        <v>3</v>
      </c>
      <c r="U439" s="61">
        <f t="shared" si="84"/>
        <v>3</v>
      </c>
      <c r="V439" s="61">
        <f t="shared" si="85"/>
        <v>3</v>
      </c>
      <c r="W439" s="60">
        <f t="shared" si="79"/>
        <v>1</v>
      </c>
      <c r="X439" s="104" t="s">
        <v>2173</v>
      </c>
      <c r="Z439" s="134"/>
      <c r="AA439" s="134"/>
      <c r="AB439" s="134"/>
      <c r="AC439" s="134"/>
      <c r="AD439" s="134"/>
      <c r="AE439" s="134"/>
    </row>
    <row r="440" spans="1:31" ht="15" customHeight="1" x14ac:dyDescent="0.25">
      <c r="A440" s="40" t="s">
        <v>12</v>
      </c>
      <c r="B440" s="40" t="s">
        <v>727</v>
      </c>
      <c r="C440" t="s">
        <v>12</v>
      </c>
      <c r="D440" s="40" t="s">
        <v>714</v>
      </c>
      <c r="E440" t="s">
        <v>12</v>
      </c>
      <c r="F440" s="40" t="s">
        <v>715</v>
      </c>
      <c r="G440" t="s">
        <v>2834</v>
      </c>
      <c r="H440" t="s">
        <v>2835</v>
      </c>
      <c r="I440" s="1"/>
      <c r="J440" s="1"/>
      <c r="K440" s="1"/>
      <c r="L440" s="1"/>
      <c r="M440" s="1"/>
      <c r="N440" s="1">
        <v>3</v>
      </c>
      <c r="O440" s="44">
        <f t="shared" si="80"/>
        <v>1</v>
      </c>
      <c r="P440" s="60">
        <f t="shared" si="81"/>
        <v>1</v>
      </c>
      <c r="Q440" s="62">
        <f t="shared" si="82"/>
        <v>0</v>
      </c>
      <c r="R440" s="62">
        <f t="shared" si="83"/>
        <v>1</v>
      </c>
      <c r="S440" s="60" t="str">
        <f t="shared" si="78"/>
        <v>0-15% range</v>
      </c>
      <c r="T440" s="61">
        <f t="shared" si="88"/>
        <v>3</v>
      </c>
      <c r="U440" s="61">
        <f t="shared" si="84"/>
        <v>3</v>
      </c>
      <c r="V440" s="61">
        <f t="shared" si="85"/>
        <v>3</v>
      </c>
      <c r="W440" s="60">
        <f t="shared" si="79"/>
        <v>1</v>
      </c>
      <c r="X440" s="104" t="s">
        <v>2173</v>
      </c>
      <c r="Z440" s="134"/>
      <c r="AA440" s="134"/>
      <c r="AB440" s="134"/>
      <c r="AC440" s="134"/>
      <c r="AD440" s="134"/>
      <c r="AE440" s="134"/>
    </row>
    <row r="441" spans="1:31" ht="15" customHeight="1" x14ac:dyDescent="0.25">
      <c r="A441" s="40" t="s">
        <v>12</v>
      </c>
      <c r="B441" s="40" t="s">
        <v>727</v>
      </c>
      <c r="C441" t="s">
        <v>1379</v>
      </c>
      <c r="D441" s="40" t="s">
        <v>1380</v>
      </c>
      <c r="E441" t="s">
        <v>1486</v>
      </c>
      <c r="F441" s="40" t="s">
        <v>1487</v>
      </c>
      <c r="G441" t="s">
        <v>3132</v>
      </c>
      <c r="H441" t="s">
        <v>3133</v>
      </c>
      <c r="I441" s="1"/>
      <c r="J441" s="1"/>
      <c r="K441" s="1"/>
      <c r="L441" s="1"/>
      <c r="M441" s="1"/>
      <c r="N441" s="1">
        <v>30</v>
      </c>
      <c r="O441" s="44">
        <f t="shared" si="80"/>
        <v>1</v>
      </c>
      <c r="P441" s="60">
        <f t="shared" si="81"/>
        <v>1</v>
      </c>
      <c r="Q441" s="62">
        <f t="shared" si="82"/>
        <v>0</v>
      </c>
      <c r="R441" s="62">
        <f t="shared" si="83"/>
        <v>1</v>
      </c>
      <c r="S441" s="60" t="str">
        <f t="shared" si="78"/>
        <v>0-15% range</v>
      </c>
      <c r="T441" s="61">
        <f t="shared" si="88"/>
        <v>30</v>
      </c>
      <c r="U441" s="61">
        <f t="shared" si="84"/>
        <v>30</v>
      </c>
      <c r="V441" s="61">
        <f t="shared" si="85"/>
        <v>30</v>
      </c>
      <c r="W441" s="60">
        <f t="shared" si="79"/>
        <v>1</v>
      </c>
      <c r="X441" s="104" t="s">
        <v>2173</v>
      </c>
      <c r="Z441" s="134"/>
      <c r="AA441" s="134"/>
      <c r="AB441" s="134"/>
      <c r="AC441" s="134"/>
      <c r="AD441" s="134"/>
      <c r="AE441" s="134"/>
    </row>
    <row r="442" spans="1:31" ht="15" customHeight="1" x14ac:dyDescent="0.25">
      <c r="A442" s="40" t="s">
        <v>12</v>
      </c>
      <c r="B442" s="40" t="s">
        <v>727</v>
      </c>
      <c r="C442" t="s">
        <v>1379</v>
      </c>
      <c r="D442" s="40" t="s">
        <v>1380</v>
      </c>
      <c r="E442" t="s">
        <v>1379</v>
      </c>
      <c r="F442" s="40" t="s">
        <v>1381</v>
      </c>
      <c r="G442" t="s">
        <v>1379</v>
      </c>
      <c r="H442" t="s">
        <v>2768</v>
      </c>
      <c r="I442" s="1"/>
      <c r="J442" s="1"/>
      <c r="K442" s="1"/>
      <c r="L442" s="1"/>
      <c r="M442" s="1"/>
      <c r="N442" s="1">
        <v>4</v>
      </c>
      <c r="O442" s="44">
        <f t="shared" si="80"/>
        <v>1</v>
      </c>
      <c r="P442" s="60">
        <f t="shared" si="81"/>
        <v>1</v>
      </c>
      <c r="Q442" s="62">
        <f t="shared" si="82"/>
        <v>0</v>
      </c>
      <c r="R442" s="62">
        <f t="shared" si="83"/>
        <v>1</v>
      </c>
      <c r="S442" s="60" t="str">
        <f t="shared" si="78"/>
        <v>0-15% range</v>
      </c>
      <c r="T442" s="61">
        <f t="shared" si="88"/>
        <v>4</v>
      </c>
      <c r="U442" s="61">
        <f t="shared" si="84"/>
        <v>4</v>
      </c>
      <c r="V442" s="61">
        <f t="shared" si="85"/>
        <v>4</v>
      </c>
      <c r="W442" s="60">
        <f t="shared" si="79"/>
        <v>1</v>
      </c>
      <c r="X442" s="104" t="s">
        <v>2173</v>
      </c>
      <c r="Z442" s="134"/>
      <c r="AA442" s="134"/>
      <c r="AB442" s="134"/>
      <c r="AC442" s="134"/>
      <c r="AD442" s="134"/>
      <c r="AE442" s="134"/>
    </row>
    <row r="443" spans="1:31" ht="15" customHeight="1" x14ac:dyDescent="0.25">
      <c r="A443" s="40" t="s">
        <v>12</v>
      </c>
      <c r="B443" s="40" t="s">
        <v>727</v>
      </c>
      <c r="C443" t="s">
        <v>1384</v>
      </c>
      <c r="D443" s="40" t="s">
        <v>1385</v>
      </c>
      <c r="E443" t="s">
        <v>1384</v>
      </c>
      <c r="F443" s="40" t="s">
        <v>2050</v>
      </c>
      <c r="G443" t="s">
        <v>1384</v>
      </c>
      <c r="H443" t="s">
        <v>2051</v>
      </c>
      <c r="I443" s="1"/>
      <c r="J443" s="1"/>
      <c r="K443" s="1"/>
      <c r="L443" s="1"/>
      <c r="M443" s="1"/>
      <c r="N443" s="1">
        <v>4</v>
      </c>
      <c r="O443" s="44">
        <f t="shared" si="80"/>
        <v>1</v>
      </c>
      <c r="P443" s="60">
        <f t="shared" si="81"/>
        <v>1</v>
      </c>
      <c r="Q443" s="62">
        <f t="shared" si="82"/>
        <v>0</v>
      </c>
      <c r="R443" s="62">
        <f t="shared" si="83"/>
        <v>1</v>
      </c>
      <c r="S443" s="60" t="str">
        <f t="shared" si="78"/>
        <v>0-15% range</v>
      </c>
      <c r="T443" s="61">
        <f t="shared" si="88"/>
        <v>4</v>
      </c>
      <c r="U443" s="61">
        <f t="shared" si="84"/>
        <v>4</v>
      </c>
      <c r="V443" s="61">
        <f t="shared" si="85"/>
        <v>4</v>
      </c>
      <c r="W443" s="60">
        <f t="shared" si="79"/>
        <v>1</v>
      </c>
      <c r="X443" s="104" t="s">
        <v>2173</v>
      </c>
      <c r="Z443" s="134"/>
      <c r="AA443" s="134"/>
      <c r="AB443" s="134"/>
      <c r="AC443" s="134"/>
      <c r="AD443" s="134"/>
      <c r="AE443" s="134"/>
    </row>
    <row r="444" spans="1:31" ht="15" customHeight="1" x14ac:dyDescent="0.25">
      <c r="A444" s="40" t="s">
        <v>12</v>
      </c>
      <c r="B444" s="40" t="s">
        <v>727</v>
      </c>
      <c r="C444" t="s">
        <v>1384</v>
      </c>
      <c r="D444" s="40" t="s">
        <v>1385</v>
      </c>
      <c r="E444" t="s">
        <v>1386</v>
      </c>
      <c r="F444" s="40" t="s">
        <v>1387</v>
      </c>
      <c r="G444" t="s">
        <v>3134</v>
      </c>
      <c r="H444" t="s">
        <v>3135</v>
      </c>
      <c r="I444" s="1"/>
      <c r="J444" s="1"/>
      <c r="K444" s="1"/>
      <c r="L444" s="1"/>
      <c r="M444" s="1"/>
      <c r="N444" s="1">
        <v>20</v>
      </c>
      <c r="O444" s="44">
        <f t="shared" si="80"/>
        <v>1</v>
      </c>
      <c r="P444" s="60">
        <f t="shared" si="81"/>
        <v>1</v>
      </c>
      <c r="Q444" s="62">
        <f t="shared" si="82"/>
        <v>0</v>
      </c>
      <c r="R444" s="62">
        <f t="shared" si="83"/>
        <v>1</v>
      </c>
      <c r="S444" s="60" t="str">
        <f t="shared" si="78"/>
        <v>0-15% range</v>
      </c>
      <c r="T444" s="61">
        <f t="shared" si="88"/>
        <v>20</v>
      </c>
      <c r="U444" s="61">
        <f t="shared" si="84"/>
        <v>20</v>
      </c>
      <c r="V444" s="61">
        <f t="shared" si="85"/>
        <v>20</v>
      </c>
      <c r="W444" s="60">
        <f t="shared" si="79"/>
        <v>1</v>
      </c>
      <c r="X444" s="104" t="s">
        <v>2173</v>
      </c>
      <c r="Z444" s="134"/>
      <c r="AA444" s="134"/>
      <c r="AB444" s="134"/>
      <c r="AC444" s="134"/>
      <c r="AD444" s="134"/>
      <c r="AE444" s="134"/>
    </row>
    <row r="445" spans="1:31" ht="15" customHeight="1" x14ac:dyDescent="0.25">
      <c r="A445" s="41" t="s">
        <v>28</v>
      </c>
      <c r="B445" s="40" t="s">
        <v>173</v>
      </c>
      <c r="C445" t="s">
        <v>28</v>
      </c>
      <c r="D445" s="40" t="s">
        <v>180</v>
      </c>
      <c r="E445" t="s">
        <v>832</v>
      </c>
      <c r="F445" s="40" t="s">
        <v>833</v>
      </c>
      <c r="G445" t="s">
        <v>1550</v>
      </c>
      <c r="H445" t="s">
        <v>1551</v>
      </c>
      <c r="I445" s="1"/>
      <c r="J445" s="1"/>
      <c r="K445" s="1"/>
      <c r="L445" s="1"/>
      <c r="M445" s="1"/>
      <c r="N445" s="1">
        <v>7</v>
      </c>
      <c r="O445" s="44">
        <f t="shared" si="80"/>
        <v>1</v>
      </c>
      <c r="P445" s="60">
        <f t="shared" si="81"/>
        <v>1</v>
      </c>
      <c r="Q445" s="62">
        <f t="shared" si="82"/>
        <v>0</v>
      </c>
      <c r="R445" s="62">
        <f t="shared" si="83"/>
        <v>1</v>
      </c>
      <c r="S445" s="60" t="str">
        <f t="shared" si="78"/>
        <v>0-15% range</v>
      </c>
      <c r="T445" s="61">
        <f t="shared" si="88"/>
        <v>7</v>
      </c>
      <c r="U445" s="61">
        <f t="shared" si="84"/>
        <v>7</v>
      </c>
      <c r="V445" s="61">
        <f t="shared" si="85"/>
        <v>7</v>
      </c>
      <c r="W445" s="60">
        <f t="shared" si="79"/>
        <v>1</v>
      </c>
      <c r="X445" s="104" t="s">
        <v>2173</v>
      </c>
      <c r="Z445" s="134"/>
      <c r="AA445" s="134"/>
      <c r="AB445" s="134"/>
      <c r="AC445" s="134"/>
      <c r="AD445" s="134"/>
      <c r="AE445" s="134"/>
    </row>
    <row r="446" spans="1:31" ht="15" customHeight="1" x14ac:dyDescent="0.25">
      <c r="A446" s="40" t="s">
        <v>28</v>
      </c>
      <c r="B446" s="40" t="s">
        <v>173</v>
      </c>
      <c r="C446" t="s">
        <v>28</v>
      </c>
      <c r="D446" s="40" t="s">
        <v>180</v>
      </c>
      <c r="E446" t="s">
        <v>832</v>
      </c>
      <c r="F446" s="40" t="s">
        <v>833</v>
      </c>
      <c r="G446" t="s">
        <v>832</v>
      </c>
      <c r="H446" t="s">
        <v>1578</v>
      </c>
      <c r="I446" s="1"/>
      <c r="J446" s="1"/>
      <c r="K446" s="1"/>
      <c r="L446" s="1"/>
      <c r="M446" s="1"/>
      <c r="N446" s="1">
        <v>5</v>
      </c>
      <c r="O446" s="44">
        <f t="shared" si="80"/>
        <v>1</v>
      </c>
      <c r="P446" s="60">
        <f t="shared" si="81"/>
        <v>1</v>
      </c>
      <c r="Q446" s="62">
        <f t="shared" si="82"/>
        <v>0</v>
      </c>
      <c r="R446" s="62">
        <f t="shared" si="83"/>
        <v>1</v>
      </c>
      <c r="S446" s="60" t="str">
        <f t="shared" si="78"/>
        <v>0-15% range</v>
      </c>
      <c r="T446" s="61">
        <f>K446</f>
        <v>0</v>
      </c>
      <c r="U446" s="61">
        <f t="shared" si="84"/>
        <v>5</v>
      </c>
      <c r="V446" s="61">
        <f t="shared" si="85"/>
        <v>5</v>
      </c>
      <c r="W446" s="107">
        <f t="shared" si="79"/>
        <v>1</v>
      </c>
      <c r="X446" s="111" t="s">
        <v>2609</v>
      </c>
      <c r="Z446" s="134"/>
      <c r="AA446" s="134"/>
      <c r="AB446" s="134"/>
      <c r="AC446" s="134"/>
      <c r="AD446" s="134"/>
      <c r="AE446" s="134"/>
    </row>
    <row r="447" spans="1:31" ht="15" customHeight="1" x14ac:dyDescent="0.25">
      <c r="A447" s="40" t="s">
        <v>28</v>
      </c>
      <c r="B447" s="40" t="s">
        <v>173</v>
      </c>
      <c r="C447" t="s">
        <v>28</v>
      </c>
      <c r="D447" s="40" t="s">
        <v>180</v>
      </c>
      <c r="E447" t="s">
        <v>832</v>
      </c>
      <c r="F447" s="40" t="s">
        <v>833</v>
      </c>
      <c r="G447" t="s">
        <v>1611</v>
      </c>
      <c r="H447" t="s">
        <v>1612</v>
      </c>
      <c r="I447" s="1"/>
      <c r="J447" s="1"/>
      <c r="K447" s="1"/>
      <c r="L447" s="1"/>
      <c r="M447" s="1"/>
      <c r="N447" s="1">
        <v>6</v>
      </c>
      <c r="O447" s="44">
        <f t="shared" si="80"/>
        <v>1</v>
      </c>
      <c r="P447" s="60">
        <f t="shared" si="81"/>
        <v>1</v>
      </c>
      <c r="Q447" s="62">
        <f t="shared" si="82"/>
        <v>0</v>
      </c>
      <c r="R447" s="62">
        <f t="shared" si="83"/>
        <v>1</v>
      </c>
      <c r="S447" s="60" t="str">
        <f t="shared" si="78"/>
        <v>0-15% range</v>
      </c>
      <c r="T447" s="61">
        <f t="shared" ref="T447:T510" si="89">AVERAGE(I447:N447)</f>
        <v>6</v>
      </c>
      <c r="U447" s="61">
        <f t="shared" si="84"/>
        <v>6</v>
      </c>
      <c r="V447" s="61">
        <f t="shared" si="85"/>
        <v>6</v>
      </c>
      <c r="W447" s="60">
        <f t="shared" si="79"/>
        <v>1</v>
      </c>
      <c r="X447" s="104" t="s">
        <v>2173</v>
      </c>
      <c r="Z447" s="134"/>
      <c r="AA447" s="134"/>
      <c r="AB447" s="134"/>
      <c r="AC447" s="134"/>
      <c r="AD447" s="134"/>
      <c r="AE447" s="134"/>
    </row>
    <row r="448" spans="1:31" ht="15" customHeight="1" x14ac:dyDescent="0.25">
      <c r="A448" s="40" t="s">
        <v>28</v>
      </c>
      <c r="B448" s="40" t="s">
        <v>173</v>
      </c>
      <c r="C448" t="s">
        <v>28</v>
      </c>
      <c r="D448" s="40" t="s">
        <v>180</v>
      </c>
      <c r="E448" t="s">
        <v>832</v>
      </c>
      <c r="F448" s="40" t="s">
        <v>833</v>
      </c>
      <c r="G448" t="s">
        <v>2311</v>
      </c>
      <c r="H448" t="s">
        <v>2310</v>
      </c>
      <c r="I448" s="1"/>
      <c r="J448" s="1"/>
      <c r="K448" s="1"/>
      <c r="L448" s="1"/>
      <c r="M448" s="1"/>
      <c r="N448" s="1">
        <v>7</v>
      </c>
      <c r="O448" s="44">
        <f t="shared" si="80"/>
        <v>1</v>
      </c>
      <c r="P448" s="60">
        <f t="shared" si="81"/>
        <v>1</v>
      </c>
      <c r="Q448" s="62">
        <f t="shared" si="82"/>
        <v>0</v>
      </c>
      <c r="R448" s="62">
        <f t="shared" si="83"/>
        <v>1</v>
      </c>
      <c r="S448" s="60" t="str">
        <f t="shared" si="78"/>
        <v>0-15% range</v>
      </c>
      <c r="T448" s="61">
        <f t="shared" si="89"/>
        <v>7</v>
      </c>
      <c r="U448" s="61">
        <f t="shared" si="84"/>
        <v>7</v>
      </c>
      <c r="V448" s="61">
        <f t="shared" si="85"/>
        <v>7</v>
      </c>
      <c r="W448" s="60">
        <f t="shared" si="79"/>
        <v>1</v>
      </c>
      <c r="X448" s="104" t="s">
        <v>2173</v>
      </c>
      <c r="Z448" s="134"/>
      <c r="AA448" s="134"/>
      <c r="AB448" s="134"/>
      <c r="AC448" s="134"/>
      <c r="AD448" s="134"/>
      <c r="AE448" s="134"/>
    </row>
    <row r="449" spans="1:31" ht="15" customHeight="1" x14ac:dyDescent="0.25">
      <c r="A449" s="40" t="s">
        <v>28</v>
      </c>
      <c r="B449" s="40" t="s">
        <v>173</v>
      </c>
      <c r="C449" t="s">
        <v>28</v>
      </c>
      <c r="D449" s="40" t="s">
        <v>180</v>
      </c>
      <c r="E449" t="s">
        <v>832</v>
      </c>
      <c r="F449" s="40" t="s">
        <v>833</v>
      </c>
      <c r="G449" t="s">
        <v>2315</v>
      </c>
      <c r="H449" t="s">
        <v>2314</v>
      </c>
      <c r="I449" s="1"/>
      <c r="J449" s="1"/>
      <c r="K449" s="1"/>
      <c r="L449" s="1"/>
      <c r="M449" s="1"/>
      <c r="N449" s="1">
        <v>12</v>
      </c>
      <c r="O449" s="44">
        <f t="shared" si="80"/>
        <v>1</v>
      </c>
      <c r="P449" s="60">
        <f t="shared" si="81"/>
        <v>1</v>
      </c>
      <c r="Q449" s="62">
        <f t="shared" si="82"/>
        <v>0</v>
      </c>
      <c r="R449" s="62">
        <f t="shared" si="83"/>
        <v>1</v>
      </c>
      <c r="S449" s="60" t="str">
        <f t="shared" si="78"/>
        <v>0-15% range</v>
      </c>
      <c r="T449" s="61">
        <f t="shared" si="89"/>
        <v>12</v>
      </c>
      <c r="U449" s="61">
        <f t="shared" si="84"/>
        <v>12</v>
      </c>
      <c r="V449" s="61">
        <f t="shared" si="85"/>
        <v>12</v>
      </c>
      <c r="W449" s="60">
        <f t="shared" si="79"/>
        <v>1</v>
      </c>
      <c r="X449" s="104" t="s">
        <v>2173</v>
      </c>
      <c r="Z449" s="134"/>
      <c r="AA449" s="134"/>
      <c r="AB449" s="134"/>
      <c r="AC449" s="134"/>
      <c r="AD449" s="134"/>
      <c r="AE449" s="134"/>
    </row>
    <row r="450" spans="1:31" ht="15" customHeight="1" x14ac:dyDescent="0.25">
      <c r="A450" s="40" t="s">
        <v>28</v>
      </c>
      <c r="B450" s="40" t="s">
        <v>173</v>
      </c>
      <c r="C450" t="s">
        <v>28</v>
      </c>
      <c r="D450" s="40" t="s">
        <v>180</v>
      </c>
      <c r="E450" t="s">
        <v>832</v>
      </c>
      <c r="F450" s="40" t="s">
        <v>833</v>
      </c>
      <c r="G450" t="s">
        <v>2954</v>
      </c>
      <c r="H450" t="s">
        <v>2955</v>
      </c>
      <c r="I450" s="1"/>
      <c r="J450" s="1"/>
      <c r="K450" s="1"/>
      <c r="L450" s="1"/>
      <c r="M450" s="1"/>
      <c r="N450" s="1">
        <v>4</v>
      </c>
      <c r="O450" s="44">
        <f t="shared" si="80"/>
        <v>1</v>
      </c>
      <c r="P450" s="60">
        <f t="shared" si="81"/>
        <v>1</v>
      </c>
      <c r="Q450" s="62">
        <f t="shared" si="82"/>
        <v>0</v>
      </c>
      <c r="R450" s="62">
        <f t="shared" si="83"/>
        <v>1</v>
      </c>
      <c r="S450" s="60" t="str">
        <f t="shared" si="78"/>
        <v>0-15% range</v>
      </c>
      <c r="T450" s="61">
        <f t="shared" si="89"/>
        <v>4</v>
      </c>
      <c r="U450" s="61">
        <f t="shared" si="84"/>
        <v>4</v>
      </c>
      <c r="V450" s="61">
        <f t="shared" si="85"/>
        <v>4</v>
      </c>
      <c r="W450" s="60">
        <f t="shared" si="79"/>
        <v>1</v>
      </c>
      <c r="X450" s="104" t="s">
        <v>2173</v>
      </c>
      <c r="Z450" s="134"/>
      <c r="AA450" s="134"/>
      <c r="AB450" s="134"/>
      <c r="AC450" s="134"/>
      <c r="AD450" s="134"/>
      <c r="AE450" s="134"/>
    </row>
    <row r="451" spans="1:31" ht="15" customHeight="1" x14ac:dyDescent="0.25">
      <c r="A451" s="40" t="s">
        <v>28</v>
      </c>
      <c r="B451" s="40" t="s">
        <v>173</v>
      </c>
      <c r="C451" t="s">
        <v>28</v>
      </c>
      <c r="D451" s="40" t="s">
        <v>180</v>
      </c>
      <c r="E451" t="s">
        <v>832</v>
      </c>
      <c r="F451" s="40" t="s">
        <v>833</v>
      </c>
      <c r="G451" t="s">
        <v>3184</v>
      </c>
      <c r="H451" t="s">
        <v>3185</v>
      </c>
      <c r="I451" s="1"/>
      <c r="J451" s="1"/>
      <c r="K451" s="1"/>
      <c r="L451" s="1"/>
      <c r="M451" s="1"/>
      <c r="N451" s="1">
        <v>5</v>
      </c>
      <c r="O451" s="44">
        <f t="shared" si="80"/>
        <v>1</v>
      </c>
      <c r="P451" s="60">
        <f t="shared" si="81"/>
        <v>1</v>
      </c>
      <c r="Q451" s="62">
        <f t="shared" si="82"/>
        <v>0</v>
      </c>
      <c r="R451" s="62">
        <f t="shared" si="83"/>
        <v>1</v>
      </c>
      <c r="S451" s="60" t="str">
        <f t="shared" ref="S451:S514" si="90">IFERROR(IF(Q451&lt;=0.15,"0-15% range",IF(AND(Q451&gt;0.15,Q451&lt;=0.5),"16 - 50% range",IF(Q451&gt;0.5,"50-100% range", "NA"))),"")</f>
        <v>0-15% range</v>
      </c>
      <c r="T451" s="61">
        <f t="shared" si="89"/>
        <v>5</v>
      </c>
      <c r="U451" s="61">
        <f t="shared" si="84"/>
        <v>5</v>
      </c>
      <c r="V451" s="61">
        <f t="shared" si="85"/>
        <v>5</v>
      </c>
      <c r="W451" s="60">
        <f t="shared" ref="W451:W514" si="91">COUNTIF(H:H,H451)</f>
        <v>1</v>
      </c>
      <c r="X451" s="104" t="s">
        <v>2173</v>
      </c>
      <c r="Z451" s="134"/>
      <c r="AA451" s="134"/>
      <c r="AB451" s="134"/>
      <c r="AC451" s="134"/>
      <c r="AD451" s="134"/>
      <c r="AE451" s="134"/>
    </row>
    <row r="452" spans="1:31" ht="15" customHeight="1" x14ac:dyDescent="0.25">
      <c r="A452" s="40" t="s">
        <v>28</v>
      </c>
      <c r="B452" s="40" t="s">
        <v>173</v>
      </c>
      <c r="C452" t="s">
        <v>28</v>
      </c>
      <c r="D452" s="40" t="s">
        <v>180</v>
      </c>
      <c r="E452" t="s">
        <v>832</v>
      </c>
      <c r="F452" s="40" t="s">
        <v>833</v>
      </c>
      <c r="G452" t="s">
        <v>3645</v>
      </c>
      <c r="H452" t="s">
        <v>3646</v>
      </c>
      <c r="I452" s="1"/>
      <c r="J452" s="1"/>
      <c r="K452" s="1"/>
      <c r="L452" s="1"/>
      <c r="M452" s="1"/>
      <c r="N452" s="1">
        <v>4</v>
      </c>
      <c r="O452" s="44">
        <f t="shared" ref="O452:O515" si="92">COUNTIF(I452:N452,"&gt;=0")</f>
        <v>1</v>
      </c>
      <c r="P452" s="60">
        <f t="shared" ref="P452:P515" si="93">COUNTIF(I452:N452,"&gt;=0")</f>
        <v>1</v>
      </c>
      <c r="Q452" s="62">
        <f t="shared" ref="Q452:Q515" si="94">IFERROR(1-(MIN(I452:N452)/MAX(I452:N452)),"")</f>
        <v>0</v>
      </c>
      <c r="R452" s="62">
        <f t="shared" ref="R452:R515" si="95">IF(MIN(I452:N452)&lt;&gt;0,MAX(I452:N452)/MIN(I452:N452),0)</f>
        <v>1</v>
      </c>
      <c r="S452" s="60" t="str">
        <f t="shared" si="90"/>
        <v>0-15% range</v>
      </c>
      <c r="T452" s="61">
        <f t="shared" si="89"/>
        <v>4</v>
      </c>
      <c r="U452" s="61">
        <f t="shared" ref="U452:U515" si="96">MAX(I452:N452)</f>
        <v>4</v>
      </c>
      <c r="V452" s="61">
        <f t="shared" ref="V452:V515" si="97">MIN(I452:N452)</f>
        <v>4</v>
      </c>
      <c r="W452" s="60">
        <f t="shared" si="91"/>
        <v>1</v>
      </c>
      <c r="X452" s="104" t="s">
        <v>2173</v>
      </c>
      <c r="Z452" s="134"/>
      <c r="AA452" s="134"/>
      <c r="AB452" s="134"/>
      <c r="AC452" s="134"/>
      <c r="AD452" s="134"/>
      <c r="AE452" s="134"/>
    </row>
    <row r="453" spans="1:31" ht="15" customHeight="1" x14ac:dyDescent="0.25">
      <c r="A453" s="40" t="s">
        <v>28</v>
      </c>
      <c r="B453" s="40" t="s">
        <v>173</v>
      </c>
      <c r="C453" t="s">
        <v>28</v>
      </c>
      <c r="D453" s="40" t="s">
        <v>180</v>
      </c>
      <c r="E453" t="s">
        <v>832</v>
      </c>
      <c r="F453" s="40" t="s">
        <v>833</v>
      </c>
      <c r="G453" t="s">
        <v>3647</v>
      </c>
      <c r="H453" t="s">
        <v>3648</v>
      </c>
      <c r="I453" s="1"/>
      <c r="J453" s="1"/>
      <c r="K453" s="1"/>
      <c r="L453" s="1"/>
      <c r="M453" s="1"/>
      <c r="N453" s="1">
        <v>5</v>
      </c>
      <c r="O453" s="44">
        <f t="shared" si="92"/>
        <v>1</v>
      </c>
      <c r="P453" s="60">
        <f t="shared" si="93"/>
        <v>1</v>
      </c>
      <c r="Q453" s="62">
        <f t="shared" si="94"/>
        <v>0</v>
      </c>
      <c r="R453" s="62">
        <f t="shared" si="95"/>
        <v>1</v>
      </c>
      <c r="S453" s="60" t="str">
        <f t="shared" si="90"/>
        <v>0-15% range</v>
      </c>
      <c r="T453" s="61">
        <f t="shared" si="89"/>
        <v>5</v>
      </c>
      <c r="U453" s="61">
        <f t="shared" si="96"/>
        <v>5</v>
      </c>
      <c r="V453" s="61">
        <f t="shared" si="97"/>
        <v>5</v>
      </c>
      <c r="W453" s="60">
        <f t="shared" si="91"/>
        <v>1</v>
      </c>
      <c r="X453" s="104" t="s">
        <v>2173</v>
      </c>
      <c r="Z453" s="134"/>
      <c r="AA453" s="134"/>
      <c r="AB453" s="134"/>
      <c r="AC453" s="134"/>
      <c r="AD453" s="134"/>
      <c r="AE453" s="134"/>
    </row>
    <row r="454" spans="1:31" ht="15" customHeight="1" x14ac:dyDescent="0.25">
      <c r="A454" s="40" t="s">
        <v>28</v>
      </c>
      <c r="B454" s="40" t="s">
        <v>173</v>
      </c>
      <c r="C454" t="s">
        <v>28</v>
      </c>
      <c r="D454" s="40" t="s">
        <v>180</v>
      </c>
      <c r="E454" t="s">
        <v>28</v>
      </c>
      <c r="F454" s="40" t="s">
        <v>512</v>
      </c>
      <c r="G454" t="s">
        <v>1642</v>
      </c>
      <c r="H454" t="s">
        <v>1643</v>
      </c>
      <c r="I454" s="1"/>
      <c r="J454" s="1"/>
      <c r="K454" s="1"/>
      <c r="L454" s="1"/>
      <c r="M454" s="1"/>
      <c r="N454" s="1">
        <v>14</v>
      </c>
      <c r="O454" s="44">
        <f t="shared" si="92"/>
        <v>1</v>
      </c>
      <c r="P454" s="60">
        <f t="shared" si="93"/>
        <v>1</v>
      </c>
      <c r="Q454" s="62">
        <f t="shared" si="94"/>
        <v>0</v>
      </c>
      <c r="R454" s="62">
        <f t="shared" si="95"/>
        <v>1</v>
      </c>
      <c r="S454" s="60" t="str">
        <f t="shared" si="90"/>
        <v>0-15% range</v>
      </c>
      <c r="T454" s="61">
        <f t="shared" si="89"/>
        <v>14</v>
      </c>
      <c r="U454" s="61">
        <f t="shared" si="96"/>
        <v>14</v>
      </c>
      <c r="V454" s="61">
        <f t="shared" si="97"/>
        <v>14</v>
      </c>
      <c r="W454" s="60">
        <f t="shared" si="91"/>
        <v>1</v>
      </c>
      <c r="X454" s="104" t="s">
        <v>2173</v>
      </c>
      <c r="Z454" s="134"/>
      <c r="AA454" s="134"/>
      <c r="AB454" s="134"/>
      <c r="AC454" s="134"/>
      <c r="AD454" s="134"/>
      <c r="AE454" s="134"/>
    </row>
    <row r="455" spans="1:31" ht="15" customHeight="1" x14ac:dyDescent="0.25">
      <c r="A455" s="40" t="s">
        <v>28</v>
      </c>
      <c r="B455" s="40" t="s">
        <v>173</v>
      </c>
      <c r="C455" t="s">
        <v>28</v>
      </c>
      <c r="D455" s="40" t="s">
        <v>180</v>
      </c>
      <c r="E455" t="s">
        <v>28</v>
      </c>
      <c r="F455" s="40" t="s">
        <v>512</v>
      </c>
      <c r="G455" t="s">
        <v>1644</v>
      </c>
      <c r="H455" t="s">
        <v>1645</v>
      </c>
      <c r="I455" s="1"/>
      <c r="J455" s="1"/>
      <c r="K455" s="1"/>
      <c r="L455" s="1"/>
      <c r="M455" s="1"/>
      <c r="N455" s="1">
        <v>15</v>
      </c>
      <c r="O455" s="44">
        <f t="shared" si="92"/>
        <v>1</v>
      </c>
      <c r="P455" s="60">
        <f t="shared" si="93"/>
        <v>1</v>
      </c>
      <c r="Q455" s="62">
        <f t="shared" si="94"/>
        <v>0</v>
      </c>
      <c r="R455" s="62">
        <f t="shared" si="95"/>
        <v>1</v>
      </c>
      <c r="S455" s="60" t="str">
        <f t="shared" si="90"/>
        <v>0-15% range</v>
      </c>
      <c r="T455" s="61">
        <f t="shared" si="89"/>
        <v>15</v>
      </c>
      <c r="U455" s="61">
        <f t="shared" si="96"/>
        <v>15</v>
      </c>
      <c r="V455" s="61">
        <f t="shared" si="97"/>
        <v>15</v>
      </c>
      <c r="W455" s="60">
        <f t="shared" si="91"/>
        <v>1</v>
      </c>
      <c r="X455" s="104" t="s">
        <v>2173</v>
      </c>
      <c r="Z455" s="134"/>
      <c r="AA455" s="134"/>
      <c r="AB455" s="134"/>
      <c r="AC455" s="134"/>
      <c r="AD455" s="134"/>
      <c r="AE455" s="134"/>
    </row>
    <row r="456" spans="1:31" ht="15" customHeight="1" x14ac:dyDescent="0.25">
      <c r="A456" s="40" t="s">
        <v>28</v>
      </c>
      <c r="B456" s="40" t="s">
        <v>173</v>
      </c>
      <c r="C456" t="s">
        <v>28</v>
      </c>
      <c r="D456" s="40" t="s">
        <v>180</v>
      </c>
      <c r="E456" t="s">
        <v>28</v>
      </c>
      <c r="F456" s="40" t="s">
        <v>512</v>
      </c>
      <c r="G456" t="s">
        <v>2602</v>
      </c>
      <c r="H456" t="s">
        <v>513</v>
      </c>
      <c r="I456" s="1"/>
      <c r="J456" s="1"/>
      <c r="K456" s="1">
        <v>2360</v>
      </c>
      <c r="L456" s="1"/>
      <c r="M456" s="1"/>
      <c r="N456" s="1">
        <v>2000</v>
      </c>
      <c r="O456" s="44">
        <f t="shared" si="92"/>
        <v>2</v>
      </c>
      <c r="P456" s="60">
        <f t="shared" si="93"/>
        <v>2</v>
      </c>
      <c r="Q456" s="62">
        <f t="shared" si="94"/>
        <v>0.15254237288135597</v>
      </c>
      <c r="R456" s="62">
        <f t="shared" si="95"/>
        <v>1.18</v>
      </c>
      <c r="S456" s="60" t="str">
        <f t="shared" si="90"/>
        <v>16 - 50% range</v>
      </c>
      <c r="T456" s="61">
        <f t="shared" si="89"/>
        <v>2180</v>
      </c>
      <c r="U456" s="61">
        <f t="shared" si="96"/>
        <v>2360</v>
      </c>
      <c r="V456" s="61">
        <f t="shared" si="97"/>
        <v>2000</v>
      </c>
      <c r="W456" s="60">
        <f t="shared" si="91"/>
        <v>1</v>
      </c>
      <c r="X456" s="104" t="s">
        <v>2173</v>
      </c>
      <c r="Z456" s="134"/>
      <c r="AA456" s="134"/>
      <c r="AB456" s="134"/>
      <c r="AC456" s="134"/>
      <c r="AD456" s="134"/>
      <c r="AE456" s="134"/>
    </row>
    <row r="457" spans="1:31" ht="15" customHeight="1" x14ac:dyDescent="0.25">
      <c r="A457" s="40" t="s">
        <v>28</v>
      </c>
      <c r="B457" s="40" t="s">
        <v>173</v>
      </c>
      <c r="C457" t="s">
        <v>28</v>
      </c>
      <c r="D457" s="40" t="s">
        <v>180</v>
      </c>
      <c r="E457" t="s">
        <v>28</v>
      </c>
      <c r="F457" s="40" t="s">
        <v>512</v>
      </c>
      <c r="G457" t="s">
        <v>2765</v>
      </c>
      <c r="H457" t="s">
        <v>3651</v>
      </c>
      <c r="I457" s="1"/>
      <c r="J457" s="1"/>
      <c r="K457" s="1"/>
      <c r="L457" s="1"/>
      <c r="M457" s="1"/>
      <c r="N457" s="1">
        <v>20</v>
      </c>
      <c r="O457" s="44">
        <f t="shared" si="92"/>
        <v>1</v>
      </c>
      <c r="P457" s="60">
        <f t="shared" si="93"/>
        <v>1</v>
      </c>
      <c r="Q457" s="62">
        <f t="shared" si="94"/>
        <v>0</v>
      </c>
      <c r="R457" s="62">
        <f t="shared" si="95"/>
        <v>1</v>
      </c>
      <c r="S457" s="60" t="str">
        <f t="shared" si="90"/>
        <v>0-15% range</v>
      </c>
      <c r="T457" s="61">
        <f t="shared" si="89"/>
        <v>20</v>
      </c>
      <c r="U457" s="61">
        <f t="shared" si="96"/>
        <v>20</v>
      </c>
      <c r="V457" s="61">
        <f t="shared" si="97"/>
        <v>20</v>
      </c>
      <c r="W457" s="60">
        <f t="shared" si="91"/>
        <v>1</v>
      </c>
      <c r="X457" s="104" t="s">
        <v>2173</v>
      </c>
      <c r="Z457" s="134"/>
      <c r="AA457" s="134"/>
      <c r="AB457" s="134"/>
      <c r="AC457" s="134"/>
      <c r="AD457" s="134"/>
      <c r="AE457" s="134"/>
    </row>
    <row r="458" spans="1:31" ht="15" customHeight="1" x14ac:dyDescent="0.25">
      <c r="A458" s="40" t="s">
        <v>28</v>
      </c>
      <c r="B458" s="40" t="s">
        <v>173</v>
      </c>
      <c r="C458" t="s">
        <v>28</v>
      </c>
      <c r="D458" s="40" t="s">
        <v>180</v>
      </c>
      <c r="E458" t="s">
        <v>28</v>
      </c>
      <c r="F458" s="40" t="s">
        <v>512</v>
      </c>
      <c r="G458" t="s">
        <v>3211</v>
      </c>
      <c r="H458" t="s">
        <v>3212</v>
      </c>
      <c r="I458" s="1"/>
      <c r="J458" s="1"/>
      <c r="K458" s="1"/>
      <c r="L458" s="1"/>
      <c r="M458" s="1"/>
      <c r="N458" s="1">
        <v>10</v>
      </c>
      <c r="O458" s="44">
        <f t="shared" si="92"/>
        <v>1</v>
      </c>
      <c r="P458" s="60">
        <f t="shared" si="93"/>
        <v>1</v>
      </c>
      <c r="Q458" s="62">
        <f t="shared" si="94"/>
        <v>0</v>
      </c>
      <c r="R458" s="62">
        <f t="shared" si="95"/>
        <v>1</v>
      </c>
      <c r="S458" s="60" t="str">
        <f t="shared" si="90"/>
        <v>0-15% range</v>
      </c>
      <c r="T458" s="61">
        <f t="shared" si="89"/>
        <v>10</v>
      </c>
      <c r="U458" s="61">
        <f t="shared" si="96"/>
        <v>10</v>
      </c>
      <c r="V458" s="61">
        <f t="shared" si="97"/>
        <v>10</v>
      </c>
      <c r="W458" s="60">
        <f t="shared" si="91"/>
        <v>1</v>
      </c>
      <c r="X458" s="104" t="s">
        <v>2173</v>
      </c>
      <c r="Z458" s="134"/>
      <c r="AA458" s="134"/>
      <c r="AB458" s="134"/>
      <c r="AC458" s="134"/>
      <c r="AD458" s="134"/>
      <c r="AE458" s="134"/>
    </row>
    <row r="459" spans="1:31" ht="15" customHeight="1" x14ac:dyDescent="0.25">
      <c r="A459" s="40" t="s">
        <v>28</v>
      </c>
      <c r="B459" s="40" t="s">
        <v>173</v>
      </c>
      <c r="C459" t="s">
        <v>28</v>
      </c>
      <c r="D459" s="40" t="s">
        <v>180</v>
      </c>
      <c r="E459" t="s">
        <v>28</v>
      </c>
      <c r="F459" s="40" t="s">
        <v>512</v>
      </c>
      <c r="G459" t="s">
        <v>3649</v>
      </c>
      <c r="H459" t="s">
        <v>3650</v>
      </c>
      <c r="I459" s="1"/>
      <c r="J459" s="1"/>
      <c r="K459" s="1"/>
      <c r="L459" s="1"/>
      <c r="M459" s="1"/>
      <c r="N459" s="1">
        <v>15</v>
      </c>
      <c r="O459" s="44">
        <f t="shared" si="92"/>
        <v>1</v>
      </c>
      <c r="P459" s="60">
        <f t="shared" si="93"/>
        <v>1</v>
      </c>
      <c r="Q459" s="62">
        <f t="shared" si="94"/>
        <v>0</v>
      </c>
      <c r="R459" s="62">
        <f t="shared" si="95"/>
        <v>1</v>
      </c>
      <c r="S459" s="60" t="str">
        <f t="shared" si="90"/>
        <v>0-15% range</v>
      </c>
      <c r="T459" s="61">
        <f t="shared" si="89"/>
        <v>15</v>
      </c>
      <c r="U459" s="61">
        <f t="shared" si="96"/>
        <v>15</v>
      </c>
      <c r="V459" s="61">
        <f t="shared" si="97"/>
        <v>15</v>
      </c>
      <c r="W459" s="60">
        <f t="shared" si="91"/>
        <v>1</v>
      </c>
      <c r="X459" s="104" t="s">
        <v>2173</v>
      </c>
      <c r="Z459" s="134"/>
      <c r="AA459" s="134"/>
      <c r="AB459" s="134"/>
      <c r="AC459" s="134"/>
      <c r="AD459" s="134"/>
      <c r="AE459" s="134"/>
    </row>
    <row r="460" spans="1:31" ht="15" customHeight="1" x14ac:dyDescent="0.25">
      <c r="A460" s="40" t="s">
        <v>28</v>
      </c>
      <c r="B460" s="40" t="s">
        <v>173</v>
      </c>
      <c r="C460" t="s">
        <v>28</v>
      </c>
      <c r="D460" s="40" t="s">
        <v>180</v>
      </c>
      <c r="E460" t="s">
        <v>28</v>
      </c>
      <c r="F460" s="40" t="s">
        <v>512</v>
      </c>
      <c r="G460" t="s">
        <v>3652</v>
      </c>
      <c r="H460" t="s">
        <v>3653</v>
      </c>
      <c r="I460" s="1"/>
      <c r="J460" s="1"/>
      <c r="K460" s="1"/>
      <c r="L460" s="1"/>
      <c r="M460" s="1"/>
      <c r="N460" s="1">
        <v>13</v>
      </c>
      <c r="O460" s="44">
        <f t="shared" si="92"/>
        <v>1</v>
      </c>
      <c r="P460" s="60">
        <f t="shared" si="93"/>
        <v>1</v>
      </c>
      <c r="Q460" s="62">
        <f t="shared" si="94"/>
        <v>0</v>
      </c>
      <c r="R460" s="62">
        <f t="shared" si="95"/>
        <v>1</v>
      </c>
      <c r="S460" s="60" t="str">
        <f t="shared" si="90"/>
        <v>0-15% range</v>
      </c>
      <c r="T460" s="61">
        <f t="shared" si="89"/>
        <v>13</v>
      </c>
      <c r="U460" s="61">
        <f t="shared" si="96"/>
        <v>13</v>
      </c>
      <c r="V460" s="61">
        <f t="shared" si="97"/>
        <v>13</v>
      </c>
      <c r="W460" s="60">
        <f t="shared" si="91"/>
        <v>1</v>
      </c>
      <c r="X460" s="104" t="s">
        <v>2173</v>
      </c>
      <c r="Z460" s="134"/>
      <c r="AA460" s="134"/>
      <c r="AB460" s="134"/>
      <c r="AC460" s="134"/>
      <c r="AD460" s="134"/>
      <c r="AE460" s="134"/>
    </row>
    <row r="461" spans="1:31" ht="15" customHeight="1" x14ac:dyDescent="0.25">
      <c r="A461" s="40" t="s">
        <v>28</v>
      </c>
      <c r="B461" s="40" t="s">
        <v>173</v>
      </c>
      <c r="C461" t="s">
        <v>28</v>
      </c>
      <c r="D461" s="40" t="s">
        <v>180</v>
      </c>
      <c r="E461" t="s">
        <v>28</v>
      </c>
      <c r="F461" s="40" t="s">
        <v>512</v>
      </c>
      <c r="G461" t="s">
        <v>3654</v>
      </c>
      <c r="H461" t="s">
        <v>3655</v>
      </c>
      <c r="I461" s="1"/>
      <c r="J461" s="1"/>
      <c r="K461" s="1"/>
      <c r="L461" s="1"/>
      <c r="M461" s="1"/>
      <c r="N461" s="1">
        <v>15</v>
      </c>
      <c r="O461" s="44">
        <f t="shared" si="92"/>
        <v>1</v>
      </c>
      <c r="P461" s="60">
        <f t="shared" si="93"/>
        <v>1</v>
      </c>
      <c r="Q461" s="62">
        <f t="shared" si="94"/>
        <v>0</v>
      </c>
      <c r="R461" s="62">
        <f t="shared" si="95"/>
        <v>1</v>
      </c>
      <c r="S461" s="60" t="str">
        <f t="shared" si="90"/>
        <v>0-15% range</v>
      </c>
      <c r="T461" s="61">
        <f t="shared" si="89"/>
        <v>15</v>
      </c>
      <c r="U461" s="61">
        <f t="shared" si="96"/>
        <v>15</v>
      </c>
      <c r="V461" s="61">
        <f t="shared" si="97"/>
        <v>15</v>
      </c>
      <c r="W461" s="60">
        <f t="shared" si="91"/>
        <v>1</v>
      </c>
      <c r="X461" s="104" t="s">
        <v>2173</v>
      </c>
      <c r="Z461" s="134"/>
      <c r="AA461" s="134"/>
      <c r="AB461" s="134"/>
      <c r="AC461" s="134"/>
      <c r="AD461" s="134"/>
      <c r="AE461" s="134"/>
    </row>
    <row r="462" spans="1:31" ht="15" customHeight="1" x14ac:dyDescent="0.25">
      <c r="A462" s="40" t="s">
        <v>28</v>
      </c>
      <c r="B462" s="40" t="s">
        <v>173</v>
      </c>
      <c r="C462" t="s">
        <v>28</v>
      </c>
      <c r="D462" s="40" t="s">
        <v>180</v>
      </c>
      <c r="E462" t="s">
        <v>637</v>
      </c>
      <c r="F462" s="40" t="s">
        <v>638</v>
      </c>
      <c r="G462" t="s">
        <v>1634</v>
      </c>
      <c r="H462" t="s">
        <v>1635</v>
      </c>
      <c r="I462" s="1"/>
      <c r="J462" s="1"/>
      <c r="K462" s="1"/>
      <c r="L462" s="1"/>
      <c r="M462" s="1"/>
      <c r="N462" s="1">
        <v>7</v>
      </c>
      <c r="O462" s="44">
        <f t="shared" si="92"/>
        <v>1</v>
      </c>
      <c r="P462" s="60">
        <f t="shared" si="93"/>
        <v>1</v>
      </c>
      <c r="Q462" s="62">
        <f t="shared" si="94"/>
        <v>0</v>
      </c>
      <c r="R462" s="62">
        <f t="shared" si="95"/>
        <v>1</v>
      </c>
      <c r="S462" s="60" t="str">
        <f t="shared" si="90"/>
        <v>0-15% range</v>
      </c>
      <c r="T462" s="61">
        <f t="shared" si="89"/>
        <v>7</v>
      </c>
      <c r="U462" s="61">
        <f t="shared" si="96"/>
        <v>7</v>
      </c>
      <c r="V462" s="61">
        <f t="shared" si="97"/>
        <v>7</v>
      </c>
      <c r="W462" s="60">
        <f t="shared" si="91"/>
        <v>1</v>
      </c>
      <c r="X462" s="104" t="s">
        <v>2173</v>
      </c>
      <c r="Z462" s="134"/>
      <c r="AA462" s="134"/>
      <c r="AB462" s="134"/>
      <c r="AC462" s="134"/>
      <c r="AD462" s="134"/>
      <c r="AE462" s="134"/>
    </row>
    <row r="463" spans="1:31" ht="15" customHeight="1" x14ac:dyDescent="0.25">
      <c r="A463" s="40" t="s">
        <v>28</v>
      </c>
      <c r="B463" s="40" t="s">
        <v>173</v>
      </c>
      <c r="C463" t="s">
        <v>28</v>
      </c>
      <c r="D463" s="40" t="s">
        <v>180</v>
      </c>
      <c r="E463" t="s">
        <v>637</v>
      </c>
      <c r="F463" s="40" t="s">
        <v>638</v>
      </c>
      <c r="G463" t="s">
        <v>1646</v>
      </c>
      <c r="H463" t="s">
        <v>1647</v>
      </c>
      <c r="I463" s="1"/>
      <c r="J463" s="1"/>
      <c r="K463" s="1"/>
      <c r="L463" s="1"/>
      <c r="M463" s="1"/>
      <c r="N463" s="1">
        <v>8</v>
      </c>
      <c r="O463" s="44">
        <f t="shared" si="92"/>
        <v>1</v>
      </c>
      <c r="P463" s="60">
        <f t="shared" si="93"/>
        <v>1</v>
      </c>
      <c r="Q463" s="62">
        <f t="shared" si="94"/>
        <v>0</v>
      </c>
      <c r="R463" s="62">
        <f t="shared" si="95"/>
        <v>1</v>
      </c>
      <c r="S463" s="60" t="str">
        <f t="shared" si="90"/>
        <v>0-15% range</v>
      </c>
      <c r="T463" s="61">
        <f t="shared" si="89"/>
        <v>8</v>
      </c>
      <c r="U463" s="61">
        <f t="shared" si="96"/>
        <v>8</v>
      </c>
      <c r="V463" s="61">
        <f t="shared" si="97"/>
        <v>8</v>
      </c>
      <c r="W463" s="60">
        <f t="shared" si="91"/>
        <v>1</v>
      </c>
      <c r="X463" s="104" t="s">
        <v>2173</v>
      </c>
      <c r="Z463" s="134"/>
      <c r="AA463" s="134"/>
      <c r="AB463" s="134"/>
      <c r="AC463" s="134"/>
      <c r="AD463" s="134"/>
      <c r="AE463" s="134"/>
    </row>
    <row r="464" spans="1:31" ht="15" customHeight="1" x14ac:dyDescent="0.25">
      <c r="A464" s="40" t="s">
        <v>28</v>
      </c>
      <c r="B464" s="40" t="s">
        <v>173</v>
      </c>
      <c r="C464" t="s">
        <v>28</v>
      </c>
      <c r="D464" s="40" t="s">
        <v>180</v>
      </c>
      <c r="E464" t="s">
        <v>637</v>
      </c>
      <c r="F464" s="40" t="s">
        <v>638</v>
      </c>
      <c r="G464" t="s">
        <v>1648</v>
      </c>
      <c r="H464" t="s">
        <v>1649</v>
      </c>
      <c r="I464" s="1"/>
      <c r="J464" s="1"/>
      <c r="K464" s="1"/>
      <c r="L464" s="1"/>
      <c r="M464" s="1"/>
      <c r="N464" s="1">
        <v>5</v>
      </c>
      <c r="O464" s="44">
        <f t="shared" si="92"/>
        <v>1</v>
      </c>
      <c r="P464" s="60">
        <f t="shared" si="93"/>
        <v>1</v>
      </c>
      <c r="Q464" s="62">
        <f t="shared" si="94"/>
        <v>0</v>
      </c>
      <c r="R464" s="62">
        <f t="shared" si="95"/>
        <v>1</v>
      </c>
      <c r="S464" s="60" t="str">
        <f t="shared" si="90"/>
        <v>0-15% range</v>
      </c>
      <c r="T464" s="61">
        <f t="shared" si="89"/>
        <v>5</v>
      </c>
      <c r="U464" s="61">
        <f t="shared" si="96"/>
        <v>5</v>
      </c>
      <c r="V464" s="61">
        <f t="shared" si="97"/>
        <v>5</v>
      </c>
      <c r="W464" s="60">
        <f t="shared" si="91"/>
        <v>1</v>
      </c>
      <c r="X464" s="104" t="s">
        <v>2173</v>
      </c>
      <c r="Z464" s="134"/>
      <c r="AA464" s="134"/>
      <c r="AB464" s="134"/>
      <c r="AC464" s="134"/>
      <c r="AD464" s="134"/>
      <c r="AE464" s="134"/>
    </row>
    <row r="465" spans="1:31" ht="15" customHeight="1" x14ac:dyDescent="0.25">
      <c r="A465" s="40" t="s">
        <v>28</v>
      </c>
      <c r="B465" s="40" t="s">
        <v>173</v>
      </c>
      <c r="C465" t="s">
        <v>28</v>
      </c>
      <c r="D465" s="40" t="s">
        <v>180</v>
      </c>
      <c r="E465" t="s">
        <v>637</v>
      </c>
      <c r="F465" s="40" t="s">
        <v>638</v>
      </c>
      <c r="G465" t="s">
        <v>1650</v>
      </c>
      <c r="H465" t="s">
        <v>1651</v>
      </c>
      <c r="I465" s="1"/>
      <c r="J465" s="1"/>
      <c r="K465" s="1"/>
      <c r="L465" s="1"/>
      <c r="M465" s="1"/>
      <c r="N465" s="1">
        <v>10</v>
      </c>
      <c r="O465" s="44">
        <f t="shared" si="92"/>
        <v>1</v>
      </c>
      <c r="P465" s="60">
        <f t="shared" si="93"/>
        <v>1</v>
      </c>
      <c r="Q465" s="62">
        <f t="shared" si="94"/>
        <v>0</v>
      </c>
      <c r="R465" s="62">
        <f t="shared" si="95"/>
        <v>1</v>
      </c>
      <c r="S465" s="60" t="str">
        <f t="shared" si="90"/>
        <v>0-15% range</v>
      </c>
      <c r="T465" s="61">
        <f t="shared" si="89"/>
        <v>10</v>
      </c>
      <c r="U465" s="61">
        <f t="shared" si="96"/>
        <v>10</v>
      </c>
      <c r="V465" s="61">
        <f t="shared" si="97"/>
        <v>10</v>
      </c>
      <c r="W465" s="60">
        <f t="shared" si="91"/>
        <v>1</v>
      </c>
      <c r="X465" s="104" t="s">
        <v>2173</v>
      </c>
      <c r="Z465" s="134"/>
      <c r="AA465" s="134"/>
      <c r="AB465" s="134"/>
      <c r="AC465" s="134"/>
      <c r="AD465" s="134"/>
      <c r="AE465" s="134"/>
    </row>
    <row r="466" spans="1:31" ht="15" customHeight="1" x14ac:dyDescent="0.25">
      <c r="A466" s="40" t="s">
        <v>28</v>
      </c>
      <c r="B466" s="40" t="s">
        <v>173</v>
      </c>
      <c r="C466" t="s">
        <v>28</v>
      </c>
      <c r="D466" s="40" t="s">
        <v>180</v>
      </c>
      <c r="E466" t="s">
        <v>637</v>
      </c>
      <c r="F466" s="40" t="s">
        <v>638</v>
      </c>
      <c r="G466" t="s">
        <v>1654</v>
      </c>
      <c r="H466" t="s">
        <v>1655</v>
      </c>
      <c r="I466" s="1"/>
      <c r="J466" s="1"/>
      <c r="K466" s="1"/>
      <c r="L466" s="1"/>
      <c r="M466" s="1"/>
      <c r="N466" s="1">
        <v>12</v>
      </c>
      <c r="O466" s="44">
        <f t="shared" si="92"/>
        <v>1</v>
      </c>
      <c r="P466" s="60">
        <f t="shared" si="93"/>
        <v>1</v>
      </c>
      <c r="Q466" s="62">
        <f t="shared" si="94"/>
        <v>0</v>
      </c>
      <c r="R466" s="62">
        <f t="shared" si="95"/>
        <v>1</v>
      </c>
      <c r="S466" s="60" t="str">
        <f t="shared" si="90"/>
        <v>0-15% range</v>
      </c>
      <c r="T466" s="61">
        <f t="shared" si="89"/>
        <v>12</v>
      </c>
      <c r="U466" s="61">
        <f t="shared" si="96"/>
        <v>12</v>
      </c>
      <c r="V466" s="61">
        <f t="shared" si="97"/>
        <v>12</v>
      </c>
      <c r="W466" s="60">
        <f t="shared" si="91"/>
        <v>1</v>
      </c>
      <c r="X466" s="104" t="s">
        <v>2173</v>
      </c>
      <c r="Z466" s="134"/>
      <c r="AA466" s="134"/>
      <c r="AB466" s="134"/>
      <c r="AC466" s="134"/>
      <c r="AD466" s="134"/>
      <c r="AE466" s="134"/>
    </row>
    <row r="467" spans="1:31" ht="15" customHeight="1" x14ac:dyDescent="0.25">
      <c r="A467" s="40" t="s">
        <v>28</v>
      </c>
      <c r="B467" s="40" t="s">
        <v>173</v>
      </c>
      <c r="C467" t="s">
        <v>28</v>
      </c>
      <c r="D467" s="40" t="s">
        <v>180</v>
      </c>
      <c r="E467" t="s">
        <v>637</v>
      </c>
      <c r="F467" s="40" t="s">
        <v>638</v>
      </c>
      <c r="G467" t="s">
        <v>2836</v>
      </c>
      <c r="H467" t="s">
        <v>2837</v>
      </c>
      <c r="I467" s="1"/>
      <c r="J467" s="1"/>
      <c r="K467" s="1"/>
      <c r="L467" s="1"/>
      <c r="M467" s="1"/>
      <c r="N467" s="1">
        <v>10</v>
      </c>
      <c r="O467" s="44">
        <f t="shared" si="92"/>
        <v>1</v>
      </c>
      <c r="P467" s="60">
        <f t="shared" si="93"/>
        <v>1</v>
      </c>
      <c r="Q467" s="62">
        <f t="shared" si="94"/>
        <v>0</v>
      </c>
      <c r="R467" s="62">
        <f t="shared" si="95"/>
        <v>1</v>
      </c>
      <c r="S467" s="60" t="str">
        <f t="shared" si="90"/>
        <v>0-15% range</v>
      </c>
      <c r="T467" s="61">
        <f>K467</f>
        <v>0</v>
      </c>
      <c r="U467" s="61">
        <f t="shared" si="96"/>
        <v>10</v>
      </c>
      <c r="V467" s="61">
        <f t="shared" si="97"/>
        <v>10</v>
      </c>
      <c r="W467" s="107">
        <f t="shared" si="91"/>
        <v>1</v>
      </c>
      <c r="X467" s="111" t="s">
        <v>2609</v>
      </c>
      <c r="Z467" s="134"/>
      <c r="AA467" s="134"/>
      <c r="AB467" s="134"/>
      <c r="AC467" s="134"/>
      <c r="AD467" s="134"/>
      <c r="AE467" s="134"/>
    </row>
    <row r="468" spans="1:31" ht="15" customHeight="1" x14ac:dyDescent="0.25">
      <c r="A468" s="40" t="s">
        <v>28</v>
      </c>
      <c r="B468" s="40" t="s">
        <v>173</v>
      </c>
      <c r="C468" t="s">
        <v>28</v>
      </c>
      <c r="D468" s="40" t="s">
        <v>180</v>
      </c>
      <c r="E468" t="s">
        <v>637</v>
      </c>
      <c r="F468" s="40" t="s">
        <v>638</v>
      </c>
      <c r="G468" t="s">
        <v>3656</v>
      </c>
      <c r="H468" t="s">
        <v>3657</v>
      </c>
      <c r="I468" s="1"/>
      <c r="J468" s="1"/>
      <c r="K468" s="1"/>
      <c r="L468" s="1"/>
      <c r="M468" s="1"/>
      <c r="N468" s="1">
        <v>8</v>
      </c>
      <c r="O468" s="44">
        <f t="shared" si="92"/>
        <v>1</v>
      </c>
      <c r="P468" s="60">
        <f t="shared" si="93"/>
        <v>1</v>
      </c>
      <c r="Q468" s="62">
        <f t="shared" si="94"/>
        <v>0</v>
      </c>
      <c r="R468" s="62">
        <f t="shared" si="95"/>
        <v>1</v>
      </c>
      <c r="S468" s="60" t="str">
        <f t="shared" si="90"/>
        <v>0-15% range</v>
      </c>
      <c r="T468" s="61">
        <f t="shared" si="89"/>
        <v>8</v>
      </c>
      <c r="U468" s="61">
        <f t="shared" si="96"/>
        <v>8</v>
      </c>
      <c r="V468" s="61">
        <f t="shared" si="97"/>
        <v>8</v>
      </c>
      <c r="W468" s="60">
        <f t="shared" si="91"/>
        <v>1</v>
      </c>
      <c r="X468" s="104" t="s">
        <v>2173</v>
      </c>
      <c r="Z468" s="134"/>
      <c r="AA468" s="134"/>
      <c r="AB468" s="134"/>
      <c r="AC468" s="134"/>
      <c r="AD468" s="134"/>
      <c r="AE468" s="134"/>
    </row>
    <row r="469" spans="1:31" ht="15" customHeight="1" x14ac:dyDescent="0.25">
      <c r="A469" s="40" t="s">
        <v>28</v>
      </c>
      <c r="B469" s="40" t="s">
        <v>173</v>
      </c>
      <c r="C469" t="s">
        <v>28</v>
      </c>
      <c r="D469" s="40" t="s">
        <v>180</v>
      </c>
      <c r="E469" t="s">
        <v>637</v>
      </c>
      <c r="F469" s="40" t="s">
        <v>638</v>
      </c>
      <c r="G469" t="s">
        <v>3658</v>
      </c>
      <c r="H469" t="s">
        <v>3659</v>
      </c>
      <c r="I469" s="1"/>
      <c r="J469" s="1"/>
      <c r="K469" s="1"/>
      <c r="L469" s="1"/>
      <c r="M469" s="1"/>
      <c r="N469" s="1">
        <v>10</v>
      </c>
      <c r="O469" s="44">
        <f t="shared" si="92"/>
        <v>1</v>
      </c>
      <c r="P469" s="60">
        <f t="shared" si="93"/>
        <v>1</v>
      </c>
      <c r="Q469" s="62">
        <f t="shared" si="94"/>
        <v>0</v>
      </c>
      <c r="R469" s="62">
        <f t="shared" si="95"/>
        <v>1</v>
      </c>
      <c r="S469" s="60" t="str">
        <f t="shared" si="90"/>
        <v>0-15% range</v>
      </c>
      <c r="T469" s="61">
        <f t="shared" si="89"/>
        <v>10</v>
      </c>
      <c r="U469" s="61">
        <f t="shared" si="96"/>
        <v>10</v>
      </c>
      <c r="V469" s="61">
        <f t="shared" si="97"/>
        <v>10</v>
      </c>
      <c r="W469" s="60">
        <f t="shared" si="91"/>
        <v>1</v>
      </c>
      <c r="X469" s="104" t="s">
        <v>2173</v>
      </c>
      <c r="Z469" s="134"/>
      <c r="AA469" s="134"/>
      <c r="AB469" s="134"/>
      <c r="AC469" s="134"/>
      <c r="AD469" s="134"/>
      <c r="AE469" s="134"/>
    </row>
    <row r="470" spans="1:31" ht="15" customHeight="1" x14ac:dyDescent="0.25">
      <c r="A470" s="40" t="s">
        <v>28</v>
      </c>
      <c r="B470" s="40" t="s">
        <v>173</v>
      </c>
      <c r="C470" t="s">
        <v>28</v>
      </c>
      <c r="D470" s="40" t="s">
        <v>180</v>
      </c>
      <c r="E470" t="s">
        <v>2334</v>
      </c>
      <c r="F470" s="40" t="s">
        <v>2335</v>
      </c>
      <c r="G470" t="s">
        <v>2334</v>
      </c>
      <c r="H470" t="s">
        <v>2657</v>
      </c>
      <c r="I470" s="1"/>
      <c r="J470" s="1"/>
      <c r="K470" s="1">
        <v>280</v>
      </c>
      <c r="L470" s="1"/>
      <c r="M470" s="1"/>
      <c r="N470" s="1"/>
      <c r="O470" s="44">
        <f t="shared" si="92"/>
        <v>1</v>
      </c>
      <c r="P470" s="60">
        <f t="shared" si="93"/>
        <v>1</v>
      </c>
      <c r="Q470" s="62">
        <f t="shared" si="94"/>
        <v>0</v>
      </c>
      <c r="R470" s="62">
        <f t="shared" si="95"/>
        <v>1</v>
      </c>
      <c r="S470" s="60" t="str">
        <f t="shared" si="90"/>
        <v>0-15% range</v>
      </c>
      <c r="T470" s="61">
        <f t="shared" si="89"/>
        <v>280</v>
      </c>
      <c r="U470" s="61">
        <f t="shared" si="96"/>
        <v>280</v>
      </c>
      <c r="V470" s="61">
        <f t="shared" si="97"/>
        <v>280</v>
      </c>
      <c r="W470" s="60">
        <f t="shared" si="91"/>
        <v>1</v>
      </c>
      <c r="X470" s="104" t="s">
        <v>2173</v>
      </c>
      <c r="Z470" s="134"/>
      <c r="AA470" s="134"/>
      <c r="AB470" s="134"/>
      <c r="AC470" s="134"/>
      <c r="AD470" s="134"/>
      <c r="AE470" s="134"/>
    </row>
    <row r="471" spans="1:31" ht="15" customHeight="1" x14ac:dyDescent="0.25">
      <c r="A471" s="40" t="s">
        <v>28</v>
      </c>
      <c r="B471" s="40" t="s">
        <v>173</v>
      </c>
      <c r="C471" t="s">
        <v>28</v>
      </c>
      <c r="D471" s="40" t="s">
        <v>180</v>
      </c>
      <c r="E471" t="s">
        <v>2334</v>
      </c>
      <c r="F471" s="40" t="s">
        <v>2335</v>
      </c>
      <c r="G471" t="s">
        <v>2658</v>
      </c>
      <c r="H471" t="s">
        <v>2659</v>
      </c>
      <c r="I471" s="1"/>
      <c r="J471" s="1"/>
      <c r="K471" s="1">
        <v>310</v>
      </c>
      <c r="L471" s="1"/>
      <c r="M471" s="1"/>
      <c r="N471" s="1"/>
      <c r="O471" s="44">
        <f t="shared" si="92"/>
        <v>1</v>
      </c>
      <c r="P471" s="60">
        <f t="shared" si="93"/>
        <v>1</v>
      </c>
      <c r="Q471" s="62">
        <f t="shared" si="94"/>
        <v>0</v>
      </c>
      <c r="R471" s="62">
        <f t="shared" si="95"/>
        <v>1</v>
      </c>
      <c r="S471" s="60" t="str">
        <f t="shared" si="90"/>
        <v>0-15% range</v>
      </c>
      <c r="T471" s="61">
        <f t="shared" si="89"/>
        <v>310</v>
      </c>
      <c r="U471" s="61">
        <f t="shared" si="96"/>
        <v>310</v>
      </c>
      <c r="V471" s="61">
        <f t="shared" si="97"/>
        <v>310</v>
      </c>
      <c r="W471" s="60">
        <f t="shared" si="91"/>
        <v>1</v>
      </c>
      <c r="X471" s="104" t="s">
        <v>2173</v>
      </c>
      <c r="Z471" s="134"/>
      <c r="AA471" s="134"/>
      <c r="AB471" s="134"/>
      <c r="AC471" s="134"/>
      <c r="AD471" s="134"/>
      <c r="AE471" s="134"/>
    </row>
    <row r="472" spans="1:31" ht="15" customHeight="1" x14ac:dyDescent="0.25">
      <c r="A472" s="40" t="s">
        <v>28</v>
      </c>
      <c r="B472" s="40" t="s">
        <v>173</v>
      </c>
      <c r="C472" t="s">
        <v>28</v>
      </c>
      <c r="D472" s="40" t="s">
        <v>180</v>
      </c>
      <c r="E472" t="s">
        <v>2334</v>
      </c>
      <c r="F472" s="40" t="s">
        <v>2335</v>
      </c>
      <c r="G472" t="s">
        <v>2660</v>
      </c>
      <c r="H472" t="s">
        <v>2661</v>
      </c>
      <c r="I472" s="1"/>
      <c r="J472" s="1"/>
      <c r="K472" s="1">
        <v>15</v>
      </c>
      <c r="L472" s="1"/>
      <c r="M472" s="1"/>
      <c r="N472" s="1">
        <v>3</v>
      </c>
      <c r="O472" s="44">
        <f t="shared" si="92"/>
        <v>2</v>
      </c>
      <c r="P472" s="60">
        <f t="shared" si="93"/>
        <v>2</v>
      </c>
      <c r="Q472" s="62">
        <f t="shared" si="94"/>
        <v>0.8</v>
      </c>
      <c r="R472" s="62">
        <f t="shared" si="95"/>
        <v>5</v>
      </c>
      <c r="S472" s="60" t="str">
        <f t="shared" si="90"/>
        <v>50-100% range</v>
      </c>
      <c r="T472" s="61">
        <f t="shared" si="89"/>
        <v>9</v>
      </c>
      <c r="U472" s="61">
        <f t="shared" si="96"/>
        <v>15</v>
      </c>
      <c r="V472" s="61">
        <f t="shared" si="97"/>
        <v>3</v>
      </c>
      <c r="W472" s="60">
        <f t="shared" si="91"/>
        <v>1</v>
      </c>
      <c r="X472" s="104" t="s">
        <v>2173</v>
      </c>
      <c r="Z472" s="134"/>
      <c r="AA472" s="134"/>
      <c r="AB472" s="134"/>
      <c r="AC472" s="134"/>
      <c r="AD472" s="134"/>
      <c r="AE472" s="134"/>
    </row>
    <row r="473" spans="1:31" ht="15" customHeight="1" x14ac:dyDescent="0.25">
      <c r="A473" s="40" t="s">
        <v>28</v>
      </c>
      <c r="B473" s="40" t="s">
        <v>173</v>
      </c>
      <c r="C473" t="s">
        <v>28</v>
      </c>
      <c r="D473" s="40" t="s">
        <v>180</v>
      </c>
      <c r="E473" t="s">
        <v>2338</v>
      </c>
      <c r="F473" s="40" t="s">
        <v>2339</v>
      </c>
      <c r="G473" t="s">
        <v>3051</v>
      </c>
      <c r="H473" t="s">
        <v>3052</v>
      </c>
      <c r="I473" s="1"/>
      <c r="J473" s="1"/>
      <c r="K473" s="1"/>
      <c r="L473" s="1"/>
      <c r="M473" s="1"/>
      <c r="N473" s="1">
        <v>20</v>
      </c>
      <c r="O473" s="44">
        <f t="shared" si="92"/>
        <v>1</v>
      </c>
      <c r="P473" s="60">
        <f t="shared" si="93"/>
        <v>1</v>
      </c>
      <c r="Q473" s="62">
        <f t="shared" si="94"/>
        <v>0</v>
      </c>
      <c r="R473" s="62">
        <f t="shared" si="95"/>
        <v>1</v>
      </c>
      <c r="S473" s="60" t="str">
        <f t="shared" si="90"/>
        <v>0-15% range</v>
      </c>
      <c r="T473" s="61">
        <f t="shared" si="89"/>
        <v>20</v>
      </c>
      <c r="U473" s="61">
        <f t="shared" si="96"/>
        <v>20</v>
      </c>
      <c r="V473" s="61">
        <f t="shared" si="97"/>
        <v>20</v>
      </c>
      <c r="W473" s="60">
        <f t="shared" si="91"/>
        <v>1</v>
      </c>
      <c r="X473" s="104" t="s">
        <v>2173</v>
      </c>
      <c r="Z473" s="134"/>
      <c r="AA473" s="134"/>
      <c r="AB473" s="134"/>
      <c r="AC473" s="134"/>
      <c r="AD473" s="134"/>
      <c r="AE473" s="134"/>
    </row>
    <row r="474" spans="1:31" ht="15" customHeight="1" x14ac:dyDescent="0.25">
      <c r="A474" s="40" t="s">
        <v>28</v>
      </c>
      <c r="B474" s="40" t="s">
        <v>173</v>
      </c>
      <c r="C474" t="s">
        <v>28</v>
      </c>
      <c r="D474" s="40" t="s">
        <v>180</v>
      </c>
      <c r="E474" t="s">
        <v>2338</v>
      </c>
      <c r="F474" s="40" t="s">
        <v>2339</v>
      </c>
      <c r="G474" t="s">
        <v>3053</v>
      </c>
      <c r="H474" t="s">
        <v>3054</v>
      </c>
      <c r="I474" s="1"/>
      <c r="J474" s="1"/>
      <c r="K474" s="1"/>
      <c r="L474" s="1"/>
      <c r="M474" s="1"/>
      <c r="N474" s="1">
        <v>10</v>
      </c>
      <c r="O474" s="44">
        <f t="shared" si="92"/>
        <v>1</v>
      </c>
      <c r="P474" s="60">
        <f t="shared" si="93"/>
        <v>1</v>
      </c>
      <c r="Q474" s="62">
        <f t="shared" si="94"/>
        <v>0</v>
      </c>
      <c r="R474" s="62">
        <f t="shared" si="95"/>
        <v>1</v>
      </c>
      <c r="S474" s="60" t="str">
        <f t="shared" si="90"/>
        <v>0-15% range</v>
      </c>
      <c r="T474" s="61">
        <f t="shared" si="89"/>
        <v>10</v>
      </c>
      <c r="U474" s="61">
        <f t="shared" si="96"/>
        <v>10</v>
      </c>
      <c r="V474" s="61">
        <f t="shared" si="97"/>
        <v>10</v>
      </c>
      <c r="W474" s="60">
        <f t="shared" si="91"/>
        <v>1</v>
      </c>
      <c r="X474" s="104" t="s">
        <v>2173</v>
      </c>
      <c r="Z474" s="134"/>
      <c r="AA474" s="134"/>
      <c r="AB474" s="134"/>
      <c r="AC474" s="134"/>
      <c r="AD474" s="134"/>
      <c r="AE474" s="134"/>
    </row>
    <row r="475" spans="1:31" ht="15" customHeight="1" x14ac:dyDescent="0.25">
      <c r="A475" s="40" t="s">
        <v>28</v>
      </c>
      <c r="B475" s="40" t="s">
        <v>173</v>
      </c>
      <c r="C475" t="s">
        <v>28</v>
      </c>
      <c r="D475" s="40" t="s">
        <v>180</v>
      </c>
      <c r="E475" t="s">
        <v>2338</v>
      </c>
      <c r="F475" s="40" t="s">
        <v>2339</v>
      </c>
      <c r="G475" t="s">
        <v>3055</v>
      </c>
      <c r="H475" t="s">
        <v>3056</v>
      </c>
      <c r="I475" s="1"/>
      <c r="J475" s="1"/>
      <c r="K475" s="1"/>
      <c r="L475" s="1"/>
      <c r="M475" s="1"/>
      <c r="N475" s="1">
        <v>30</v>
      </c>
      <c r="O475" s="44">
        <f t="shared" si="92"/>
        <v>1</v>
      </c>
      <c r="P475" s="60">
        <f t="shared" si="93"/>
        <v>1</v>
      </c>
      <c r="Q475" s="62">
        <f t="shared" si="94"/>
        <v>0</v>
      </c>
      <c r="R475" s="62">
        <f t="shared" si="95"/>
        <v>1</v>
      </c>
      <c r="S475" s="60" t="str">
        <f t="shared" si="90"/>
        <v>0-15% range</v>
      </c>
      <c r="T475" s="61">
        <f t="shared" si="89"/>
        <v>30</v>
      </c>
      <c r="U475" s="61">
        <f t="shared" si="96"/>
        <v>30</v>
      </c>
      <c r="V475" s="61">
        <f t="shared" si="97"/>
        <v>30</v>
      </c>
      <c r="W475" s="60">
        <f t="shared" si="91"/>
        <v>1</v>
      </c>
      <c r="X475" s="104" t="s">
        <v>2173</v>
      </c>
      <c r="Z475" s="134"/>
      <c r="AA475" s="134"/>
      <c r="AB475" s="134"/>
      <c r="AC475" s="134"/>
      <c r="AD475" s="134"/>
      <c r="AE475" s="134"/>
    </row>
    <row r="476" spans="1:31" ht="15" customHeight="1" x14ac:dyDescent="0.25">
      <c r="A476" s="40" t="s">
        <v>28</v>
      </c>
      <c r="B476" s="40" t="s">
        <v>173</v>
      </c>
      <c r="C476" t="s">
        <v>28</v>
      </c>
      <c r="D476" s="40" t="s">
        <v>180</v>
      </c>
      <c r="E476" t="s">
        <v>2338</v>
      </c>
      <c r="F476" s="40" t="s">
        <v>2339</v>
      </c>
      <c r="G476" t="s">
        <v>3057</v>
      </c>
      <c r="H476" t="s">
        <v>3058</v>
      </c>
      <c r="I476" s="1"/>
      <c r="J476" s="1"/>
      <c r="K476" s="1"/>
      <c r="L476" s="1"/>
      <c r="M476" s="1"/>
      <c r="N476" s="1">
        <v>20</v>
      </c>
      <c r="O476" s="44">
        <f t="shared" si="92"/>
        <v>1</v>
      </c>
      <c r="P476" s="60">
        <f t="shared" si="93"/>
        <v>1</v>
      </c>
      <c r="Q476" s="62">
        <f t="shared" si="94"/>
        <v>0</v>
      </c>
      <c r="R476" s="62">
        <f t="shared" si="95"/>
        <v>1</v>
      </c>
      <c r="S476" s="60" t="str">
        <f t="shared" si="90"/>
        <v>0-15% range</v>
      </c>
      <c r="T476" s="61">
        <f t="shared" si="89"/>
        <v>20</v>
      </c>
      <c r="U476" s="61">
        <f t="shared" si="96"/>
        <v>20</v>
      </c>
      <c r="V476" s="61">
        <f t="shared" si="97"/>
        <v>20</v>
      </c>
      <c r="W476" s="60">
        <f t="shared" si="91"/>
        <v>1</v>
      </c>
      <c r="X476" s="104" t="s">
        <v>2173</v>
      </c>
      <c r="Z476" s="134"/>
      <c r="AA476" s="134"/>
      <c r="AB476" s="134"/>
      <c r="AC476" s="134"/>
      <c r="AD476" s="134"/>
      <c r="AE476" s="134"/>
    </row>
    <row r="477" spans="1:31" ht="15" customHeight="1" x14ac:dyDescent="0.25">
      <c r="A477" s="40" t="s">
        <v>28</v>
      </c>
      <c r="B477" s="40" t="s">
        <v>173</v>
      </c>
      <c r="C477" t="s">
        <v>28</v>
      </c>
      <c r="D477" s="40" t="s">
        <v>180</v>
      </c>
      <c r="E477" t="s">
        <v>2338</v>
      </c>
      <c r="F477" s="40" t="s">
        <v>2339</v>
      </c>
      <c r="G477" t="s">
        <v>2338</v>
      </c>
      <c r="H477" t="s">
        <v>2695</v>
      </c>
      <c r="I477" s="1"/>
      <c r="J477" s="1"/>
      <c r="K477" s="1"/>
      <c r="L477" s="1"/>
      <c r="M477" s="1"/>
      <c r="N477" s="1">
        <v>30</v>
      </c>
      <c r="O477" s="44">
        <f t="shared" si="92"/>
        <v>1</v>
      </c>
      <c r="P477" s="60">
        <f t="shared" si="93"/>
        <v>1</v>
      </c>
      <c r="Q477" s="62">
        <f t="shared" si="94"/>
        <v>0</v>
      </c>
      <c r="R477" s="62">
        <f t="shared" si="95"/>
        <v>1</v>
      </c>
      <c r="S477" s="60" t="str">
        <f t="shared" si="90"/>
        <v>0-15% range</v>
      </c>
      <c r="T477" s="61">
        <f t="shared" si="89"/>
        <v>30</v>
      </c>
      <c r="U477" s="61">
        <f t="shared" si="96"/>
        <v>30</v>
      </c>
      <c r="V477" s="61">
        <f t="shared" si="97"/>
        <v>30</v>
      </c>
      <c r="W477" s="60">
        <f t="shared" si="91"/>
        <v>1</v>
      </c>
      <c r="X477" s="104" t="s">
        <v>2173</v>
      </c>
      <c r="Z477" s="134"/>
      <c r="AA477" s="134"/>
      <c r="AB477" s="134"/>
      <c r="AC477" s="134"/>
      <c r="AD477" s="134"/>
      <c r="AE477" s="134"/>
    </row>
    <row r="478" spans="1:31" ht="15" customHeight="1" x14ac:dyDescent="0.25">
      <c r="A478" s="40" t="s">
        <v>28</v>
      </c>
      <c r="B478" s="40" t="s">
        <v>173</v>
      </c>
      <c r="C478" t="s">
        <v>28</v>
      </c>
      <c r="D478" s="40" t="s">
        <v>180</v>
      </c>
      <c r="E478" t="s">
        <v>2338</v>
      </c>
      <c r="F478" s="40" t="s">
        <v>2339</v>
      </c>
      <c r="G478" t="s">
        <v>3069</v>
      </c>
      <c r="H478" t="s">
        <v>3070</v>
      </c>
      <c r="I478" s="1"/>
      <c r="J478" s="1"/>
      <c r="K478" s="1"/>
      <c r="L478" s="1"/>
      <c r="M478" s="1"/>
      <c r="N478" s="1">
        <v>40</v>
      </c>
      <c r="O478" s="44">
        <f t="shared" si="92"/>
        <v>1</v>
      </c>
      <c r="P478" s="60">
        <f t="shared" si="93"/>
        <v>1</v>
      </c>
      <c r="Q478" s="62">
        <f t="shared" si="94"/>
        <v>0</v>
      </c>
      <c r="R478" s="62">
        <f t="shared" si="95"/>
        <v>1</v>
      </c>
      <c r="S478" s="60" t="str">
        <f t="shared" si="90"/>
        <v>0-15% range</v>
      </c>
      <c r="T478" s="61">
        <f t="shared" si="89"/>
        <v>40</v>
      </c>
      <c r="U478" s="61">
        <f t="shared" si="96"/>
        <v>40</v>
      </c>
      <c r="V478" s="61">
        <f t="shared" si="97"/>
        <v>40</v>
      </c>
      <c r="W478" s="60">
        <f t="shared" si="91"/>
        <v>1</v>
      </c>
      <c r="X478" s="104" t="s">
        <v>2173</v>
      </c>
      <c r="Z478" s="134"/>
      <c r="AA478" s="134"/>
      <c r="AB478" s="134">
        <v>43252</v>
      </c>
      <c r="AC478" s="134"/>
      <c r="AD478" s="134"/>
      <c r="AE478" s="134"/>
    </row>
    <row r="479" spans="1:31" ht="15" customHeight="1" x14ac:dyDescent="0.25">
      <c r="A479" s="40" t="s">
        <v>28</v>
      </c>
      <c r="B479" s="40" t="s">
        <v>173</v>
      </c>
      <c r="C479" t="s">
        <v>28</v>
      </c>
      <c r="D479" s="40" t="s">
        <v>180</v>
      </c>
      <c r="E479" t="s">
        <v>2338</v>
      </c>
      <c r="F479" s="40" t="s">
        <v>2339</v>
      </c>
      <c r="G479" t="s">
        <v>3097</v>
      </c>
      <c r="H479" t="s">
        <v>3098</v>
      </c>
      <c r="I479" s="1"/>
      <c r="J479" s="1"/>
      <c r="K479" s="1"/>
      <c r="L479" s="1"/>
      <c r="M479" s="1"/>
      <c r="N479" s="1">
        <v>15</v>
      </c>
      <c r="O479" s="44">
        <f t="shared" si="92"/>
        <v>1</v>
      </c>
      <c r="P479" s="60">
        <f t="shared" si="93"/>
        <v>1</v>
      </c>
      <c r="Q479" s="62">
        <f t="shared" si="94"/>
        <v>0</v>
      </c>
      <c r="R479" s="62">
        <f t="shared" si="95"/>
        <v>1</v>
      </c>
      <c r="S479" s="60" t="str">
        <f t="shared" si="90"/>
        <v>0-15% range</v>
      </c>
      <c r="T479" s="61">
        <f t="shared" si="89"/>
        <v>15</v>
      </c>
      <c r="U479" s="61">
        <f t="shared" si="96"/>
        <v>15</v>
      </c>
      <c r="V479" s="61">
        <f t="shared" si="97"/>
        <v>15</v>
      </c>
      <c r="W479" s="60">
        <f t="shared" si="91"/>
        <v>1</v>
      </c>
      <c r="X479" s="104" t="s">
        <v>2173</v>
      </c>
      <c r="Z479" s="134"/>
      <c r="AA479" s="134"/>
      <c r="AB479" s="134"/>
      <c r="AC479" s="134"/>
      <c r="AD479" s="134"/>
      <c r="AE479" s="134"/>
    </row>
    <row r="480" spans="1:31" ht="15" customHeight="1" x14ac:dyDescent="0.25">
      <c r="A480" s="40" t="s">
        <v>28</v>
      </c>
      <c r="B480" s="40" t="s">
        <v>173</v>
      </c>
      <c r="C480" t="s">
        <v>28</v>
      </c>
      <c r="D480" s="40" t="s">
        <v>180</v>
      </c>
      <c r="E480" t="s">
        <v>2338</v>
      </c>
      <c r="F480" s="40" t="s">
        <v>2339</v>
      </c>
      <c r="G480" t="s">
        <v>3213</v>
      </c>
      <c r="H480" t="s">
        <v>3214</v>
      </c>
      <c r="I480" s="1"/>
      <c r="J480" s="1"/>
      <c r="K480" s="1"/>
      <c r="L480" s="1"/>
      <c r="M480" s="1"/>
      <c r="N480" s="1">
        <v>15</v>
      </c>
      <c r="O480" s="44">
        <f t="shared" si="92"/>
        <v>1</v>
      </c>
      <c r="P480" s="60">
        <f t="shared" si="93"/>
        <v>1</v>
      </c>
      <c r="Q480" s="62">
        <f t="shared" si="94"/>
        <v>0</v>
      </c>
      <c r="R480" s="62">
        <f t="shared" si="95"/>
        <v>1</v>
      </c>
      <c r="S480" s="60" t="str">
        <f t="shared" si="90"/>
        <v>0-15% range</v>
      </c>
      <c r="T480" s="61">
        <f t="shared" si="89"/>
        <v>15</v>
      </c>
      <c r="U480" s="61">
        <f t="shared" si="96"/>
        <v>15</v>
      </c>
      <c r="V480" s="61">
        <f t="shared" si="97"/>
        <v>15</v>
      </c>
      <c r="W480" s="60">
        <f t="shared" si="91"/>
        <v>1</v>
      </c>
      <c r="X480" s="104" t="s">
        <v>2173</v>
      </c>
      <c r="Z480" s="134"/>
      <c r="AA480" s="134"/>
      <c r="AB480" s="134"/>
      <c r="AC480" s="134"/>
      <c r="AD480" s="134"/>
      <c r="AE480" s="134"/>
    </row>
    <row r="481" spans="1:31" ht="15" customHeight="1" x14ac:dyDescent="0.25">
      <c r="A481" s="40" t="s">
        <v>28</v>
      </c>
      <c r="B481" s="40" t="s">
        <v>173</v>
      </c>
      <c r="C481" t="s">
        <v>828</v>
      </c>
      <c r="D481" s="40" t="s">
        <v>829</v>
      </c>
      <c r="E481" t="s">
        <v>830</v>
      </c>
      <c r="F481" s="40" t="s">
        <v>831</v>
      </c>
      <c r="G481" t="s">
        <v>1025</v>
      </c>
      <c r="H481" t="s">
        <v>1026</v>
      </c>
      <c r="I481" s="1"/>
      <c r="J481" s="1"/>
      <c r="K481" s="1"/>
      <c r="L481" s="1"/>
      <c r="M481" s="1"/>
      <c r="N481" s="1">
        <v>50</v>
      </c>
      <c r="O481" s="44">
        <f t="shared" si="92"/>
        <v>1</v>
      </c>
      <c r="P481" s="60">
        <f t="shared" si="93"/>
        <v>1</v>
      </c>
      <c r="Q481" s="62">
        <f t="shared" si="94"/>
        <v>0</v>
      </c>
      <c r="R481" s="62">
        <f t="shared" si="95"/>
        <v>1</v>
      </c>
      <c r="S481" s="60" t="str">
        <f t="shared" si="90"/>
        <v>0-15% range</v>
      </c>
      <c r="T481" s="61">
        <f t="shared" si="89"/>
        <v>50</v>
      </c>
      <c r="U481" s="61">
        <f t="shared" si="96"/>
        <v>50</v>
      </c>
      <c r="V481" s="61">
        <f t="shared" si="97"/>
        <v>50</v>
      </c>
      <c r="W481" s="60">
        <f t="shared" si="91"/>
        <v>1</v>
      </c>
      <c r="X481" s="104" t="s">
        <v>2173</v>
      </c>
      <c r="Z481" s="134"/>
      <c r="AA481" s="134"/>
      <c r="AB481" s="134"/>
      <c r="AC481" s="134"/>
      <c r="AD481" s="134"/>
      <c r="AE481" s="134"/>
    </row>
    <row r="482" spans="1:31" ht="15" customHeight="1" x14ac:dyDescent="0.25">
      <c r="A482" s="40" t="s">
        <v>28</v>
      </c>
      <c r="B482" s="40" t="s">
        <v>173</v>
      </c>
      <c r="C482" t="s">
        <v>828</v>
      </c>
      <c r="D482" s="40" t="s">
        <v>829</v>
      </c>
      <c r="E482" t="s">
        <v>830</v>
      </c>
      <c r="F482" s="40" t="s">
        <v>831</v>
      </c>
      <c r="G482" t="s">
        <v>1027</v>
      </c>
      <c r="H482" t="s">
        <v>1028</v>
      </c>
      <c r="I482" s="1"/>
      <c r="J482" s="1"/>
      <c r="K482" s="1"/>
      <c r="L482" s="1"/>
      <c r="M482" s="1"/>
      <c r="N482" s="1">
        <v>50</v>
      </c>
      <c r="O482" s="44">
        <f t="shared" si="92"/>
        <v>1</v>
      </c>
      <c r="P482" s="60">
        <f t="shared" si="93"/>
        <v>1</v>
      </c>
      <c r="Q482" s="62">
        <f t="shared" si="94"/>
        <v>0</v>
      </c>
      <c r="R482" s="62">
        <f t="shared" si="95"/>
        <v>1</v>
      </c>
      <c r="S482" s="60" t="str">
        <f t="shared" si="90"/>
        <v>0-15% range</v>
      </c>
      <c r="T482" s="61">
        <f t="shared" si="89"/>
        <v>50</v>
      </c>
      <c r="U482" s="61">
        <f t="shared" si="96"/>
        <v>50</v>
      </c>
      <c r="V482" s="61">
        <f t="shared" si="97"/>
        <v>50</v>
      </c>
      <c r="W482" s="60">
        <f t="shared" si="91"/>
        <v>1</v>
      </c>
      <c r="X482" s="104" t="s">
        <v>2173</v>
      </c>
      <c r="Z482" s="134"/>
      <c r="AA482" s="134"/>
      <c r="AB482" s="134"/>
      <c r="AC482" s="134"/>
      <c r="AD482" s="134"/>
      <c r="AE482" s="134"/>
    </row>
    <row r="483" spans="1:31" ht="15" customHeight="1" x14ac:dyDescent="0.25">
      <c r="A483" s="40" t="s">
        <v>28</v>
      </c>
      <c r="B483" s="40" t="s">
        <v>173</v>
      </c>
      <c r="C483" t="s">
        <v>828</v>
      </c>
      <c r="D483" s="40" t="s">
        <v>829</v>
      </c>
      <c r="E483" t="s">
        <v>830</v>
      </c>
      <c r="F483" s="40" t="s">
        <v>831</v>
      </c>
      <c r="G483" t="s">
        <v>1033</v>
      </c>
      <c r="H483" t="s">
        <v>1034</v>
      </c>
      <c r="I483" s="1"/>
      <c r="J483" s="1"/>
      <c r="K483" s="1"/>
      <c r="L483" s="1"/>
      <c r="M483" s="1"/>
      <c r="N483" s="1">
        <v>50</v>
      </c>
      <c r="O483" s="44">
        <f t="shared" si="92"/>
        <v>1</v>
      </c>
      <c r="P483" s="60">
        <f t="shared" si="93"/>
        <v>1</v>
      </c>
      <c r="Q483" s="62">
        <f t="shared" si="94"/>
        <v>0</v>
      </c>
      <c r="R483" s="62">
        <f t="shared" si="95"/>
        <v>1</v>
      </c>
      <c r="S483" s="60" t="str">
        <f t="shared" si="90"/>
        <v>0-15% range</v>
      </c>
      <c r="T483" s="61">
        <f t="shared" si="89"/>
        <v>50</v>
      </c>
      <c r="U483" s="61">
        <f t="shared" si="96"/>
        <v>50</v>
      </c>
      <c r="V483" s="61">
        <f t="shared" si="97"/>
        <v>50</v>
      </c>
      <c r="W483" s="60">
        <f t="shared" si="91"/>
        <v>1</v>
      </c>
      <c r="X483" s="104" t="s">
        <v>2173</v>
      </c>
      <c r="Z483" s="134"/>
      <c r="AA483" s="134"/>
      <c r="AB483" s="134"/>
      <c r="AC483" s="134"/>
      <c r="AD483" s="134"/>
      <c r="AE483" s="134"/>
    </row>
    <row r="484" spans="1:31" ht="15" customHeight="1" x14ac:dyDescent="0.25">
      <c r="A484" s="40" t="s">
        <v>28</v>
      </c>
      <c r="B484" s="40" t="s">
        <v>173</v>
      </c>
      <c r="C484" t="s">
        <v>828</v>
      </c>
      <c r="D484" s="40" t="s">
        <v>829</v>
      </c>
      <c r="E484" t="s">
        <v>830</v>
      </c>
      <c r="F484" s="40" t="s">
        <v>831</v>
      </c>
      <c r="G484" t="s">
        <v>1613</v>
      </c>
      <c r="H484" t="s">
        <v>1614</v>
      </c>
      <c r="I484" s="1"/>
      <c r="J484" s="1"/>
      <c r="K484" s="1"/>
      <c r="L484" s="1"/>
      <c r="M484" s="1"/>
      <c r="N484" s="1">
        <v>50</v>
      </c>
      <c r="O484" s="44">
        <f t="shared" si="92"/>
        <v>1</v>
      </c>
      <c r="P484" s="60">
        <f t="shared" si="93"/>
        <v>1</v>
      </c>
      <c r="Q484" s="62">
        <f t="shared" si="94"/>
        <v>0</v>
      </c>
      <c r="R484" s="62">
        <f t="shared" si="95"/>
        <v>1</v>
      </c>
      <c r="S484" s="60" t="str">
        <f t="shared" si="90"/>
        <v>0-15% range</v>
      </c>
      <c r="T484" s="61">
        <f t="shared" si="89"/>
        <v>50</v>
      </c>
      <c r="U484" s="61">
        <f t="shared" si="96"/>
        <v>50</v>
      </c>
      <c r="V484" s="61">
        <f t="shared" si="97"/>
        <v>50</v>
      </c>
      <c r="W484" s="60">
        <f t="shared" si="91"/>
        <v>1</v>
      </c>
      <c r="X484" s="104" t="s">
        <v>2173</v>
      </c>
      <c r="Z484" s="134"/>
      <c r="AA484" s="134"/>
      <c r="AB484" s="134"/>
      <c r="AC484" s="134"/>
      <c r="AD484" s="134"/>
      <c r="AE484" s="134"/>
    </row>
    <row r="485" spans="1:31" ht="15" customHeight="1" x14ac:dyDescent="0.25">
      <c r="A485" s="40" t="s">
        <v>28</v>
      </c>
      <c r="B485" s="40" t="s">
        <v>173</v>
      </c>
      <c r="C485" t="s">
        <v>828</v>
      </c>
      <c r="D485" s="40" t="s">
        <v>829</v>
      </c>
      <c r="E485" t="s">
        <v>830</v>
      </c>
      <c r="F485" s="40" t="s">
        <v>831</v>
      </c>
      <c r="G485" t="s">
        <v>2775</v>
      </c>
      <c r="H485" t="s">
        <v>2776</v>
      </c>
      <c r="I485" s="1"/>
      <c r="J485" s="1"/>
      <c r="K485" s="1"/>
      <c r="L485" s="1"/>
      <c r="M485" s="1"/>
      <c r="N485" s="1">
        <v>50</v>
      </c>
      <c r="O485" s="44">
        <f t="shared" si="92"/>
        <v>1</v>
      </c>
      <c r="P485" s="60">
        <f t="shared" si="93"/>
        <v>1</v>
      </c>
      <c r="Q485" s="62">
        <f t="shared" si="94"/>
        <v>0</v>
      </c>
      <c r="R485" s="62">
        <f t="shared" si="95"/>
        <v>1</v>
      </c>
      <c r="S485" s="60" t="str">
        <f t="shared" si="90"/>
        <v>0-15% range</v>
      </c>
      <c r="T485" s="61">
        <f t="shared" si="89"/>
        <v>50</v>
      </c>
      <c r="U485" s="61">
        <f t="shared" si="96"/>
        <v>50</v>
      </c>
      <c r="V485" s="61">
        <f t="shared" si="97"/>
        <v>50</v>
      </c>
      <c r="W485" s="60">
        <f t="shared" si="91"/>
        <v>1</v>
      </c>
      <c r="X485" s="104" t="s">
        <v>2173</v>
      </c>
      <c r="Z485" s="134"/>
      <c r="AA485" s="134"/>
      <c r="AB485" s="134"/>
      <c r="AC485" s="134"/>
      <c r="AD485" s="134"/>
      <c r="AE485" s="134"/>
    </row>
    <row r="486" spans="1:31" ht="15" customHeight="1" x14ac:dyDescent="0.25">
      <c r="A486" s="40" t="s">
        <v>28</v>
      </c>
      <c r="B486" s="40" t="s">
        <v>173</v>
      </c>
      <c r="C486" t="s">
        <v>828</v>
      </c>
      <c r="D486" s="40" t="s">
        <v>829</v>
      </c>
      <c r="E486" t="s">
        <v>828</v>
      </c>
      <c r="F486" s="40" t="s">
        <v>866</v>
      </c>
      <c r="G486" t="s">
        <v>1077</v>
      </c>
      <c r="H486" t="s">
        <v>3177</v>
      </c>
      <c r="I486" s="1"/>
      <c r="J486" s="1"/>
      <c r="K486" s="1"/>
      <c r="L486" s="1"/>
      <c r="M486" s="1"/>
      <c r="N486" s="1">
        <v>100</v>
      </c>
      <c r="O486" s="44">
        <f t="shared" si="92"/>
        <v>1</v>
      </c>
      <c r="P486" s="60">
        <f t="shared" si="93"/>
        <v>1</v>
      </c>
      <c r="Q486" s="62">
        <f t="shared" si="94"/>
        <v>0</v>
      </c>
      <c r="R486" s="62">
        <f t="shared" si="95"/>
        <v>1</v>
      </c>
      <c r="S486" s="60" t="str">
        <f t="shared" si="90"/>
        <v>0-15% range</v>
      </c>
      <c r="T486" s="61">
        <f t="shared" si="89"/>
        <v>100</v>
      </c>
      <c r="U486" s="61">
        <f t="shared" si="96"/>
        <v>100</v>
      </c>
      <c r="V486" s="61">
        <f t="shared" si="97"/>
        <v>100</v>
      </c>
      <c r="W486" s="60">
        <f t="shared" si="91"/>
        <v>1</v>
      </c>
      <c r="X486" s="104" t="s">
        <v>2173</v>
      </c>
      <c r="Z486" s="134"/>
      <c r="AA486" s="134"/>
      <c r="AB486" s="134"/>
      <c r="AC486" s="134"/>
      <c r="AD486" s="134"/>
      <c r="AE486" s="134"/>
    </row>
    <row r="487" spans="1:31" ht="15" customHeight="1" x14ac:dyDescent="0.25">
      <c r="A487" s="40" t="s">
        <v>28</v>
      </c>
      <c r="B487" s="40" t="s">
        <v>173</v>
      </c>
      <c r="C487" t="s">
        <v>828</v>
      </c>
      <c r="D487" s="40" t="s">
        <v>829</v>
      </c>
      <c r="E487" t="s">
        <v>828</v>
      </c>
      <c r="F487" s="40" t="s">
        <v>866</v>
      </c>
      <c r="G487" t="s">
        <v>828</v>
      </c>
      <c r="H487" t="s">
        <v>867</v>
      </c>
      <c r="I487" s="1"/>
      <c r="J487" s="1"/>
      <c r="K487" s="1">
        <v>405</v>
      </c>
      <c r="L487" s="1"/>
      <c r="M487" s="1"/>
      <c r="N487" s="1">
        <v>200</v>
      </c>
      <c r="O487" s="44">
        <f t="shared" si="92"/>
        <v>2</v>
      </c>
      <c r="P487" s="60">
        <f t="shared" si="93"/>
        <v>2</v>
      </c>
      <c r="Q487" s="62">
        <f t="shared" si="94"/>
        <v>0.50617283950617287</v>
      </c>
      <c r="R487" s="62">
        <f t="shared" si="95"/>
        <v>2.0249999999999999</v>
      </c>
      <c r="S487" s="60" t="str">
        <f t="shared" si="90"/>
        <v>50-100% range</v>
      </c>
      <c r="T487" s="61">
        <f t="shared" si="89"/>
        <v>302.5</v>
      </c>
      <c r="U487" s="61">
        <f t="shared" si="96"/>
        <v>405</v>
      </c>
      <c r="V487" s="61">
        <f t="shared" si="97"/>
        <v>200</v>
      </c>
      <c r="W487" s="60">
        <f t="shared" si="91"/>
        <v>1</v>
      </c>
      <c r="X487" s="104" t="s">
        <v>2173</v>
      </c>
      <c r="Z487" s="134"/>
      <c r="AA487" s="134"/>
      <c r="AB487" s="134"/>
      <c r="AC487" s="134"/>
      <c r="AD487" s="134"/>
      <c r="AE487" s="134"/>
    </row>
    <row r="488" spans="1:31" ht="15" customHeight="1" x14ac:dyDescent="0.25">
      <c r="A488" s="40" t="s">
        <v>28</v>
      </c>
      <c r="B488" s="40" t="s">
        <v>173</v>
      </c>
      <c r="C488" t="s">
        <v>828</v>
      </c>
      <c r="D488" s="40" t="s">
        <v>829</v>
      </c>
      <c r="E488" t="s">
        <v>828</v>
      </c>
      <c r="F488" s="40" t="s">
        <v>866</v>
      </c>
      <c r="G488" t="s">
        <v>2639</v>
      </c>
      <c r="H488" t="s">
        <v>2640</v>
      </c>
      <c r="I488" s="1"/>
      <c r="J488" s="1"/>
      <c r="K488" s="1">
        <v>220</v>
      </c>
      <c r="L488" s="1"/>
      <c r="M488" s="1"/>
      <c r="N488" s="1"/>
      <c r="O488" s="44">
        <f t="shared" si="92"/>
        <v>1</v>
      </c>
      <c r="P488" s="60">
        <f t="shared" si="93"/>
        <v>1</v>
      </c>
      <c r="Q488" s="62">
        <f t="shared" si="94"/>
        <v>0</v>
      </c>
      <c r="R488" s="62">
        <f t="shared" si="95"/>
        <v>1</v>
      </c>
      <c r="S488" s="60" t="str">
        <f t="shared" si="90"/>
        <v>0-15% range</v>
      </c>
      <c r="T488" s="61">
        <f t="shared" si="89"/>
        <v>220</v>
      </c>
      <c r="U488" s="61">
        <f t="shared" si="96"/>
        <v>220</v>
      </c>
      <c r="V488" s="61">
        <f t="shared" si="97"/>
        <v>220</v>
      </c>
      <c r="W488" s="60">
        <f t="shared" si="91"/>
        <v>1</v>
      </c>
      <c r="X488" s="104" t="s">
        <v>2173</v>
      </c>
      <c r="Z488" s="134"/>
      <c r="AA488" s="134"/>
      <c r="AB488" s="134"/>
      <c r="AC488" s="134"/>
      <c r="AD488" s="134"/>
      <c r="AE488" s="134"/>
    </row>
    <row r="489" spans="1:31" ht="15" customHeight="1" x14ac:dyDescent="0.25">
      <c r="A489" s="40" t="s">
        <v>28</v>
      </c>
      <c r="B489" s="40" t="s">
        <v>173</v>
      </c>
      <c r="C489" t="s">
        <v>828</v>
      </c>
      <c r="D489" s="40" t="s">
        <v>829</v>
      </c>
      <c r="E489" t="s">
        <v>828</v>
      </c>
      <c r="F489" s="40" t="s">
        <v>866</v>
      </c>
      <c r="G489" t="s">
        <v>2662</v>
      </c>
      <c r="H489" t="s">
        <v>2663</v>
      </c>
      <c r="I489" s="1"/>
      <c r="J489" s="1"/>
      <c r="K489" s="1">
        <v>325</v>
      </c>
      <c r="L489" s="1"/>
      <c r="M489" s="1"/>
      <c r="N489" s="1"/>
      <c r="O489" s="44">
        <f t="shared" si="92"/>
        <v>1</v>
      </c>
      <c r="P489" s="60">
        <f t="shared" si="93"/>
        <v>1</v>
      </c>
      <c r="Q489" s="62">
        <f t="shared" si="94"/>
        <v>0</v>
      </c>
      <c r="R489" s="62">
        <f t="shared" si="95"/>
        <v>1</v>
      </c>
      <c r="S489" s="60" t="str">
        <f t="shared" si="90"/>
        <v>0-15% range</v>
      </c>
      <c r="T489" s="61">
        <f t="shared" si="89"/>
        <v>325</v>
      </c>
      <c r="U489" s="61">
        <f t="shared" si="96"/>
        <v>325</v>
      </c>
      <c r="V489" s="61">
        <f t="shared" si="97"/>
        <v>325</v>
      </c>
      <c r="W489" s="60">
        <f t="shared" si="91"/>
        <v>1</v>
      </c>
      <c r="X489" s="104" t="s">
        <v>2173</v>
      </c>
      <c r="Z489" s="134"/>
      <c r="AA489" s="134"/>
      <c r="AB489" s="134"/>
      <c r="AC489" s="134"/>
      <c r="AD489" s="134"/>
      <c r="AE489" s="134"/>
    </row>
    <row r="490" spans="1:31" ht="15" customHeight="1" x14ac:dyDescent="0.25">
      <c r="A490" s="41" t="s">
        <v>28</v>
      </c>
      <c r="B490" s="40" t="s">
        <v>173</v>
      </c>
      <c r="C490" t="s">
        <v>828</v>
      </c>
      <c r="D490" s="40" t="s">
        <v>829</v>
      </c>
      <c r="E490" t="s">
        <v>828</v>
      </c>
      <c r="F490" s="40" t="s">
        <v>866</v>
      </c>
      <c r="G490" t="s">
        <v>2676</v>
      </c>
      <c r="H490" t="s">
        <v>2677</v>
      </c>
      <c r="I490" s="1"/>
      <c r="J490" s="1"/>
      <c r="K490" s="1">
        <v>150</v>
      </c>
      <c r="L490" s="1"/>
      <c r="M490" s="1"/>
      <c r="N490" s="1"/>
      <c r="O490" s="44">
        <f t="shared" si="92"/>
        <v>1</v>
      </c>
      <c r="P490" s="60">
        <f t="shared" si="93"/>
        <v>1</v>
      </c>
      <c r="Q490" s="62">
        <f t="shared" si="94"/>
        <v>0</v>
      </c>
      <c r="R490" s="62">
        <f t="shared" si="95"/>
        <v>1</v>
      </c>
      <c r="S490" s="60" t="str">
        <f t="shared" si="90"/>
        <v>0-15% range</v>
      </c>
      <c r="T490" s="61">
        <f t="shared" si="89"/>
        <v>150</v>
      </c>
      <c r="U490" s="61">
        <f t="shared" si="96"/>
        <v>150</v>
      </c>
      <c r="V490" s="61">
        <f t="shared" si="97"/>
        <v>150</v>
      </c>
      <c r="W490" s="60">
        <f t="shared" si="91"/>
        <v>1</v>
      </c>
      <c r="X490" s="104" t="s">
        <v>2173</v>
      </c>
      <c r="Z490" s="134"/>
      <c r="AA490" s="134"/>
      <c r="AB490" s="134"/>
      <c r="AC490" s="134"/>
      <c r="AD490" s="134"/>
      <c r="AE490" s="134"/>
    </row>
    <row r="491" spans="1:31" ht="15" customHeight="1" x14ac:dyDescent="0.25">
      <c r="A491" s="40" t="s">
        <v>28</v>
      </c>
      <c r="B491" s="40" t="s">
        <v>173</v>
      </c>
      <c r="C491" t="s">
        <v>828</v>
      </c>
      <c r="D491" s="40" t="s">
        <v>829</v>
      </c>
      <c r="E491" t="s">
        <v>828</v>
      </c>
      <c r="F491" s="40" t="s">
        <v>866</v>
      </c>
      <c r="G491" t="s">
        <v>2678</v>
      </c>
      <c r="H491" t="s">
        <v>2679</v>
      </c>
      <c r="I491" s="1"/>
      <c r="J491" s="1"/>
      <c r="K491" s="1">
        <v>315</v>
      </c>
      <c r="L491" s="1"/>
      <c r="M491" s="1"/>
      <c r="N491" s="1"/>
      <c r="O491" s="44">
        <f t="shared" si="92"/>
        <v>1</v>
      </c>
      <c r="P491" s="60">
        <f t="shared" si="93"/>
        <v>1</v>
      </c>
      <c r="Q491" s="62">
        <f t="shared" si="94"/>
        <v>0</v>
      </c>
      <c r="R491" s="62">
        <f t="shared" si="95"/>
        <v>1</v>
      </c>
      <c r="S491" s="60" t="str">
        <f t="shared" si="90"/>
        <v>0-15% range</v>
      </c>
      <c r="T491" s="61">
        <f t="shared" si="89"/>
        <v>315</v>
      </c>
      <c r="U491" s="61">
        <f t="shared" si="96"/>
        <v>315</v>
      </c>
      <c r="V491" s="61">
        <f t="shared" si="97"/>
        <v>315</v>
      </c>
      <c r="W491" s="60">
        <f t="shared" si="91"/>
        <v>1</v>
      </c>
      <c r="X491" s="104" t="s">
        <v>2173</v>
      </c>
      <c r="Z491" s="134"/>
      <c r="AA491" s="134"/>
      <c r="AB491" s="134"/>
      <c r="AC491" s="134"/>
      <c r="AD491" s="134"/>
      <c r="AE491" s="134"/>
    </row>
    <row r="492" spans="1:31" ht="15" customHeight="1" x14ac:dyDescent="0.25">
      <c r="A492" s="40" t="s">
        <v>28</v>
      </c>
      <c r="B492" s="40" t="s">
        <v>173</v>
      </c>
      <c r="C492" t="s">
        <v>828</v>
      </c>
      <c r="D492" s="40" t="s">
        <v>829</v>
      </c>
      <c r="E492" t="s">
        <v>828</v>
      </c>
      <c r="F492" s="40" t="s">
        <v>866</v>
      </c>
      <c r="G492" t="s">
        <v>2680</v>
      </c>
      <c r="H492" t="s">
        <v>2681</v>
      </c>
      <c r="I492" s="1"/>
      <c r="J492" s="1"/>
      <c r="K492" s="1">
        <v>245</v>
      </c>
      <c r="L492" s="1"/>
      <c r="M492" s="1"/>
      <c r="N492" s="1"/>
      <c r="O492" s="44">
        <f t="shared" si="92"/>
        <v>1</v>
      </c>
      <c r="P492" s="60">
        <f t="shared" si="93"/>
        <v>1</v>
      </c>
      <c r="Q492" s="62">
        <f t="shared" si="94"/>
        <v>0</v>
      </c>
      <c r="R492" s="62">
        <f t="shared" si="95"/>
        <v>1</v>
      </c>
      <c r="S492" s="60" t="str">
        <f t="shared" si="90"/>
        <v>0-15% range</v>
      </c>
      <c r="T492" s="61">
        <f t="shared" si="89"/>
        <v>245</v>
      </c>
      <c r="U492" s="61">
        <f t="shared" si="96"/>
        <v>245</v>
      </c>
      <c r="V492" s="61">
        <f t="shared" si="97"/>
        <v>245</v>
      </c>
      <c r="W492" s="60">
        <f t="shared" si="91"/>
        <v>1</v>
      </c>
      <c r="X492" s="104" t="s">
        <v>2173</v>
      </c>
      <c r="Z492" s="134"/>
      <c r="AA492" s="134"/>
      <c r="AB492" s="134"/>
      <c r="AC492" s="134"/>
      <c r="AD492" s="134"/>
      <c r="AE492" s="134"/>
    </row>
    <row r="493" spans="1:31" ht="15" customHeight="1" x14ac:dyDescent="0.25">
      <c r="A493" s="40" t="s">
        <v>28</v>
      </c>
      <c r="B493" s="40" t="s">
        <v>173</v>
      </c>
      <c r="C493" t="s">
        <v>828</v>
      </c>
      <c r="D493" s="40" t="s">
        <v>829</v>
      </c>
      <c r="E493" t="s">
        <v>2308</v>
      </c>
      <c r="F493" s="40" t="s">
        <v>2309</v>
      </c>
      <c r="G493" t="s">
        <v>2308</v>
      </c>
      <c r="H493" t="s">
        <v>2641</v>
      </c>
      <c r="I493" s="1"/>
      <c r="J493" s="1"/>
      <c r="K493" s="1">
        <v>40</v>
      </c>
      <c r="L493" s="1"/>
      <c r="M493" s="1"/>
      <c r="N493" s="1">
        <v>30</v>
      </c>
      <c r="O493" s="44">
        <f t="shared" si="92"/>
        <v>2</v>
      </c>
      <c r="P493" s="60">
        <f t="shared" si="93"/>
        <v>2</v>
      </c>
      <c r="Q493" s="62">
        <f t="shared" si="94"/>
        <v>0.25</v>
      </c>
      <c r="R493" s="62">
        <f t="shared" si="95"/>
        <v>1.3333333333333333</v>
      </c>
      <c r="S493" s="60" t="str">
        <f t="shared" si="90"/>
        <v>16 - 50% range</v>
      </c>
      <c r="T493" s="61">
        <f t="shared" si="89"/>
        <v>35</v>
      </c>
      <c r="U493" s="61">
        <f t="shared" si="96"/>
        <v>40</v>
      </c>
      <c r="V493" s="61">
        <f t="shared" si="97"/>
        <v>30</v>
      </c>
      <c r="W493" s="60">
        <f t="shared" si="91"/>
        <v>1</v>
      </c>
      <c r="X493" s="104" t="s">
        <v>2173</v>
      </c>
      <c r="Z493" s="134"/>
      <c r="AA493" s="134"/>
      <c r="AB493" s="134"/>
      <c r="AC493" s="134"/>
      <c r="AD493" s="134"/>
      <c r="AE493" s="134"/>
    </row>
    <row r="494" spans="1:31" ht="15" customHeight="1" x14ac:dyDescent="0.25">
      <c r="A494" s="40" t="s">
        <v>28</v>
      </c>
      <c r="B494" s="40" t="s">
        <v>173</v>
      </c>
      <c r="C494" t="s">
        <v>828</v>
      </c>
      <c r="D494" s="40" t="s">
        <v>829</v>
      </c>
      <c r="E494" t="s">
        <v>2308</v>
      </c>
      <c r="F494" s="40" t="s">
        <v>2309</v>
      </c>
      <c r="G494" t="s">
        <v>2642</v>
      </c>
      <c r="H494" t="s">
        <v>2643</v>
      </c>
      <c r="I494" s="1"/>
      <c r="J494" s="1"/>
      <c r="K494" s="1">
        <v>55</v>
      </c>
      <c r="L494" s="1"/>
      <c r="M494" s="1"/>
      <c r="N494" s="1">
        <v>20</v>
      </c>
      <c r="O494" s="44">
        <f t="shared" si="92"/>
        <v>2</v>
      </c>
      <c r="P494" s="60">
        <f t="shared" si="93"/>
        <v>2</v>
      </c>
      <c r="Q494" s="62">
        <f t="shared" si="94"/>
        <v>0.63636363636363635</v>
      </c>
      <c r="R494" s="62">
        <f t="shared" si="95"/>
        <v>2.75</v>
      </c>
      <c r="S494" s="60" t="str">
        <f t="shared" si="90"/>
        <v>50-100% range</v>
      </c>
      <c r="T494" s="61">
        <f t="shared" si="89"/>
        <v>37.5</v>
      </c>
      <c r="U494" s="61">
        <f t="shared" si="96"/>
        <v>55</v>
      </c>
      <c r="V494" s="61">
        <f t="shared" si="97"/>
        <v>20</v>
      </c>
      <c r="W494" s="60">
        <f t="shared" si="91"/>
        <v>1</v>
      </c>
      <c r="X494" s="104" t="s">
        <v>2173</v>
      </c>
      <c r="Z494" s="134"/>
      <c r="AA494" s="134"/>
      <c r="AB494" s="134"/>
      <c r="AC494" s="134"/>
      <c r="AD494" s="134"/>
      <c r="AE494" s="134"/>
    </row>
    <row r="495" spans="1:31" ht="15" customHeight="1" x14ac:dyDescent="0.25">
      <c r="A495" s="40" t="s">
        <v>28</v>
      </c>
      <c r="B495" s="40" t="s">
        <v>173</v>
      </c>
      <c r="C495" t="s">
        <v>828</v>
      </c>
      <c r="D495" s="40" t="s">
        <v>829</v>
      </c>
      <c r="E495" t="s">
        <v>2308</v>
      </c>
      <c r="F495" s="40" t="s">
        <v>2309</v>
      </c>
      <c r="G495" t="s">
        <v>3178</v>
      </c>
      <c r="H495" t="s">
        <v>3179</v>
      </c>
      <c r="I495" s="1"/>
      <c r="J495" s="1"/>
      <c r="K495" s="1"/>
      <c r="L495" s="1"/>
      <c r="M495" s="1"/>
      <c r="N495" s="1">
        <v>20</v>
      </c>
      <c r="O495" s="44">
        <f t="shared" si="92"/>
        <v>1</v>
      </c>
      <c r="P495" s="60">
        <f t="shared" si="93"/>
        <v>1</v>
      </c>
      <c r="Q495" s="62">
        <f t="shared" si="94"/>
        <v>0</v>
      </c>
      <c r="R495" s="62">
        <f t="shared" si="95"/>
        <v>1</v>
      </c>
      <c r="S495" s="60" t="str">
        <f t="shared" si="90"/>
        <v>0-15% range</v>
      </c>
      <c r="T495" s="61">
        <f t="shared" si="89"/>
        <v>20</v>
      </c>
      <c r="U495" s="61">
        <f t="shared" si="96"/>
        <v>20</v>
      </c>
      <c r="V495" s="61">
        <f t="shared" si="97"/>
        <v>20</v>
      </c>
      <c r="W495" s="60">
        <f t="shared" si="91"/>
        <v>1</v>
      </c>
      <c r="X495" s="104" t="s">
        <v>2173</v>
      </c>
      <c r="Z495" s="134"/>
      <c r="AA495" s="134"/>
      <c r="AB495" s="134"/>
      <c r="AC495" s="134"/>
      <c r="AD495" s="134"/>
      <c r="AE495" s="134"/>
    </row>
    <row r="496" spans="1:31" ht="15" customHeight="1" x14ac:dyDescent="0.25">
      <c r="A496" s="40" t="s">
        <v>28</v>
      </c>
      <c r="B496" s="40" t="s">
        <v>173</v>
      </c>
      <c r="C496" t="s">
        <v>1581</v>
      </c>
      <c r="D496" s="40" t="s">
        <v>868</v>
      </c>
      <c r="E496" t="s">
        <v>1609</v>
      </c>
      <c r="F496" s="40" t="s">
        <v>1610</v>
      </c>
      <c r="G496" t="s">
        <v>2186</v>
      </c>
      <c r="H496" t="s">
        <v>2185</v>
      </c>
      <c r="I496" s="1"/>
      <c r="J496" s="1"/>
      <c r="K496" s="1"/>
      <c r="L496" s="1"/>
      <c r="M496" s="1"/>
      <c r="N496" s="1">
        <v>5</v>
      </c>
      <c r="O496" s="44">
        <f t="shared" si="92"/>
        <v>1</v>
      </c>
      <c r="P496" s="60">
        <f t="shared" si="93"/>
        <v>1</v>
      </c>
      <c r="Q496" s="62">
        <f t="shared" si="94"/>
        <v>0</v>
      </c>
      <c r="R496" s="62">
        <f t="shared" si="95"/>
        <v>1</v>
      </c>
      <c r="S496" s="60" t="str">
        <f t="shared" si="90"/>
        <v>0-15% range</v>
      </c>
      <c r="T496" s="61">
        <f t="shared" si="89"/>
        <v>5</v>
      </c>
      <c r="U496" s="61">
        <f t="shared" si="96"/>
        <v>5</v>
      </c>
      <c r="V496" s="61">
        <f t="shared" si="97"/>
        <v>5</v>
      </c>
      <c r="W496" s="60">
        <f t="shared" si="91"/>
        <v>1</v>
      </c>
      <c r="X496" s="104" t="s">
        <v>2173</v>
      </c>
      <c r="Z496" s="134"/>
      <c r="AA496" s="134"/>
      <c r="AB496" s="134"/>
      <c r="AC496" s="134"/>
      <c r="AD496" s="134"/>
      <c r="AE496" s="134"/>
    </row>
    <row r="497" spans="1:31" ht="15" customHeight="1" x14ac:dyDescent="0.25">
      <c r="A497" s="40" t="s">
        <v>28</v>
      </c>
      <c r="B497" s="40" t="s">
        <v>173</v>
      </c>
      <c r="C497" t="s">
        <v>1581</v>
      </c>
      <c r="D497" s="40" t="s">
        <v>868</v>
      </c>
      <c r="E497" t="s">
        <v>1609</v>
      </c>
      <c r="F497" s="40" t="s">
        <v>1610</v>
      </c>
      <c r="G497" t="s">
        <v>2301</v>
      </c>
      <c r="H497" t="s">
        <v>2300</v>
      </c>
      <c r="I497" s="1"/>
      <c r="J497" s="1"/>
      <c r="K497" s="1"/>
      <c r="L497" s="1"/>
      <c r="M497" s="1"/>
      <c r="N497" s="1">
        <v>5</v>
      </c>
      <c r="O497" s="44">
        <f t="shared" si="92"/>
        <v>1</v>
      </c>
      <c r="P497" s="60">
        <f t="shared" si="93"/>
        <v>1</v>
      </c>
      <c r="Q497" s="62">
        <f t="shared" si="94"/>
        <v>0</v>
      </c>
      <c r="R497" s="62">
        <f t="shared" si="95"/>
        <v>1</v>
      </c>
      <c r="S497" s="60" t="str">
        <f t="shared" si="90"/>
        <v>0-15% range</v>
      </c>
      <c r="T497" s="61">
        <f t="shared" si="89"/>
        <v>5</v>
      </c>
      <c r="U497" s="61">
        <f t="shared" si="96"/>
        <v>5</v>
      </c>
      <c r="V497" s="61">
        <f t="shared" si="97"/>
        <v>5</v>
      </c>
      <c r="W497" s="60">
        <f t="shared" si="91"/>
        <v>1</v>
      </c>
      <c r="X497" s="104" t="s">
        <v>2173</v>
      </c>
      <c r="Z497" s="134"/>
      <c r="AA497" s="134"/>
      <c r="AB497" s="134"/>
      <c r="AC497" s="134"/>
      <c r="AD497" s="134"/>
      <c r="AE497" s="134"/>
    </row>
    <row r="498" spans="1:31" ht="15" customHeight="1" x14ac:dyDescent="0.25">
      <c r="A498" s="40" t="s">
        <v>28</v>
      </c>
      <c r="B498" s="40" t="s">
        <v>173</v>
      </c>
      <c r="C498" t="s">
        <v>1581</v>
      </c>
      <c r="D498" s="40" t="s">
        <v>868</v>
      </c>
      <c r="E498" t="s">
        <v>1609</v>
      </c>
      <c r="F498" s="40" t="s">
        <v>1610</v>
      </c>
      <c r="G498" t="s">
        <v>1609</v>
      </c>
      <c r="H498" t="s">
        <v>2302</v>
      </c>
      <c r="I498" s="1"/>
      <c r="J498" s="1"/>
      <c r="K498" s="1"/>
      <c r="L498" s="1"/>
      <c r="M498" s="1"/>
      <c r="N498" s="1">
        <v>20</v>
      </c>
      <c r="O498" s="44">
        <f t="shared" si="92"/>
        <v>1</v>
      </c>
      <c r="P498" s="60">
        <f t="shared" si="93"/>
        <v>1</v>
      </c>
      <c r="Q498" s="62">
        <f t="shared" si="94"/>
        <v>0</v>
      </c>
      <c r="R498" s="62">
        <f t="shared" si="95"/>
        <v>1</v>
      </c>
      <c r="S498" s="60" t="str">
        <f t="shared" si="90"/>
        <v>0-15% range</v>
      </c>
      <c r="T498" s="61">
        <f t="shared" si="89"/>
        <v>20</v>
      </c>
      <c r="U498" s="61">
        <f t="shared" si="96"/>
        <v>20</v>
      </c>
      <c r="V498" s="61">
        <f t="shared" si="97"/>
        <v>20</v>
      </c>
      <c r="W498" s="60">
        <f t="shared" si="91"/>
        <v>1</v>
      </c>
      <c r="X498" s="104" t="s">
        <v>2173</v>
      </c>
      <c r="Z498" s="134"/>
      <c r="AA498" s="134"/>
      <c r="AB498" s="134"/>
      <c r="AC498" s="134"/>
      <c r="AD498" s="134"/>
      <c r="AE498" s="134"/>
    </row>
    <row r="499" spans="1:31" ht="15" customHeight="1" x14ac:dyDescent="0.25">
      <c r="A499" s="40" t="s">
        <v>28</v>
      </c>
      <c r="B499" s="40" t="s">
        <v>173</v>
      </c>
      <c r="C499" t="s">
        <v>1581</v>
      </c>
      <c r="D499" s="40" t="s">
        <v>868</v>
      </c>
      <c r="E499" t="s">
        <v>1609</v>
      </c>
      <c r="F499" s="40" t="s">
        <v>1610</v>
      </c>
      <c r="G499" t="s">
        <v>2319</v>
      </c>
      <c r="H499" t="s">
        <v>2318</v>
      </c>
      <c r="I499" s="1"/>
      <c r="J499" s="1"/>
      <c r="K499" s="1"/>
      <c r="L499" s="1"/>
      <c r="M499" s="1"/>
      <c r="N499" s="1">
        <v>10</v>
      </c>
      <c r="O499" s="44">
        <f t="shared" si="92"/>
        <v>1</v>
      </c>
      <c r="P499" s="60">
        <f t="shared" si="93"/>
        <v>1</v>
      </c>
      <c r="Q499" s="62">
        <f t="shared" si="94"/>
        <v>0</v>
      </c>
      <c r="R499" s="62">
        <f t="shared" si="95"/>
        <v>1</v>
      </c>
      <c r="S499" s="60" t="str">
        <f t="shared" si="90"/>
        <v>0-15% range</v>
      </c>
      <c r="T499" s="61">
        <f t="shared" si="89"/>
        <v>10</v>
      </c>
      <c r="U499" s="61">
        <f t="shared" si="96"/>
        <v>10</v>
      </c>
      <c r="V499" s="61">
        <f t="shared" si="97"/>
        <v>10</v>
      </c>
      <c r="W499" s="60">
        <f t="shared" si="91"/>
        <v>1</v>
      </c>
      <c r="X499" s="104" t="s">
        <v>2173</v>
      </c>
      <c r="Z499" s="134"/>
      <c r="AA499" s="134"/>
      <c r="AB499" s="134"/>
      <c r="AC499" s="134"/>
      <c r="AD499" s="134"/>
      <c r="AE499" s="134"/>
    </row>
    <row r="500" spans="1:31" ht="15" customHeight="1" x14ac:dyDescent="0.25">
      <c r="A500" s="40" t="s">
        <v>28</v>
      </c>
      <c r="B500" s="40" t="s">
        <v>173</v>
      </c>
      <c r="C500" t="s">
        <v>1581</v>
      </c>
      <c r="D500" s="40" t="s">
        <v>868</v>
      </c>
      <c r="E500" t="s">
        <v>1609</v>
      </c>
      <c r="F500" s="40" t="s">
        <v>1610</v>
      </c>
      <c r="G500" t="s">
        <v>2323</v>
      </c>
      <c r="H500" t="s">
        <v>2322</v>
      </c>
      <c r="I500" s="1"/>
      <c r="J500" s="1"/>
      <c r="K500" s="1"/>
      <c r="L500" s="1"/>
      <c r="M500" s="1"/>
      <c r="N500" s="1">
        <v>10</v>
      </c>
      <c r="O500" s="44">
        <f t="shared" si="92"/>
        <v>1</v>
      </c>
      <c r="P500" s="60">
        <f t="shared" si="93"/>
        <v>1</v>
      </c>
      <c r="Q500" s="62">
        <f t="shared" si="94"/>
        <v>0</v>
      </c>
      <c r="R500" s="62">
        <f t="shared" si="95"/>
        <v>1</v>
      </c>
      <c r="S500" s="60" t="str">
        <f t="shared" si="90"/>
        <v>0-15% range</v>
      </c>
      <c r="T500" s="61">
        <f t="shared" si="89"/>
        <v>10</v>
      </c>
      <c r="U500" s="61">
        <f t="shared" si="96"/>
        <v>10</v>
      </c>
      <c r="V500" s="61">
        <f t="shared" si="97"/>
        <v>10</v>
      </c>
      <c r="W500" s="60">
        <f t="shared" si="91"/>
        <v>1</v>
      </c>
      <c r="X500" s="104" t="s">
        <v>2173</v>
      </c>
      <c r="Z500" s="134"/>
      <c r="AA500" s="134"/>
      <c r="AB500" s="134"/>
      <c r="AC500" s="134"/>
      <c r="AD500" s="134"/>
      <c r="AE500" s="134"/>
    </row>
    <row r="501" spans="1:31" ht="15" customHeight="1" x14ac:dyDescent="0.25">
      <c r="A501" s="40" t="s">
        <v>28</v>
      </c>
      <c r="B501" s="40" t="s">
        <v>173</v>
      </c>
      <c r="C501" t="s">
        <v>1581</v>
      </c>
      <c r="D501" s="40" t="s">
        <v>868</v>
      </c>
      <c r="E501" t="s">
        <v>1609</v>
      </c>
      <c r="F501" s="40" t="s">
        <v>1610</v>
      </c>
      <c r="G501" t="s">
        <v>2325</v>
      </c>
      <c r="H501" t="s">
        <v>2324</v>
      </c>
      <c r="I501" s="1"/>
      <c r="J501" s="1"/>
      <c r="K501" s="1"/>
      <c r="L501" s="1"/>
      <c r="M501" s="1"/>
      <c r="N501" s="1">
        <v>13</v>
      </c>
      <c r="O501" s="44">
        <f t="shared" si="92"/>
        <v>1</v>
      </c>
      <c r="P501" s="60">
        <f t="shared" si="93"/>
        <v>1</v>
      </c>
      <c r="Q501" s="62">
        <f t="shared" si="94"/>
        <v>0</v>
      </c>
      <c r="R501" s="62">
        <f t="shared" si="95"/>
        <v>1</v>
      </c>
      <c r="S501" s="60" t="str">
        <f t="shared" si="90"/>
        <v>0-15% range</v>
      </c>
      <c r="T501" s="61">
        <f t="shared" si="89"/>
        <v>13</v>
      </c>
      <c r="U501" s="61">
        <f t="shared" si="96"/>
        <v>13</v>
      </c>
      <c r="V501" s="61">
        <f t="shared" si="97"/>
        <v>13</v>
      </c>
      <c r="W501" s="60">
        <f t="shared" si="91"/>
        <v>1</v>
      </c>
      <c r="X501" s="104" t="s">
        <v>2173</v>
      </c>
      <c r="Z501" s="134"/>
      <c r="AA501" s="134"/>
      <c r="AB501" s="134"/>
      <c r="AC501" s="134"/>
      <c r="AD501" s="134"/>
      <c r="AE501" s="134"/>
    </row>
    <row r="502" spans="1:31" ht="15" customHeight="1" x14ac:dyDescent="0.25">
      <c r="A502" s="40" t="s">
        <v>28</v>
      </c>
      <c r="B502" s="40" t="s">
        <v>173</v>
      </c>
      <c r="C502" t="s">
        <v>1581</v>
      </c>
      <c r="D502" s="40" t="s">
        <v>868</v>
      </c>
      <c r="E502" t="s">
        <v>1609</v>
      </c>
      <c r="F502" s="40" t="s">
        <v>1610</v>
      </c>
      <c r="G502" t="s">
        <v>2329</v>
      </c>
      <c r="H502" t="s">
        <v>2328</v>
      </c>
      <c r="I502" s="1"/>
      <c r="J502" s="1"/>
      <c r="K502" s="1"/>
      <c r="L502" s="1"/>
      <c r="M502" s="1"/>
      <c r="N502" s="1">
        <v>15</v>
      </c>
      <c r="O502" s="44">
        <f t="shared" si="92"/>
        <v>1</v>
      </c>
      <c r="P502" s="60">
        <f t="shared" si="93"/>
        <v>1</v>
      </c>
      <c r="Q502" s="62">
        <f t="shared" si="94"/>
        <v>0</v>
      </c>
      <c r="R502" s="62">
        <f t="shared" si="95"/>
        <v>1</v>
      </c>
      <c r="S502" s="60" t="str">
        <f t="shared" si="90"/>
        <v>0-15% range</v>
      </c>
      <c r="T502" s="61">
        <f t="shared" si="89"/>
        <v>15</v>
      </c>
      <c r="U502" s="61">
        <f t="shared" si="96"/>
        <v>15</v>
      </c>
      <c r="V502" s="61">
        <f t="shared" si="97"/>
        <v>15</v>
      </c>
      <c r="W502" s="60">
        <f t="shared" si="91"/>
        <v>1</v>
      </c>
      <c r="X502" s="104" t="s">
        <v>2173</v>
      </c>
      <c r="Z502" s="134"/>
      <c r="AA502" s="134"/>
      <c r="AB502" s="134"/>
      <c r="AC502" s="134"/>
      <c r="AD502" s="134"/>
      <c r="AE502" s="134"/>
    </row>
    <row r="503" spans="1:31" ht="15" customHeight="1" x14ac:dyDescent="0.25">
      <c r="A503" s="40" t="s">
        <v>28</v>
      </c>
      <c r="B503" s="40" t="s">
        <v>173</v>
      </c>
      <c r="C503" t="s">
        <v>1581</v>
      </c>
      <c r="D503" s="40" t="s">
        <v>868</v>
      </c>
      <c r="E503" t="s">
        <v>1581</v>
      </c>
      <c r="F503" s="40" t="s">
        <v>1583</v>
      </c>
      <c r="G503" t="s">
        <v>2644</v>
      </c>
      <c r="H503" t="s">
        <v>2645</v>
      </c>
      <c r="I503" s="1"/>
      <c r="J503" s="1"/>
      <c r="K503" s="1">
        <v>305</v>
      </c>
      <c r="L503" s="1"/>
      <c r="M503" s="1"/>
      <c r="N503" s="1">
        <v>40</v>
      </c>
      <c r="O503" s="44">
        <f t="shared" si="92"/>
        <v>2</v>
      </c>
      <c r="P503" s="60">
        <f t="shared" si="93"/>
        <v>2</v>
      </c>
      <c r="Q503" s="62">
        <f t="shared" si="94"/>
        <v>0.86885245901639341</v>
      </c>
      <c r="R503" s="62">
        <f t="shared" si="95"/>
        <v>7.625</v>
      </c>
      <c r="S503" s="60" t="str">
        <f t="shared" si="90"/>
        <v>50-100% range</v>
      </c>
      <c r="T503" s="61">
        <f t="shared" si="89"/>
        <v>172.5</v>
      </c>
      <c r="U503" s="61">
        <f t="shared" si="96"/>
        <v>305</v>
      </c>
      <c r="V503" s="61">
        <f t="shared" si="97"/>
        <v>40</v>
      </c>
      <c r="W503" s="60">
        <f t="shared" si="91"/>
        <v>1</v>
      </c>
      <c r="X503" s="104" t="s">
        <v>2173</v>
      </c>
      <c r="Z503" s="134"/>
      <c r="AA503" s="134"/>
      <c r="AB503" s="134"/>
      <c r="AC503" s="134"/>
      <c r="AD503" s="134"/>
      <c r="AE503" s="134"/>
    </row>
    <row r="504" spans="1:31" ht="15" customHeight="1" x14ac:dyDescent="0.25">
      <c r="A504" s="40" t="s">
        <v>28</v>
      </c>
      <c r="B504" s="40" t="s">
        <v>173</v>
      </c>
      <c r="C504" t="s">
        <v>1581</v>
      </c>
      <c r="D504" s="40" t="s">
        <v>868</v>
      </c>
      <c r="E504" t="s">
        <v>1581</v>
      </c>
      <c r="F504" s="40" t="s">
        <v>1583</v>
      </c>
      <c r="G504" t="s">
        <v>2646</v>
      </c>
      <c r="H504" t="s">
        <v>2647</v>
      </c>
      <c r="I504" s="1"/>
      <c r="J504" s="1"/>
      <c r="K504" s="1">
        <v>365</v>
      </c>
      <c r="L504" s="1"/>
      <c r="M504" s="1"/>
      <c r="N504" s="1">
        <v>200</v>
      </c>
      <c r="O504" s="44">
        <f t="shared" si="92"/>
        <v>2</v>
      </c>
      <c r="P504" s="60">
        <f t="shared" si="93"/>
        <v>2</v>
      </c>
      <c r="Q504" s="62">
        <f t="shared" si="94"/>
        <v>0.45205479452054798</v>
      </c>
      <c r="R504" s="62">
        <f t="shared" si="95"/>
        <v>1.825</v>
      </c>
      <c r="S504" s="60" t="str">
        <f t="shared" si="90"/>
        <v>16 - 50% range</v>
      </c>
      <c r="T504" s="61">
        <f t="shared" si="89"/>
        <v>282.5</v>
      </c>
      <c r="U504" s="61">
        <f t="shared" si="96"/>
        <v>365</v>
      </c>
      <c r="V504" s="61">
        <f t="shared" si="97"/>
        <v>200</v>
      </c>
      <c r="W504" s="60">
        <f t="shared" si="91"/>
        <v>1</v>
      </c>
      <c r="X504" s="104" t="s">
        <v>2173</v>
      </c>
      <c r="Z504" s="134"/>
      <c r="AA504" s="134"/>
      <c r="AB504" s="134"/>
      <c r="AC504" s="134"/>
      <c r="AD504" s="134"/>
      <c r="AE504" s="134"/>
    </row>
    <row r="505" spans="1:31" ht="15" customHeight="1" x14ac:dyDescent="0.25">
      <c r="A505" s="40" t="s">
        <v>28</v>
      </c>
      <c r="B505" s="40" t="s">
        <v>173</v>
      </c>
      <c r="C505" t="s">
        <v>1581</v>
      </c>
      <c r="D505" s="40" t="s">
        <v>868</v>
      </c>
      <c r="E505" t="s">
        <v>1581</v>
      </c>
      <c r="F505" s="40" t="s">
        <v>1583</v>
      </c>
      <c r="G505" t="s">
        <v>2648</v>
      </c>
      <c r="H505" t="s">
        <v>2649</v>
      </c>
      <c r="I505" s="1"/>
      <c r="J505" s="1"/>
      <c r="K505" s="1">
        <v>0</v>
      </c>
      <c r="L505" s="1"/>
      <c r="M505" s="1"/>
      <c r="N505" s="1">
        <v>15</v>
      </c>
      <c r="O505" s="44">
        <f t="shared" si="92"/>
        <v>2</v>
      </c>
      <c r="P505" s="60">
        <f t="shared" si="93"/>
        <v>2</v>
      </c>
      <c r="Q505" s="62">
        <f t="shared" si="94"/>
        <v>1</v>
      </c>
      <c r="R505" s="62">
        <f t="shared" si="95"/>
        <v>0</v>
      </c>
      <c r="S505" s="60" t="str">
        <f t="shared" si="90"/>
        <v>50-100% range</v>
      </c>
      <c r="T505" s="61">
        <f t="shared" si="89"/>
        <v>7.5</v>
      </c>
      <c r="U505" s="61">
        <f t="shared" si="96"/>
        <v>15</v>
      </c>
      <c r="V505" s="61">
        <f t="shared" si="97"/>
        <v>0</v>
      </c>
      <c r="W505" s="60">
        <f t="shared" si="91"/>
        <v>1</v>
      </c>
      <c r="X505" s="104" t="s">
        <v>2173</v>
      </c>
      <c r="Z505" s="134"/>
      <c r="AA505" s="134"/>
      <c r="AB505" s="134">
        <v>43252</v>
      </c>
      <c r="AC505" s="134"/>
      <c r="AD505" s="134"/>
      <c r="AE505" s="134"/>
    </row>
    <row r="506" spans="1:31" ht="15" customHeight="1" x14ac:dyDescent="0.25">
      <c r="A506" s="40" t="s">
        <v>28</v>
      </c>
      <c r="B506" s="40" t="s">
        <v>173</v>
      </c>
      <c r="C506" t="s">
        <v>1581</v>
      </c>
      <c r="D506" s="40" t="s">
        <v>868</v>
      </c>
      <c r="E506" t="s">
        <v>1581</v>
      </c>
      <c r="F506" s="40" t="s">
        <v>1583</v>
      </c>
      <c r="G506" t="s">
        <v>1581</v>
      </c>
      <c r="H506" t="s">
        <v>2144</v>
      </c>
      <c r="I506" s="1"/>
      <c r="J506" s="1"/>
      <c r="K506" s="1">
        <v>430</v>
      </c>
      <c r="L506" s="1"/>
      <c r="M506" s="1"/>
      <c r="N506" s="1">
        <v>240</v>
      </c>
      <c r="O506" s="44">
        <f t="shared" si="92"/>
        <v>2</v>
      </c>
      <c r="P506" s="60">
        <f t="shared" si="93"/>
        <v>2</v>
      </c>
      <c r="Q506" s="62">
        <f t="shared" si="94"/>
        <v>0.44186046511627908</v>
      </c>
      <c r="R506" s="62">
        <f t="shared" si="95"/>
        <v>1.7916666666666667</v>
      </c>
      <c r="S506" s="60" t="str">
        <f t="shared" si="90"/>
        <v>16 - 50% range</v>
      </c>
      <c r="T506" s="61">
        <f t="shared" si="89"/>
        <v>335</v>
      </c>
      <c r="U506" s="61">
        <f t="shared" si="96"/>
        <v>430</v>
      </c>
      <c r="V506" s="61">
        <f t="shared" si="97"/>
        <v>240</v>
      </c>
      <c r="W506" s="60">
        <f t="shared" si="91"/>
        <v>1</v>
      </c>
      <c r="X506" s="104" t="s">
        <v>2173</v>
      </c>
      <c r="Z506" s="134"/>
      <c r="AA506" s="134"/>
      <c r="AB506" s="134"/>
      <c r="AC506" s="134"/>
      <c r="AD506" s="134"/>
      <c r="AE506" s="134"/>
    </row>
    <row r="507" spans="1:31" ht="15" customHeight="1" x14ac:dyDescent="0.25">
      <c r="A507" s="40" t="s">
        <v>28</v>
      </c>
      <c r="B507" s="40" t="s">
        <v>173</v>
      </c>
      <c r="C507" t="s">
        <v>1581</v>
      </c>
      <c r="D507" s="40" t="s">
        <v>868</v>
      </c>
      <c r="E507" t="s">
        <v>1581</v>
      </c>
      <c r="F507" s="40" t="s">
        <v>1583</v>
      </c>
      <c r="G507" t="s">
        <v>2664</v>
      </c>
      <c r="H507" t="s">
        <v>2665</v>
      </c>
      <c r="I507" s="1"/>
      <c r="J507" s="1"/>
      <c r="K507" s="1">
        <v>220</v>
      </c>
      <c r="L507" s="1"/>
      <c r="M507" s="1"/>
      <c r="N507" s="1">
        <v>50</v>
      </c>
      <c r="O507" s="44">
        <f t="shared" si="92"/>
        <v>2</v>
      </c>
      <c r="P507" s="60">
        <f t="shared" si="93"/>
        <v>2</v>
      </c>
      <c r="Q507" s="62">
        <f t="shared" si="94"/>
        <v>0.77272727272727271</v>
      </c>
      <c r="R507" s="62">
        <f t="shared" si="95"/>
        <v>4.4000000000000004</v>
      </c>
      <c r="S507" s="60" t="str">
        <f t="shared" si="90"/>
        <v>50-100% range</v>
      </c>
      <c r="T507" s="61">
        <f t="shared" si="89"/>
        <v>135</v>
      </c>
      <c r="U507" s="61">
        <f t="shared" si="96"/>
        <v>220</v>
      </c>
      <c r="V507" s="61">
        <f t="shared" si="97"/>
        <v>50</v>
      </c>
      <c r="W507" s="107">
        <f t="shared" si="91"/>
        <v>1</v>
      </c>
      <c r="X507" s="104" t="s">
        <v>2173</v>
      </c>
      <c r="Z507" s="134"/>
      <c r="AA507" s="134"/>
      <c r="AB507" s="134">
        <v>43252</v>
      </c>
      <c r="AC507" s="134"/>
      <c r="AD507" s="134"/>
      <c r="AE507" s="134"/>
    </row>
    <row r="508" spans="1:31" ht="15" customHeight="1" x14ac:dyDescent="0.25">
      <c r="A508" s="40" t="s">
        <v>28</v>
      </c>
      <c r="B508" s="40" t="s">
        <v>173</v>
      </c>
      <c r="C508" t="s">
        <v>1581</v>
      </c>
      <c r="D508" s="40" t="s">
        <v>868</v>
      </c>
      <c r="E508" t="s">
        <v>1581</v>
      </c>
      <c r="F508" s="40" t="s">
        <v>1583</v>
      </c>
      <c r="G508" t="s">
        <v>3180</v>
      </c>
      <c r="H508" t="s">
        <v>3181</v>
      </c>
      <c r="I508" s="1"/>
      <c r="J508" s="1"/>
      <c r="K508" s="1"/>
      <c r="L508" s="1"/>
      <c r="M508" s="1"/>
      <c r="N508" s="1">
        <v>30</v>
      </c>
      <c r="O508" s="44">
        <f t="shared" si="92"/>
        <v>1</v>
      </c>
      <c r="P508" s="60">
        <f t="shared" si="93"/>
        <v>1</v>
      </c>
      <c r="Q508" s="62">
        <f t="shared" si="94"/>
        <v>0</v>
      </c>
      <c r="R508" s="62">
        <f t="shared" si="95"/>
        <v>1</v>
      </c>
      <c r="S508" s="60" t="str">
        <f t="shared" si="90"/>
        <v>0-15% range</v>
      </c>
      <c r="T508" s="61">
        <f t="shared" si="89"/>
        <v>30</v>
      </c>
      <c r="U508" s="61">
        <f t="shared" si="96"/>
        <v>30</v>
      </c>
      <c r="V508" s="61">
        <f t="shared" si="97"/>
        <v>30</v>
      </c>
      <c r="W508" s="107">
        <f t="shared" si="91"/>
        <v>1</v>
      </c>
      <c r="X508" s="104" t="s">
        <v>2173</v>
      </c>
      <c r="Z508" s="134"/>
      <c r="AA508" s="134"/>
      <c r="AB508" s="134">
        <v>43252</v>
      </c>
      <c r="AC508" s="134"/>
      <c r="AD508" s="134"/>
      <c r="AE508" s="134"/>
    </row>
    <row r="509" spans="1:31" ht="15" customHeight="1" x14ac:dyDescent="0.25">
      <c r="A509" s="40" t="s">
        <v>28</v>
      </c>
      <c r="B509" s="40" t="s">
        <v>173</v>
      </c>
      <c r="C509" t="s">
        <v>1581</v>
      </c>
      <c r="D509" s="40" t="s">
        <v>868</v>
      </c>
      <c r="E509" t="s">
        <v>1592</v>
      </c>
      <c r="F509" s="40" t="s">
        <v>869</v>
      </c>
      <c r="G509" t="s">
        <v>1592</v>
      </c>
      <c r="H509" t="s">
        <v>2650</v>
      </c>
      <c r="I509" s="1"/>
      <c r="J509" s="1"/>
      <c r="K509" s="1">
        <v>355</v>
      </c>
      <c r="L509" s="1"/>
      <c r="M509" s="1"/>
      <c r="N509" s="1">
        <v>200</v>
      </c>
      <c r="O509" s="44">
        <f t="shared" si="92"/>
        <v>2</v>
      </c>
      <c r="P509" s="60">
        <f t="shared" si="93"/>
        <v>2</v>
      </c>
      <c r="Q509" s="62">
        <f t="shared" si="94"/>
        <v>0.43661971830985913</v>
      </c>
      <c r="R509" s="62">
        <f t="shared" si="95"/>
        <v>1.7749999999999999</v>
      </c>
      <c r="S509" s="60" t="str">
        <f t="shared" si="90"/>
        <v>16 - 50% range</v>
      </c>
      <c r="T509" s="61">
        <f t="shared" si="89"/>
        <v>277.5</v>
      </c>
      <c r="U509" s="61">
        <f t="shared" si="96"/>
        <v>355</v>
      </c>
      <c r="V509" s="61">
        <f t="shared" si="97"/>
        <v>200</v>
      </c>
      <c r="W509" s="60">
        <f t="shared" si="91"/>
        <v>1</v>
      </c>
      <c r="X509" s="104" t="s">
        <v>2173</v>
      </c>
      <c r="Z509" s="134"/>
      <c r="AA509" s="134"/>
      <c r="AB509" s="134"/>
      <c r="AC509" s="134"/>
      <c r="AD509" s="134"/>
      <c r="AE509" s="134"/>
    </row>
    <row r="510" spans="1:31" ht="15" customHeight="1" x14ac:dyDescent="0.25">
      <c r="A510" s="40" t="s">
        <v>28</v>
      </c>
      <c r="B510" s="40" t="s">
        <v>173</v>
      </c>
      <c r="C510" t="s">
        <v>1581</v>
      </c>
      <c r="D510" s="40" t="s">
        <v>868</v>
      </c>
      <c r="E510" t="s">
        <v>1592</v>
      </c>
      <c r="F510" s="40" t="s">
        <v>869</v>
      </c>
      <c r="G510" t="s">
        <v>2651</v>
      </c>
      <c r="H510" t="s">
        <v>2652</v>
      </c>
      <c r="I510" s="1"/>
      <c r="J510" s="1"/>
      <c r="K510" s="1">
        <v>60</v>
      </c>
      <c r="L510" s="1"/>
      <c r="M510" s="1"/>
      <c r="N510" s="1">
        <v>50</v>
      </c>
      <c r="O510" s="44">
        <f t="shared" si="92"/>
        <v>2</v>
      </c>
      <c r="P510" s="60">
        <f t="shared" si="93"/>
        <v>2</v>
      </c>
      <c r="Q510" s="62">
        <f t="shared" si="94"/>
        <v>0.16666666666666663</v>
      </c>
      <c r="R510" s="62">
        <f t="shared" si="95"/>
        <v>1.2</v>
      </c>
      <c r="S510" s="60" t="str">
        <f t="shared" si="90"/>
        <v>16 - 50% range</v>
      </c>
      <c r="T510" s="61">
        <f t="shared" si="89"/>
        <v>55</v>
      </c>
      <c r="U510" s="61">
        <f t="shared" si="96"/>
        <v>60</v>
      </c>
      <c r="V510" s="61">
        <f t="shared" si="97"/>
        <v>50</v>
      </c>
      <c r="W510" s="60">
        <f t="shared" si="91"/>
        <v>1</v>
      </c>
      <c r="X510" s="104" t="s">
        <v>2173</v>
      </c>
      <c r="Z510" s="134"/>
      <c r="AA510" s="134"/>
      <c r="AB510" s="134">
        <v>43252</v>
      </c>
      <c r="AC510" s="134"/>
      <c r="AD510" s="134"/>
      <c r="AE510" s="134"/>
    </row>
    <row r="511" spans="1:31" ht="15" customHeight="1" x14ac:dyDescent="0.25">
      <c r="A511" s="40" t="s">
        <v>28</v>
      </c>
      <c r="B511" s="40" t="s">
        <v>173</v>
      </c>
      <c r="C511" t="s">
        <v>1581</v>
      </c>
      <c r="D511" s="40" t="s">
        <v>868</v>
      </c>
      <c r="E511" t="s">
        <v>1592</v>
      </c>
      <c r="F511" s="40" t="s">
        <v>869</v>
      </c>
      <c r="G511" t="s">
        <v>2653</v>
      </c>
      <c r="H511" t="s">
        <v>2654</v>
      </c>
      <c r="I511" s="1"/>
      <c r="J511" s="1"/>
      <c r="K511" s="1">
        <v>160</v>
      </c>
      <c r="L511" s="1"/>
      <c r="M511" s="1"/>
      <c r="N511" s="1">
        <v>75</v>
      </c>
      <c r="O511" s="44">
        <f t="shared" si="92"/>
        <v>2</v>
      </c>
      <c r="P511" s="60">
        <f t="shared" si="93"/>
        <v>2</v>
      </c>
      <c r="Q511" s="62">
        <f t="shared" si="94"/>
        <v>0.53125</v>
      </c>
      <c r="R511" s="62">
        <f t="shared" si="95"/>
        <v>2.1333333333333333</v>
      </c>
      <c r="S511" s="60" t="str">
        <f t="shared" si="90"/>
        <v>50-100% range</v>
      </c>
      <c r="T511" s="61">
        <f t="shared" ref="T511:T515" si="98">AVERAGE(I511:N511)</f>
        <v>117.5</v>
      </c>
      <c r="U511" s="61">
        <f t="shared" si="96"/>
        <v>160</v>
      </c>
      <c r="V511" s="61">
        <f t="shared" si="97"/>
        <v>75</v>
      </c>
      <c r="W511" s="60">
        <f t="shared" si="91"/>
        <v>1</v>
      </c>
      <c r="X511" s="104" t="s">
        <v>2173</v>
      </c>
      <c r="Z511" s="134"/>
      <c r="AA511" s="134"/>
      <c r="AB511" s="134"/>
      <c r="AC511" s="134"/>
      <c r="AD511" s="134"/>
      <c r="AE511" s="134"/>
    </row>
    <row r="512" spans="1:31" ht="15" customHeight="1" x14ac:dyDescent="0.25">
      <c r="A512" s="40" t="s">
        <v>28</v>
      </c>
      <c r="B512" s="40" t="s">
        <v>173</v>
      </c>
      <c r="C512" t="s">
        <v>1581</v>
      </c>
      <c r="D512" s="40" t="s">
        <v>868</v>
      </c>
      <c r="E512" t="s">
        <v>1592</v>
      </c>
      <c r="F512" s="40" t="s">
        <v>869</v>
      </c>
      <c r="G512" t="s">
        <v>2133</v>
      </c>
      <c r="H512" t="s">
        <v>870</v>
      </c>
      <c r="I512" s="1"/>
      <c r="J512" s="1"/>
      <c r="K512" s="1">
        <v>200</v>
      </c>
      <c r="L512" s="1"/>
      <c r="M512" s="1"/>
      <c r="N512" s="1">
        <v>100</v>
      </c>
      <c r="O512" s="44">
        <f t="shared" si="92"/>
        <v>2</v>
      </c>
      <c r="P512" s="60">
        <f t="shared" si="93"/>
        <v>2</v>
      </c>
      <c r="Q512" s="62">
        <f t="shared" si="94"/>
        <v>0.5</v>
      </c>
      <c r="R512" s="62">
        <f t="shared" si="95"/>
        <v>2</v>
      </c>
      <c r="S512" s="60" t="str">
        <f t="shared" si="90"/>
        <v>16 - 50% range</v>
      </c>
      <c r="T512" s="61">
        <f t="shared" si="98"/>
        <v>150</v>
      </c>
      <c r="U512" s="61">
        <f t="shared" si="96"/>
        <v>200</v>
      </c>
      <c r="V512" s="61">
        <f t="shared" si="97"/>
        <v>100</v>
      </c>
      <c r="W512" s="60">
        <f t="shared" si="91"/>
        <v>1</v>
      </c>
      <c r="X512" s="104" t="s">
        <v>2173</v>
      </c>
      <c r="Z512" s="134"/>
      <c r="AA512" s="134"/>
      <c r="AB512" s="134"/>
      <c r="AC512" s="134"/>
      <c r="AD512" s="134"/>
      <c r="AE512" s="134"/>
    </row>
    <row r="513" spans="1:31" ht="15" customHeight="1" x14ac:dyDescent="0.25">
      <c r="A513" s="40" t="s">
        <v>28</v>
      </c>
      <c r="B513" s="40" t="s">
        <v>173</v>
      </c>
      <c r="C513" t="s">
        <v>1581</v>
      </c>
      <c r="D513" s="40" t="s">
        <v>868</v>
      </c>
      <c r="E513" t="s">
        <v>1592</v>
      </c>
      <c r="F513" s="40" t="s">
        <v>869</v>
      </c>
      <c r="G513" t="s">
        <v>2655</v>
      </c>
      <c r="H513" t="s">
        <v>2656</v>
      </c>
      <c r="I513" s="1"/>
      <c r="J513" s="1"/>
      <c r="K513" s="1">
        <v>105</v>
      </c>
      <c r="L513" s="1"/>
      <c r="M513" s="1"/>
      <c r="N513" s="1">
        <v>310</v>
      </c>
      <c r="O513" s="44">
        <f t="shared" si="92"/>
        <v>2</v>
      </c>
      <c r="P513" s="60">
        <f t="shared" si="93"/>
        <v>2</v>
      </c>
      <c r="Q513" s="62">
        <f t="shared" si="94"/>
        <v>0.66129032258064524</v>
      </c>
      <c r="R513" s="62">
        <f t="shared" si="95"/>
        <v>2.9523809523809526</v>
      </c>
      <c r="S513" s="60" t="str">
        <f t="shared" si="90"/>
        <v>50-100% range</v>
      </c>
      <c r="T513" s="61">
        <f t="shared" si="98"/>
        <v>207.5</v>
      </c>
      <c r="U513" s="61">
        <f t="shared" si="96"/>
        <v>310</v>
      </c>
      <c r="V513" s="61">
        <f t="shared" si="97"/>
        <v>105</v>
      </c>
      <c r="W513" s="60">
        <f t="shared" si="91"/>
        <v>1</v>
      </c>
      <c r="X513" s="104" t="s">
        <v>2173</v>
      </c>
      <c r="Z513" s="134"/>
      <c r="AA513" s="134"/>
      <c r="AB513" s="134"/>
      <c r="AC513" s="134"/>
      <c r="AD513" s="134"/>
      <c r="AE513" s="134"/>
    </row>
    <row r="514" spans="1:31" ht="15" customHeight="1" x14ac:dyDescent="0.25">
      <c r="A514" s="40" t="s">
        <v>28</v>
      </c>
      <c r="B514" s="40" t="s">
        <v>173</v>
      </c>
      <c r="C514" t="s">
        <v>1581</v>
      </c>
      <c r="D514" s="40" t="s">
        <v>868</v>
      </c>
      <c r="E514" t="s">
        <v>1592</v>
      </c>
      <c r="F514" s="40" t="s">
        <v>869</v>
      </c>
      <c r="G514" t="s">
        <v>3023</v>
      </c>
      <c r="H514" t="s">
        <v>3024</v>
      </c>
      <c r="I514" s="1"/>
      <c r="J514" s="1"/>
      <c r="K514" s="1"/>
      <c r="L514" s="1"/>
      <c r="M514" s="1"/>
      <c r="N514" s="1">
        <v>50</v>
      </c>
      <c r="O514" s="44">
        <f t="shared" si="92"/>
        <v>1</v>
      </c>
      <c r="P514" s="60">
        <f t="shared" si="93"/>
        <v>1</v>
      </c>
      <c r="Q514" s="62">
        <f t="shared" si="94"/>
        <v>0</v>
      </c>
      <c r="R514" s="62">
        <f t="shared" si="95"/>
        <v>1</v>
      </c>
      <c r="S514" s="60" t="str">
        <f t="shared" si="90"/>
        <v>0-15% range</v>
      </c>
      <c r="T514" s="61">
        <f t="shared" si="98"/>
        <v>50</v>
      </c>
      <c r="U514" s="61">
        <f t="shared" si="96"/>
        <v>50</v>
      </c>
      <c r="V514" s="61">
        <f t="shared" si="97"/>
        <v>50</v>
      </c>
      <c r="W514" s="60">
        <f t="shared" si="91"/>
        <v>1</v>
      </c>
      <c r="X514" s="104" t="s">
        <v>2173</v>
      </c>
      <c r="Z514" s="134"/>
      <c r="AA514" s="134"/>
      <c r="AB514" s="134"/>
      <c r="AC514" s="134"/>
      <c r="AD514" s="134"/>
      <c r="AE514" s="134"/>
    </row>
    <row r="515" spans="1:31" ht="15" customHeight="1" x14ac:dyDescent="0.25">
      <c r="A515" s="40" t="s">
        <v>28</v>
      </c>
      <c r="B515" s="40" t="s">
        <v>173</v>
      </c>
      <c r="C515" t="s">
        <v>1581</v>
      </c>
      <c r="D515" s="40" t="s">
        <v>868</v>
      </c>
      <c r="E515" t="s">
        <v>1592</v>
      </c>
      <c r="F515" s="40" t="s">
        <v>869</v>
      </c>
      <c r="G515" t="s">
        <v>3025</v>
      </c>
      <c r="H515" t="s">
        <v>3026</v>
      </c>
      <c r="I515" s="1"/>
      <c r="J515" s="1"/>
      <c r="K515" s="1"/>
      <c r="L515" s="1"/>
      <c r="M515" s="1"/>
      <c r="N515" s="1">
        <v>300</v>
      </c>
      <c r="O515" s="44">
        <f t="shared" si="92"/>
        <v>1</v>
      </c>
      <c r="P515" s="60">
        <f t="shared" si="93"/>
        <v>1</v>
      </c>
      <c r="Q515" s="62">
        <f t="shared" si="94"/>
        <v>0</v>
      </c>
      <c r="R515" s="62">
        <f t="shared" si="95"/>
        <v>1</v>
      </c>
      <c r="S515" s="60" t="str">
        <f t="shared" ref="S515:S578" si="99">IFERROR(IF(Q515&lt;=0.15,"0-15% range",IF(AND(Q515&gt;0.15,Q515&lt;=0.5),"16 - 50% range",IF(Q515&gt;0.5,"50-100% range", "NA"))),"")</f>
        <v>0-15% range</v>
      </c>
      <c r="T515" s="61">
        <f t="shared" si="98"/>
        <v>300</v>
      </c>
      <c r="U515" s="61">
        <f t="shared" si="96"/>
        <v>300</v>
      </c>
      <c r="V515" s="61">
        <f t="shared" si="97"/>
        <v>300</v>
      </c>
      <c r="W515" s="60">
        <f t="shared" ref="W515:W578" si="100">COUNTIF(H:H,H515)</f>
        <v>1</v>
      </c>
      <c r="X515" s="104" t="s">
        <v>2173</v>
      </c>
      <c r="Z515" s="134"/>
      <c r="AA515" s="134"/>
      <c r="AB515" s="134"/>
      <c r="AC515" s="134"/>
      <c r="AD515" s="134"/>
      <c r="AE515" s="134"/>
    </row>
    <row r="516" spans="1:31" ht="15" customHeight="1" x14ac:dyDescent="0.25">
      <c r="A516" s="40" t="s">
        <v>28</v>
      </c>
      <c r="B516" s="40" t="s">
        <v>173</v>
      </c>
      <c r="C516" t="s">
        <v>1581</v>
      </c>
      <c r="D516" s="40" t="s">
        <v>868</v>
      </c>
      <c r="E516" t="s">
        <v>1592</v>
      </c>
      <c r="F516" s="40" t="s">
        <v>869</v>
      </c>
      <c r="G516" t="s">
        <v>3182</v>
      </c>
      <c r="H516" t="s">
        <v>3183</v>
      </c>
      <c r="I516" s="1"/>
      <c r="J516" s="1"/>
      <c r="K516" s="1"/>
      <c r="L516" s="1"/>
      <c r="M516" s="1"/>
      <c r="N516" s="1">
        <v>100</v>
      </c>
      <c r="O516" s="44">
        <f t="shared" ref="O516:O579" si="101">COUNTIF(I516:N516,"&gt;=0")</f>
        <v>1</v>
      </c>
      <c r="P516" s="60">
        <f t="shared" ref="P516:P579" si="102">COUNTIF(I516:N516,"&gt;=0")</f>
        <v>1</v>
      </c>
      <c r="Q516" s="62">
        <f t="shared" ref="Q516:Q579" si="103">IFERROR(1-(MIN(I516:N516)/MAX(I516:N516)),"")</f>
        <v>0</v>
      </c>
      <c r="R516" s="62">
        <f t="shared" ref="R516:R579" si="104">IF(MIN(I516:N516)&lt;&gt;0,MAX(I516:N516)/MIN(I516:N516),0)</f>
        <v>1</v>
      </c>
      <c r="S516" s="60" t="str">
        <f t="shared" si="99"/>
        <v>0-15% range</v>
      </c>
      <c r="T516" s="61">
        <f>K516</f>
        <v>0</v>
      </c>
      <c r="U516" s="61">
        <f t="shared" ref="U516:U579" si="105">MAX(I516:N516)</f>
        <v>100</v>
      </c>
      <c r="V516" s="61">
        <f t="shared" ref="V516:V579" si="106">MIN(I516:N516)</f>
        <v>100</v>
      </c>
      <c r="W516" s="107">
        <f t="shared" si="100"/>
        <v>1</v>
      </c>
      <c r="X516" s="111" t="s">
        <v>2609</v>
      </c>
      <c r="Z516" s="134"/>
      <c r="AA516" s="134"/>
      <c r="AB516" s="134"/>
      <c r="AC516" s="134"/>
      <c r="AD516" s="134"/>
      <c r="AE516" s="134"/>
    </row>
    <row r="517" spans="1:31" ht="15" customHeight="1" x14ac:dyDescent="0.25">
      <c r="A517" s="40" t="s">
        <v>16</v>
      </c>
      <c r="B517" s="40" t="s">
        <v>162</v>
      </c>
      <c r="C517" t="s">
        <v>426</v>
      </c>
      <c r="D517" s="40" t="s">
        <v>423</v>
      </c>
      <c r="E517" t="s">
        <v>393</v>
      </c>
      <c r="F517" s="40" t="s">
        <v>424</v>
      </c>
      <c r="G517" t="s">
        <v>1000</v>
      </c>
      <c r="H517" t="s">
        <v>1001</v>
      </c>
      <c r="I517" s="1"/>
      <c r="J517" s="1"/>
      <c r="K517" s="1"/>
      <c r="L517" s="1"/>
      <c r="M517" s="1"/>
      <c r="N517" s="1">
        <v>4</v>
      </c>
      <c r="O517" s="44">
        <f t="shared" si="101"/>
        <v>1</v>
      </c>
      <c r="P517" s="60">
        <f t="shared" si="102"/>
        <v>1</v>
      </c>
      <c r="Q517" s="62">
        <f t="shared" si="103"/>
        <v>0</v>
      </c>
      <c r="R517" s="62">
        <f t="shared" si="104"/>
        <v>1</v>
      </c>
      <c r="S517" s="60" t="str">
        <f t="shared" si="99"/>
        <v>0-15% range</v>
      </c>
      <c r="T517" s="61">
        <f t="shared" ref="T517:T580" si="107">AVERAGE(I517:N517)</f>
        <v>4</v>
      </c>
      <c r="U517" s="61">
        <f t="shared" si="105"/>
        <v>4</v>
      </c>
      <c r="V517" s="61">
        <f t="shared" si="106"/>
        <v>4</v>
      </c>
      <c r="W517" s="60">
        <f t="shared" si="100"/>
        <v>1</v>
      </c>
      <c r="X517" s="104" t="s">
        <v>2173</v>
      </c>
      <c r="Z517" s="134"/>
      <c r="AA517" s="134"/>
      <c r="AB517" s="134"/>
      <c r="AC517" s="134"/>
      <c r="AD517" s="134"/>
      <c r="AE517" s="134"/>
    </row>
    <row r="518" spans="1:31" ht="15" customHeight="1" x14ac:dyDescent="0.25">
      <c r="A518" s="40" t="s">
        <v>16</v>
      </c>
      <c r="B518" s="40" t="s">
        <v>162</v>
      </c>
      <c r="C518" t="s">
        <v>426</v>
      </c>
      <c r="D518" s="40" t="s">
        <v>423</v>
      </c>
      <c r="E518" t="s">
        <v>393</v>
      </c>
      <c r="F518" s="40" t="s">
        <v>424</v>
      </c>
      <c r="G518" t="s">
        <v>393</v>
      </c>
      <c r="H518" t="s">
        <v>425</v>
      </c>
      <c r="I518" s="1"/>
      <c r="J518" s="1"/>
      <c r="K518" s="1"/>
      <c r="L518" s="1"/>
      <c r="M518" s="1"/>
      <c r="N518" s="1">
        <v>3</v>
      </c>
      <c r="O518" s="44">
        <f t="shared" si="101"/>
        <v>1</v>
      </c>
      <c r="P518" s="60">
        <f t="shared" si="102"/>
        <v>1</v>
      </c>
      <c r="Q518" s="62">
        <f t="shared" si="103"/>
        <v>0</v>
      </c>
      <c r="R518" s="62">
        <f t="shared" si="104"/>
        <v>1</v>
      </c>
      <c r="S518" s="60" t="str">
        <f t="shared" si="99"/>
        <v>0-15% range</v>
      </c>
      <c r="T518" s="61">
        <f t="shared" si="107"/>
        <v>3</v>
      </c>
      <c r="U518" s="61">
        <f t="shared" si="105"/>
        <v>3</v>
      </c>
      <c r="V518" s="61">
        <f t="shared" si="106"/>
        <v>3</v>
      </c>
      <c r="W518" s="60">
        <f t="shared" si="100"/>
        <v>1</v>
      </c>
      <c r="X518" s="104" t="s">
        <v>2173</v>
      </c>
      <c r="Z518" s="134"/>
      <c r="AA518" s="134"/>
      <c r="AB518" s="134">
        <v>43252</v>
      </c>
      <c r="AC518" s="134"/>
      <c r="AD518" s="134"/>
      <c r="AE518" s="134"/>
    </row>
    <row r="519" spans="1:31" ht="15" customHeight="1" x14ac:dyDescent="0.25">
      <c r="A519" s="40" t="s">
        <v>16</v>
      </c>
      <c r="B519" s="40" t="s">
        <v>162</v>
      </c>
      <c r="C519" t="s">
        <v>426</v>
      </c>
      <c r="D519" s="40" t="s">
        <v>423</v>
      </c>
      <c r="E519" t="s">
        <v>393</v>
      </c>
      <c r="F519" s="40" t="s">
        <v>424</v>
      </c>
      <c r="G519" t="s">
        <v>1342</v>
      </c>
      <c r="H519" t="s">
        <v>1343</v>
      </c>
      <c r="I519" s="1"/>
      <c r="J519" s="1"/>
      <c r="K519" s="1"/>
      <c r="L519" s="1"/>
      <c r="M519" s="1"/>
      <c r="N519" s="1">
        <v>4</v>
      </c>
      <c r="O519" s="44">
        <f t="shared" si="101"/>
        <v>1</v>
      </c>
      <c r="P519" s="60">
        <f t="shared" si="102"/>
        <v>1</v>
      </c>
      <c r="Q519" s="62">
        <f t="shared" si="103"/>
        <v>0</v>
      </c>
      <c r="R519" s="62">
        <f t="shared" si="104"/>
        <v>1</v>
      </c>
      <c r="S519" s="60" t="str">
        <f t="shared" si="99"/>
        <v>0-15% range</v>
      </c>
      <c r="T519" s="61">
        <f t="shared" si="107"/>
        <v>4</v>
      </c>
      <c r="U519" s="61">
        <f t="shared" si="105"/>
        <v>4</v>
      </c>
      <c r="V519" s="61">
        <f t="shared" si="106"/>
        <v>4</v>
      </c>
      <c r="W519" s="60">
        <f t="shared" si="100"/>
        <v>1</v>
      </c>
      <c r="X519" s="104" t="s">
        <v>2173</v>
      </c>
      <c r="Z519" s="134"/>
      <c r="AA519" s="134"/>
      <c r="AB519" s="134">
        <v>43252</v>
      </c>
      <c r="AC519" s="134"/>
      <c r="AD519" s="134"/>
      <c r="AE519" s="134"/>
    </row>
    <row r="520" spans="1:31" ht="15" customHeight="1" x14ac:dyDescent="0.25">
      <c r="A520" s="40" t="s">
        <v>16</v>
      </c>
      <c r="B520" s="40" t="s">
        <v>162</v>
      </c>
      <c r="C520" t="s">
        <v>426</v>
      </c>
      <c r="D520" s="40" t="s">
        <v>423</v>
      </c>
      <c r="E520" t="s">
        <v>393</v>
      </c>
      <c r="F520" s="40" t="s">
        <v>424</v>
      </c>
      <c r="G520" t="s">
        <v>1586</v>
      </c>
      <c r="H520" t="s">
        <v>1587</v>
      </c>
      <c r="I520" s="1"/>
      <c r="J520" s="1"/>
      <c r="K520" s="1"/>
      <c r="L520" s="1"/>
      <c r="M520" s="1"/>
      <c r="N520" s="1">
        <v>6</v>
      </c>
      <c r="O520" s="44">
        <f t="shared" si="101"/>
        <v>1</v>
      </c>
      <c r="P520" s="60">
        <f t="shared" si="102"/>
        <v>1</v>
      </c>
      <c r="Q520" s="62">
        <f t="shared" si="103"/>
        <v>0</v>
      </c>
      <c r="R520" s="62">
        <f t="shared" si="104"/>
        <v>1</v>
      </c>
      <c r="S520" s="60" t="str">
        <f t="shared" si="99"/>
        <v>0-15% range</v>
      </c>
      <c r="T520" s="61">
        <f t="shared" si="107"/>
        <v>6</v>
      </c>
      <c r="U520" s="61">
        <f t="shared" si="105"/>
        <v>6</v>
      </c>
      <c r="V520" s="61">
        <f t="shared" si="106"/>
        <v>6</v>
      </c>
      <c r="W520" s="60">
        <f t="shared" si="100"/>
        <v>1</v>
      </c>
      <c r="X520" s="104" t="s">
        <v>2173</v>
      </c>
      <c r="Z520" s="134"/>
      <c r="AA520" s="134"/>
      <c r="AB520" s="134">
        <v>43252</v>
      </c>
      <c r="AC520" s="134"/>
      <c r="AD520" s="134"/>
      <c r="AE520" s="134"/>
    </row>
    <row r="521" spans="1:31" ht="15" customHeight="1" x14ac:dyDescent="0.25">
      <c r="A521" s="40" t="s">
        <v>16</v>
      </c>
      <c r="B521" s="40" t="s">
        <v>162</v>
      </c>
      <c r="C521" t="s">
        <v>426</v>
      </c>
      <c r="D521" s="40" t="s">
        <v>423</v>
      </c>
      <c r="E521" t="s">
        <v>393</v>
      </c>
      <c r="F521" s="40" t="s">
        <v>424</v>
      </c>
      <c r="G521" t="s">
        <v>1590</v>
      </c>
      <c r="H521" t="s">
        <v>1591</v>
      </c>
      <c r="I521" s="1"/>
      <c r="J521" s="1"/>
      <c r="K521" s="1"/>
      <c r="L521" s="1"/>
      <c r="M521" s="1"/>
      <c r="N521" s="1">
        <v>4</v>
      </c>
      <c r="O521" s="44">
        <f t="shared" si="101"/>
        <v>1</v>
      </c>
      <c r="P521" s="60">
        <f t="shared" si="102"/>
        <v>1</v>
      </c>
      <c r="Q521" s="62">
        <f t="shared" si="103"/>
        <v>0</v>
      </c>
      <c r="R521" s="62">
        <f t="shared" si="104"/>
        <v>1</v>
      </c>
      <c r="S521" s="60" t="str">
        <f t="shared" si="99"/>
        <v>0-15% range</v>
      </c>
      <c r="T521" s="61">
        <f t="shared" si="107"/>
        <v>4</v>
      </c>
      <c r="U521" s="61">
        <f t="shared" si="105"/>
        <v>4</v>
      </c>
      <c r="V521" s="61">
        <f t="shared" si="106"/>
        <v>4</v>
      </c>
      <c r="W521" s="60">
        <f t="shared" si="100"/>
        <v>1</v>
      </c>
      <c r="X521" s="104" t="s">
        <v>2173</v>
      </c>
      <c r="Z521" s="134"/>
      <c r="AA521" s="134"/>
      <c r="AB521" s="134"/>
      <c r="AC521" s="134"/>
      <c r="AD521" s="134"/>
      <c r="AE521" s="134"/>
    </row>
    <row r="522" spans="1:31" ht="15" customHeight="1" x14ac:dyDescent="0.25">
      <c r="A522" s="40" t="s">
        <v>16</v>
      </c>
      <c r="B522" s="40" t="s">
        <v>162</v>
      </c>
      <c r="C522" t="s">
        <v>426</v>
      </c>
      <c r="D522" s="40" t="s">
        <v>423</v>
      </c>
      <c r="E522" t="s">
        <v>393</v>
      </c>
      <c r="F522" s="40" t="s">
        <v>424</v>
      </c>
      <c r="G522" t="s">
        <v>1791</v>
      </c>
      <c r="H522" t="s">
        <v>1792</v>
      </c>
      <c r="I522" s="1"/>
      <c r="J522" s="1"/>
      <c r="K522" s="1"/>
      <c r="L522" s="1"/>
      <c r="M522" s="1"/>
      <c r="N522" s="1">
        <v>6</v>
      </c>
      <c r="O522" s="44">
        <f t="shared" si="101"/>
        <v>1</v>
      </c>
      <c r="P522" s="60">
        <f t="shared" si="102"/>
        <v>1</v>
      </c>
      <c r="Q522" s="62">
        <f t="shared" si="103"/>
        <v>0</v>
      </c>
      <c r="R522" s="62">
        <f t="shared" si="104"/>
        <v>1</v>
      </c>
      <c r="S522" s="60" t="str">
        <f t="shared" si="99"/>
        <v>0-15% range</v>
      </c>
      <c r="T522" s="61">
        <f t="shared" si="107"/>
        <v>6</v>
      </c>
      <c r="U522" s="61">
        <f t="shared" si="105"/>
        <v>6</v>
      </c>
      <c r="V522" s="61">
        <f t="shared" si="106"/>
        <v>6</v>
      </c>
      <c r="W522" s="60">
        <f t="shared" si="100"/>
        <v>1</v>
      </c>
      <c r="X522" s="104" t="s">
        <v>2173</v>
      </c>
      <c r="Z522" s="134"/>
      <c r="AA522" s="134"/>
      <c r="AB522" s="134"/>
      <c r="AC522" s="134"/>
      <c r="AD522" s="134"/>
      <c r="AE522" s="134"/>
    </row>
    <row r="523" spans="1:31" ht="15" customHeight="1" x14ac:dyDescent="0.25">
      <c r="A523" s="40" t="s">
        <v>16</v>
      </c>
      <c r="B523" s="40" t="s">
        <v>162</v>
      </c>
      <c r="C523" t="s">
        <v>426</v>
      </c>
      <c r="D523" s="40" t="s">
        <v>423</v>
      </c>
      <c r="E523" t="s">
        <v>393</v>
      </c>
      <c r="F523" s="40" t="s">
        <v>424</v>
      </c>
      <c r="G523" t="s">
        <v>3093</v>
      </c>
      <c r="H523" t="s">
        <v>3094</v>
      </c>
      <c r="I523" s="1"/>
      <c r="J523" s="1"/>
      <c r="K523" s="1"/>
      <c r="L523" s="1"/>
      <c r="M523" s="1"/>
      <c r="N523" s="1">
        <v>12</v>
      </c>
      <c r="O523" s="44">
        <f t="shared" si="101"/>
        <v>1</v>
      </c>
      <c r="P523" s="60">
        <f t="shared" si="102"/>
        <v>1</v>
      </c>
      <c r="Q523" s="62">
        <f t="shared" si="103"/>
        <v>0</v>
      </c>
      <c r="R523" s="62">
        <f t="shared" si="104"/>
        <v>1</v>
      </c>
      <c r="S523" s="60" t="str">
        <f t="shared" si="99"/>
        <v>0-15% range</v>
      </c>
      <c r="T523" s="61">
        <f t="shared" si="107"/>
        <v>12</v>
      </c>
      <c r="U523" s="61">
        <f t="shared" si="105"/>
        <v>12</v>
      </c>
      <c r="V523" s="61">
        <f t="shared" si="106"/>
        <v>12</v>
      </c>
      <c r="W523" s="60">
        <f t="shared" si="100"/>
        <v>1</v>
      </c>
      <c r="X523" s="104" t="s">
        <v>2173</v>
      </c>
      <c r="Z523" s="134"/>
      <c r="AA523" s="134"/>
      <c r="AB523" s="134"/>
      <c r="AC523" s="134"/>
      <c r="AD523" s="134"/>
      <c r="AE523" s="134"/>
    </row>
    <row r="524" spans="1:31" ht="15" customHeight="1" x14ac:dyDescent="0.25">
      <c r="A524" s="40" t="s">
        <v>16</v>
      </c>
      <c r="B524" s="40" t="s">
        <v>162</v>
      </c>
      <c r="C524" t="s">
        <v>426</v>
      </c>
      <c r="D524" s="40" t="s">
        <v>423</v>
      </c>
      <c r="E524" t="s">
        <v>393</v>
      </c>
      <c r="F524" s="40" t="s">
        <v>424</v>
      </c>
      <c r="G524" t="s">
        <v>3095</v>
      </c>
      <c r="H524" t="s">
        <v>3096</v>
      </c>
      <c r="I524" s="1"/>
      <c r="J524" s="1"/>
      <c r="K524" s="1"/>
      <c r="L524" s="1"/>
      <c r="M524" s="1"/>
      <c r="N524" s="1">
        <v>5</v>
      </c>
      <c r="O524" s="44">
        <f t="shared" si="101"/>
        <v>1</v>
      </c>
      <c r="P524" s="60">
        <f t="shared" si="102"/>
        <v>1</v>
      </c>
      <c r="Q524" s="62">
        <f t="shared" si="103"/>
        <v>0</v>
      </c>
      <c r="R524" s="62">
        <f t="shared" si="104"/>
        <v>1</v>
      </c>
      <c r="S524" s="60" t="str">
        <f t="shared" si="99"/>
        <v>0-15% range</v>
      </c>
      <c r="T524" s="61">
        <f t="shared" si="107"/>
        <v>5</v>
      </c>
      <c r="U524" s="61">
        <f t="shared" si="105"/>
        <v>5</v>
      </c>
      <c r="V524" s="61">
        <f t="shared" si="106"/>
        <v>5</v>
      </c>
      <c r="W524" s="60">
        <f t="shared" si="100"/>
        <v>1</v>
      </c>
      <c r="X524" s="104" t="s">
        <v>2173</v>
      </c>
      <c r="Z524" s="134"/>
      <c r="AA524" s="134"/>
      <c r="AB524" s="134"/>
      <c r="AC524" s="134"/>
      <c r="AD524" s="134"/>
      <c r="AE524" s="134"/>
    </row>
    <row r="525" spans="1:31" ht="15" customHeight="1" x14ac:dyDescent="0.25">
      <c r="A525" s="40" t="s">
        <v>16</v>
      </c>
      <c r="B525" s="40" t="s">
        <v>162</v>
      </c>
      <c r="C525" t="s">
        <v>426</v>
      </c>
      <c r="D525" s="40" t="s">
        <v>423</v>
      </c>
      <c r="E525" t="s">
        <v>393</v>
      </c>
      <c r="F525" s="40" t="s">
        <v>424</v>
      </c>
      <c r="G525" t="s">
        <v>3238</v>
      </c>
      <c r="H525" t="s">
        <v>3239</v>
      </c>
      <c r="I525" s="1"/>
      <c r="J525" s="1"/>
      <c r="K525" s="1"/>
      <c r="L525" s="1"/>
      <c r="M525" s="1"/>
      <c r="N525" s="1">
        <v>3</v>
      </c>
      <c r="O525" s="44">
        <f t="shared" si="101"/>
        <v>1</v>
      </c>
      <c r="P525" s="60">
        <f t="shared" si="102"/>
        <v>1</v>
      </c>
      <c r="Q525" s="62">
        <f t="shared" si="103"/>
        <v>0</v>
      </c>
      <c r="R525" s="62">
        <f t="shared" si="104"/>
        <v>1</v>
      </c>
      <c r="S525" s="60" t="str">
        <f t="shared" si="99"/>
        <v>0-15% range</v>
      </c>
      <c r="T525" s="61">
        <f t="shared" si="107"/>
        <v>3</v>
      </c>
      <c r="U525" s="61">
        <f t="shared" si="105"/>
        <v>3</v>
      </c>
      <c r="V525" s="61">
        <f t="shared" si="106"/>
        <v>3</v>
      </c>
      <c r="W525" s="60">
        <f t="shared" si="100"/>
        <v>1</v>
      </c>
      <c r="X525" s="104" t="s">
        <v>2173</v>
      </c>
      <c r="Z525" s="134"/>
      <c r="AA525" s="134"/>
      <c r="AB525" s="134"/>
      <c r="AC525" s="134"/>
      <c r="AD525" s="134"/>
      <c r="AE525" s="134"/>
    </row>
    <row r="526" spans="1:31" ht="15" customHeight="1" x14ac:dyDescent="0.25">
      <c r="A526" s="40" t="s">
        <v>16</v>
      </c>
      <c r="B526" s="40" t="s">
        <v>162</v>
      </c>
      <c r="C526" t="s">
        <v>426</v>
      </c>
      <c r="D526" s="40" t="s">
        <v>423</v>
      </c>
      <c r="E526" t="s">
        <v>393</v>
      </c>
      <c r="F526" s="40" t="s">
        <v>424</v>
      </c>
      <c r="G526" t="s">
        <v>3622</v>
      </c>
      <c r="H526" t="s">
        <v>3623</v>
      </c>
      <c r="I526" s="1"/>
      <c r="J526" s="1"/>
      <c r="K526" s="1"/>
      <c r="L526" s="1"/>
      <c r="M526" s="1"/>
      <c r="N526" s="1">
        <v>7</v>
      </c>
      <c r="O526" s="44">
        <f t="shared" si="101"/>
        <v>1</v>
      </c>
      <c r="P526" s="60">
        <f t="shared" si="102"/>
        <v>1</v>
      </c>
      <c r="Q526" s="62">
        <f t="shared" si="103"/>
        <v>0</v>
      </c>
      <c r="R526" s="62">
        <f t="shared" si="104"/>
        <v>1</v>
      </c>
      <c r="S526" s="60" t="str">
        <f t="shared" si="99"/>
        <v>0-15% range</v>
      </c>
      <c r="T526" s="61">
        <f t="shared" si="107"/>
        <v>7</v>
      </c>
      <c r="U526" s="61">
        <f t="shared" si="105"/>
        <v>7</v>
      </c>
      <c r="V526" s="61">
        <f t="shared" si="106"/>
        <v>7</v>
      </c>
      <c r="W526" s="60">
        <f t="shared" si="100"/>
        <v>1</v>
      </c>
      <c r="X526" s="104" t="s">
        <v>2173</v>
      </c>
      <c r="Z526" s="134"/>
      <c r="AA526" s="134"/>
      <c r="AB526" s="134"/>
      <c r="AC526" s="134"/>
      <c r="AD526" s="134"/>
      <c r="AE526" s="134"/>
    </row>
    <row r="527" spans="1:31" ht="15" customHeight="1" x14ac:dyDescent="0.25">
      <c r="A527" s="40" t="s">
        <v>16</v>
      </c>
      <c r="B527" s="40" t="s">
        <v>162</v>
      </c>
      <c r="C527" t="s">
        <v>426</v>
      </c>
      <c r="D527" s="40" t="s">
        <v>423</v>
      </c>
      <c r="E527" t="s">
        <v>393</v>
      </c>
      <c r="F527" s="40" t="s">
        <v>424</v>
      </c>
      <c r="G527" t="s">
        <v>3624</v>
      </c>
      <c r="H527" t="s">
        <v>3625</v>
      </c>
      <c r="I527" s="1"/>
      <c r="J527" s="1"/>
      <c r="K527" s="1"/>
      <c r="L527" s="1"/>
      <c r="M527" s="1"/>
      <c r="N527" s="1">
        <v>3</v>
      </c>
      <c r="O527" s="44">
        <f t="shared" si="101"/>
        <v>1</v>
      </c>
      <c r="P527" s="60">
        <f t="shared" si="102"/>
        <v>1</v>
      </c>
      <c r="Q527" s="62">
        <f t="shared" si="103"/>
        <v>0</v>
      </c>
      <c r="R527" s="62">
        <f t="shared" si="104"/>
        <v>1</v>
      </c>
      <c r="S527" s="60" t="str">
        <f t="shared" si="99"/>
        <v>0-15% range</v>
      </c>
      <c r="T527" s="61">
        <f t="shared" si="107"/>
        <v>3</v>
      </c>
      <c r="U527" s="61">
        <f t="shared" si="105"/>
        <v>3</v>
      </c>
      <c r="V527" s="61">
        <f t="shared" si="106"/>
        <v>3</v>
      </c>
      <c r="W527" s="60">
        <f t="shared" si="100"/>
        <v>1</v>
      </c>
      <c r="X527" s="104" t="s">
        <v>2173</v>
      </c>
      <c r="Z527" s="134"/>
      <c r="AA527" s="134"/>
      <c r="AB527" s="134"/>
      <c r="AC527" s="134"/>
      <c r="AD527" s="134"/>
      <c r="AE527" s="134"/>
    </row>
    <row r="528" spans="1:31" ht="15" customHeight="1" x14ac:dyDescent="0.25">
      <c r="A528" s="40" t="s">
        <v>16</v>
      </c>
      <c r="B528" s="40" t="s">
        <v>162</v>
      </c>
      <c r="C528" t="s">
        <v>426</v>
      </c>
      <c r="D528" s="40" t="s">
        <v>423</v>
      </c>
      <c r="E528" t="s">
        <v>393</v>
      </c>
      <c r="F528" s="40" t="s">
        <v>424</v>
      </c>
      <c r="G528" t="s">
        <v>3626</v>
      </c>
      <c r="H528" t="s">
        <v>3627</v>
      </c>
      <c r="I528" s="1"/>
      <c r="J528" s="1"/>
      <c r="K528" s="1"/>
      <c r="L528" s="1"/>
      <c r="M528" s="1"/>
      <c r="N528" s="1">
        <v>3</v>
      </c>
      <c r="O528" s="44">
        <f t="shared" si="101"/>
        <v>1</v>
      </c>
      <c r="P528" s="60">
        <f t="shared" si="102"/>
        <v>1</v>
      </c>
      <c r="Q528" s="62">
        <f t="shared" si="103"/>
        <v>0</v>
      </c>
      <c r="R528" s="62">
        <f t="shared" si="104"/>
        <v>1</v>
      </c>
      <c r="S528" s="60" t="str">
        <f t="shared" si="99"/>
        <v>0-15% range</v>
      </c>
      <c r="T528" s="61">
        <f t="shared" si="107"/>
        <v>3</v>
      </c>
      <c r="U528" s="61">
        <f t="shared" si="105"/>
        <v>3</v>
      </c>
      <c r="V528" s="61">
        <f t="shared" si="106"/>
        <v>3</v>
      </c>
      <c r="W528" s="60">
        <f t="shared" si="100"/>
        <v>1</v>
      </c>
      <c r="X528" s="104" t="s">
        <v>2173</v>
      </c>
      <c r="Z528" s="134"/>
      <c r="AA528" s="134"/>
      <c r="AB528" s="134"/>
      <c r="AC528" s="134"/>
      <c r="AD528" s="134"/>
      <c r="AE528" s="134"/>
    </row>
    <row r="529" spans="1:31" ht="15" customHeight="1" x14ac:dyDescent="0.25">
      <c r="A529" s="40" t="s">
        <v>16</v>
      </c>
      <c r="B529" s="40" t="s">
        <v>162</v>
      </c>
      <c r="C529" t="s">
        <v>426</v>
      </c>
      <c r="D529" s="40" t="s">
        <v>423</v>
      </c>
      <c r="E529" t="s">
        <v>393</v>
      </c>
      <c r="F529" s="40" t="s">
        <v>424</v>
      </c>
      <c r="G529" t="s">
        <v>3628</v>
      </c>
      <c r="H529" t="s">
        <v>3629</v>
      </c>
      <c r="I529" s="1"/>
      <c r="J529" s="1"/>
      <c r="K529" s="1"/>
      <c r="L529" s="1"/>
      <c r="M529" s="1"/>
      <c r="N529" s="1">
        <v>8</v>
      </c>
      <c r="O529" s="44">
        <f t="shared" si="101"/>
        <v>1</v>
      </c>
      <c r="P529" s="60">
        <f t="shared" si="102"/>
        <v>1</v>
      </c>
      <c r="Q529" s="62">
        <f t="shared" si="103"/>
        <v>0</v>
      </c>
      <c r="R529" s="62">
        <f t="shared" si="104"/>
        <v>1</v>
      </c>
      <c r="S529" s="60" t="str">
        <f t="shared" si="99"/>
        <v>0-15% range</v>
      </c>
      <c r="T529" s="61">
        <f t="shared" si="107"/>
        <v>8</v>
      </c>
      <c r="U529" s="61">
        <f t="shared" si="105"/>
        <v>8</v>
      </c>
      <c r="V529" s="61">
        <f t="shared" si="106"/>
        <v>8</v>
      </c>
      <c r="W529" s="60">
        <f t="shared" si="100"/>
        <v>1</v>
      </c>
      <c r="X529" s="104" t="s">
        <v>2173</v>
      </c>
      <c r="Z529" s="134"/>
      <c r="AA529" s="134"/>
      <c r="AB529" s="134"/>
      <c r="AC529" s="134"/>
      <c r="AD529" s="134"/>
      <c r="AE529" s="134"/>
    </row>
    <row r="530" spans="1:31" ht="15" customHeight="1" x14ac:dyDescent="0.25">
      <c r="A530" s="40" t="s">
        <v>16</v>
      </c>
      <c r="B530" s="40" t="s">
        <v>162</v>
      </c>
      <c r="C530" t="s">
        <v>426</v>
      </c>
      <c r="D530" s="40" t="s">
        <v>423</v>
      </c>
      <c r="E530" t="s">
        <v>1344</v>
      </c>
      <c r="F530" s="40" t="s">
        <v>1345</v>
      </c>
      <c r="G530" t="s">
        <v>1344</v>
      </c>
      <c r="H530" t="s">
        <v>1575</v>
      </c>
      <c r="I530" s="1"/>
      <c r="J530" s="1"/>
      <c r="K530" s="1"/>
      <c r="L530" s="1"/>
      <c r="M530" s="1"/>
      <c r="N530" s="1">
        <v>610</v>
      </c>
      <c r="O530" s="44">
        <f t="shared" si="101"/>
        <v>1</v>
      </c>
      <c r="P530" s="60">
        <f t="shared" si="102"/>
        <v>1</v>
      </c>
      <c r="Q530" s="62">
        <f t="shared" si="103"/>
        <v>0</v>
      </c>
      <c r="R530" s="62">
        <f t="shared" si="104"/>
        <v>1</v>
      </c>
      <c r="S530" s="60" t="str">
        <f t="shared" si="99"/>
        <v>0-15% range</v>
      </c>
      <c r="T530" s="61">
        <f t="shared" si="107"/>
        <v>610</v>
      </c>
      <c r="U530" s="61">
        <f t="shared" si="105"/>
        <v>610</v>
      </c>
      <c r="V530" s="61">
        <f t="shared" si="106"/>
        <v>610</v>
      </c>
      <c r="W530" s="60">
        <f t="shared" si="100"/>
        <v>1</v>
      </c>
      <c r="X530" s="104" t="s">
        <v>2173</v>
      </c>
      <c r="Z530" s="134"/>
      <c r="AA530" s="134"/>
      <c r="AB530" s="134"/>
      <c r="AC530" s="134"/>
      <c r="AD530" s="134"/>
      <c r="AE530" s="134"/>
    </row>
    <row r="531" spans="1:31" ht="15" customHeight="1" x14ac:dyDescent="0.25">
      <c r="A531" s="40" t="s">
        <v>16</v>
      </c>
      <c r="B531" s="40" t="s">
        <v>162</v>
      </c>
      <c r="C531" t="s">
        <v>426</v>
      </c>
      <c r="D531" s="40" t="s">
        <v>423</v>
      </c>
      <c r="E531" t="s">
        <v>1344</v>
      </c>
      <c r="F531" s="40" t="s">
        <v>1345</v>
      </c>
      <c r="G531" t="s">
        <v>2723</v>
      </c>
      <c r="H531" t="s">
        <v>2724</v>
      </c>
      <c r="I531" s="1"/>
      <c r="J531" s="1"/>
      <c r="K531" s="1"/>
      <c r="L531" s="1"/>
      <c r="M531" s="1"/>
      <c r="N531" s="1">
        <v>79</v>
      </c>
      <c r="O531" s="44">
        <f t="shared" si="101"/>
        <v>1</v>
      </c>
      <c r="P531" s="60">
        <f t="shared" si="102"/>
        <v>1</v>
      </c>
      <c r="Q531" s="62">
        <f t="shared" si="103"/>
        <v>0</v>
      </c>
      <c r="R531" s="62">
        <f t="shared" si="104"/>
        <v>1</v>
      </c>
      <c r="S531" s="60" t="str">
        <f t="shared" si="99"/>
        <v>0-15% range</v>
      </c>
      <c r="T531" s="61">
        <f t="shared" si="107"/>
        <v>79</v>
      </c>
      <c r="U531" s="61">
        <f t="shared" si="105"/>
        <v>79</v>
      </c>
      <c r="V531" s="61">
        <f t="shared" si="106"/>
        <v>79</v>
      </c>
      <c r="W531" s="60">
        <f t="shared" si="100"/>
        <v>1</v>
      </c>
      <c r="X531" s="104" t="s">
        <v>2173</v>
      </c>
      <c r="Z531" s="134"/>
      <c r="AA531" s="134"/>
      <c r="AB531" s="134"/>
      <c r="AC531" s="134"/>
      <c r="AD531" s="134"/>
      <c r="AE531" s="134"/>
    </row>
    <row r="532" spans="1:31" ht="15" customHeight="1" x14ac:dyDescent="0.25">
      <c r="A532" s="40" t="s">
        <v>16</v>
      </c>
      <c r="B532" s="40" t="s">
        <v>162</v>
      </c>
      <c r="C532" t="s">
        <v>426</v>
      </c>
      <c r="D532" s="40" t="s">
        <v>423</v>
      </c>
      <c r="E532" t="s">
        <v>1911</v>
      </c>
      <c r="F532" s="40" t="s">
        <v>1912</v>
      </c>
      <c r="G532" t="s">
        <v>1233</v>
      </c>
      <c r="H532" t="s">
        <v>3603</v>
      </c>
      <c r="I532" s="1"/>
      <c r="J532" s="1"/>
      <c r="K532" s="1"/>
      <c r="L532" s="1"/>
      <c r="M532" s="1"/>
      <c r="N532" s="1">
        <v>6</v>
      </c>
      <c r="O532" s="44">
        <f t="shared" si="101"/>
        <v>1</v>
      </c>
      <c r="P532" s="60">
        <f t="shared" si="102"/>
        <v>1</v>
      </c>
      <c r="Q532" s="62">
        <f t="shared" si="103"/>
        <v>0</v>
      </c>
      <c r="R532" s="62">
        <f t="shared" si="104"/>
        <v>1</v>
      </c>
      <c r="S532" s="60" t="str">
        <f t="shared" si="99"/>
        <v>0-15% range</v>
      </c>
      <c r="T532" s="61">
        <f t="shared" si="107"/>
        <v>6</v>
      </c>
      <c r="U532" s="61">
        <f t="shared" si="105"/>
        <v>6</v>
      </c>
      <c r="V532" s="61">
        <f t="shared" si="106"/>
        <v>6</v>
      </c>
      <c r="W532" s="60">
        <f t="shared" si="100"/>
        <v>1</v>
      </c>
      <c r="X532" s="104" t="s">
        <v>2173</v>
      </c>
      <c r="Z532" s="134"/>
      <c r="AA532" s="134"/>
      <c r="AB532" s="134"/>
      <c r="AC532" s="134"/>
      <c r="AD532" s="134"/>
      <c r="AE532" s="134"/>
    </row>
    <row r="533" spans="1:31" ht="15" customHeight="1" x14ac:dyDescent="0.25">
      <c r="A533" s="40" t="s">
        <v>16</v>
      </c>
      <c r="B533" s="40" t="s">
        <v>162</v>
      </c>
      <c r="C533" t="s">
        <v>426</v>
      </c>
      <c r="D533" s="40" t="s">
        <v>423</v>
      </c>
      <c r="E533" t="s">
        <v>1911</v>
      </c>
      <c r="F533" s="40" t="s">
        <v>1912</v>
      </c>
      <c r="G533" t="s">
        <v>2241</v>
      </c>
      <c r="H533" t="s">
        <v>2240</v>
      </c>
      <c r="I533" s="1"/>
      <c r="J533" s="1"/>
      <c r="K533" s="1"/>
      <c r="L533" s="1"/>
      <c r="M533" s="1"/>
      <c r="N533" s="1">
        <v>2</v>
      </c>
      <c r="O533" s="44">
        <f t="shared" si="101"/>
        <v>1</v>
      </c>
      <c r="P533" s="60">
        <f t="shared" si="102"/>
        <v>1</v>
      </c>
      <c r="Q533" s="62">
        <f t="shared" si="103"/>
        <v>0</v>
      </c>
      <c r="R533" s="62">
        <f t="shared" si="104"/>
        <v>1</v>
      </c>
      <c r="S533" s="60" t="str">
        <f t="shared" si="99"/>
        <v>0-15% range</v>
      </c>
      <c r="T533" s="61">
        <f t="shared" si="107"/>
        <v>2</v>
      </c>
      <c r="U533" s="61">
        <f t="shared" si="105"/>
        <v>2</v>
      </c>
      <c r="V533" s="61">
        <f t="shared" si="106"/>
        <v>2</v>
      </c>
      <c r="W533" s="60">
        <f t="shared" si="100"/>
        <v>1</v>
      </c>
      <c r="X533" s="104" t="s">
        <v>2173</v>
      </c>
      <c r="Z533" s="134"/>
      <c r="AA533" s="134"/>
      <c r="AB533" s="134"/>
      <c r="AC533" s="134"/>
      <c r="AD533" s="134"/>
      <c r="AE533" s="134"/>
    </row>
    <row r="534" spans="1:31" ht="15" customHeight="1" x14ac:dyDescent="0.25">
      <c r="A534" s="40" t="s">
        <v>16</v>
      </c>
      <c r="B534" s="40" t="s">
        <v>162</v>
      </c>
      <c r="C534" t="s">
        <v>426</v>
      </c>
      <c r="D534" s="40" t="s">
        <v>423</v>
      </c>
      <c r="E534" t="s">
        <v>1911</v>
      </c>
      <c r="F534" s="40" t="s">
        <v>1912</v>
      </c>
      <c r="G534" t="s">
        <v>1702</v>
      </c>
      <c r="H534" t="s">
        <v>3600</v>
      </c>
      <c r="I534" s="1"/>
      <c r="J534" s="1"/>
      <c r="K534" s="1"/>
      <c r="L534" s="1"/>
      <c r="M534" s="1"/>
      <c r="N534" s="1">
        <v>2</v>
      </c>
      <c r="O534" s="44">
        <f t="shared" si="101"/>
        <v>1</v>
      </c>
      <c r="P534" s="60">
        <f t="shared" si="102"/>
        <v>1</v>
      </c>
      <c r="Q534" s="62">
        <f t="shared" si="103"/>
        <v>0</v>
      </c>
      <c r="R534" s="62">
        <f t="shared" si="104"/>
        <v>1</v>
      </c>
      <c r="S534" s="60" t="str">
        <f t="shared" si="99"/>
        <v>0-15% range</v>
      </c>
      <c r="T534" s="61">
        <f t="shared" si="107"/>
        <v>2</v>
      </c>
      <c r="U534" s="61">
        <f t="shared" si="105"/>
        <v>2</v>
      </c>
      <c r="V534" s="61">
        <f t="shared" si="106"/>
        <v>2</v>
      </c>
      <c r="W534" s="60">
        <f t="shared" si="100"/>
        <v>1</v>
      </c>
      <c r="X534" s="104" t="s">
        <v>2173</v>
      </c>
      <c r="Z534" s="134"/>
      <c r="AA534" s="134"/>
      <c r="AB534" s="134"/>
      <c r="AC534" s="134"/>
      <c r="AD534" s="134"/>
      <c r="AE534" s="134"/>
    </row>
    <row r="535" spans="1:31" ht="15" customHeight="1" x14ac:dyDescent="0.25">
      <c r="A535" s="41" t="s">
        <v>16</v>
      </c>
      <c r="B535" s="40" t="s">
        <v>162</v>
      </c>
      <c r="C535" t="s">
        <v>426</v>
      </c>
      <c r="D535" s="40" t="s">
        <v>423</v>
      </c>
      <c r="E535" t="s">
        <v>1911</v>
      </c>
      <c r="F535" s="40" t="s">
        <v>1912</v>
      </c>
      <c r="G535" t="s">
        <v>3021</v>
      </c>
      <c r="H535" t="s">
        <v>3022</v>
      </c>
      <c r="I535" s="1"/>
      <c r="J535" s="1"/>
      <c r="K535" s="1"/>
      <c r="L535" s="1"/>
      <c r="M535" s="1"/>
      <c r="N535" s="1">
        <v>3</v>
      </c>
      <c r="O535" s="44">
        <f t="shared" si="101"/>
        <v>1</v>
      </c>
      <c r="P535" s="60">
        <f t="shared" si="102"/>
        <v>1</v>
      </c>
      <c r="Q535" s="62">
        <f t="shared" si="103"/>
        <v>0</v>
      </c>
      <c r="R535" s="62">
        <f t="shared" si="104"/>
        <v>1</v>
      </c>
      <c r="S535" s="60" t="str">
        <f t="shared" si="99"/>
        <v>0-15% range</v>
      </c>
      <c r="T535" s="61">
        <f t="shared" si="107"/>
        <v>3</v>
      </c>
      <c r="U535" s="61">
        <f t="shared" si="105"/>
        <v>3</v>
      </c>
      <c r="V535" s="61">
        <f t="shared" si="106"/>
        <v>3</v>
      </c>
      <c r="W535" s="60">
        <f t="shared" si="100"/>
        <v>1</v>
      </c>
      <c r="X535" s="104" t="s">
        <v>2173</v>
      </c>
      <c r="Z535" s="134"/>
      <c r="AA535" s="134"/>
      <c r="AB535" s="134"/>
      <c r="AC535" s="134"/>
      <c r="AD535" s="134"/>
      <c r="AE535" s="134"/>
    </row>
    <row r="536" spans="1:31" ht="15" customHeight="1" x14ac:dyDescent="0.25">
      <c r="A536" s="40" t="s">
        <v>16</v>
      </c>
      <c r="B536" s="40" t="s">
        <v>162</v>
      </c>
      <c r="C536" t="s">
        <v>426</v>
      </c>
      <c r="D536" s="40" t="s">
        <v>423</v>
      </c>
      <c r="E536" t="s">
        <v>1911</v>
      </c>
      <c r="F536" s="40" t="s">
        <v>1912</v>
      </c>
      <c r="G536" t="s">
        <v>3030</v>
      </c>
      <c r="H536" t="s">
        <v>3031</v>
      </c>
      <c r="I536" s="1"/>
      <c r="J536" s="1"/>
      <c r="K536" s="1"/>
      <c r="L536" s="1"/>
      <c r="M536" s="1"/>
      <c r="N536" s="1">
        <v>5</v>
      </c>
      <c r="O536" s="44">
        <f t="shared" si="101"/>
        <v>1</v>
      </c>
      <c r="P536" s="60">
        <f t="shared" si="102"/>
        <v>1</v>
      </c>
      <c r="Q536" s="62">
        <f t="shared" si="103"/>
        <v>0</v>
      </c>
      <c r="R536" s="62">
        <f t="shared" si="104"/>
        <v>1</v>
      </c>
      <c r="S536" s="60" t="str">
        <f t="shared" si="99"/>
        <v>0-15% range</v>
      </c>
      <c r="T536" s="61">
        <f t="shared" si="107"/>
        <v>5</v>
      </c>
      <c r="U536" s="61">
        <f t="shared" si="105"/>
        <v>5</v>
      </c>
      <c r="V536" s="61">
        <f t="shared" si="106"/>
        <v>5</v>
      </c>
      <c r="W536" s="60">
        <f t="shared" si="100"/>
        <v>1</v>
      </c>
      <c r="X536" s="104" t="s">
        <v>2173</v>
      </c>
      <c r="Z536" s="134"/>
      <c r="AA536" s="134"/>
      <c r="AB536" s="134"/>
      <c r="AC536" s="134"/>
      <c r="AD536" s="134"/>
      <c r="AE536" s="134"/>
    </row>
    <row r="537" spans="1:31" ht="15" customHeight="1" x14ac:dyDescent="0.25">
      <c r="A537" s="40" t="s">
        <v>16</v>
      </c>
      <c r="B537" s="40" t="s">
        <v>162</v>
      </c>
      <c r="C537" t="s">
        <v>426</v>
      </c>
      <c r="D537" s="40" t="s">
        <v>423</v>
      </c>
      <c r="E537" t="s">
        <v>1911</v>
      </c>
      <c r="F537" s="40" t="s">
        <v>1912</v>
      </c>
      <c r="G537" t="s">
        <v>3032</v>
      </c>
      <c r="H537" t="s">
        <v>3033</v>
      </c>
      <c r="I537" s="1"/>
      <c r="J537" s="1"/>
      <c r="K537" s="1"/>
      <c r="L537" s="1"/>
      <c r="M537" s="1"/>
      <c r="N537" s="1">
        <v>10</v>
      </c>
      <c r="O537" s="44">
        <f t="shared" si="101"/>
        <v>1</v>
      </c>
      <c r="P537" s="60">
        <f t="shared" si="102"/>
        <v>1</v>
      </c>
      <c r="Q537" s="62">
        <f t="shared" si="103"/>
        <v>0</v>
      </c>
      <c r="R537" s="62">
        <f t="shared" si="104"/>
        <v>1</v>
      </c>
      <c r="S537" s="60" t="str">
        <f t="shared" si="99"/>
        <v>0-15% range</v>
      </c>
      <c r="T537" s="61">
        <f t="shared" si="107"/>
        <v>10</v>
      </c>
      <c r="U537" s="61">
        <f t="shared" si="105"/>
        <v>10</v>
      </c>
      <c r="V537" s="61">
        <f t="shared" si="106"/>
        <v>10</v>
      </c>
      <c r="W537" s="60">
        <f t="shared" si="100"/>
        <v>1</v>
      </c>
      <c r="X537" s="104" t="s">
        <v>2173</v>
      </c>
      <c r="Z537" s="134"/>
      <c r="AA537" s="134"/>
      <c r="AB537" s="134"/>
      <c r="AC537" s="134"/>
      <c r="AD537" s="134"/>
      <c r="AE537" s="134"/>
    </row>
    <row r="538" spans="1:31" ht="15" customHeight="1" x14ac:dyDescent="0.25">
      <c r="A538" s="40" t="s">
        <v>16</v>
      </c>
      <c r="B538" s="40" t="s">
        <v>162</v>
      </c>
      <c r="C538" t="s">
        <v>426</v>
      </c>
      <c r="D538" s="40" t="s">
        <v>423</v>
      </c>
      <c r="E538" t="s">
        <v>1911</v>
      </c>
      <c r="F538" s="40" t="s">
        <v>1912</v>
      </c>
      <c r="G538" t="s">
        <v>3049</v>
      </c>
      <c r="H538" t="s">
        <v>3050</v>
      </c>
      <c r="I538" s="1"/>
      <c r="J538" s="1"/>
      <c r="K538" s="1"/>
      <c r="L538" s="1"/>
      <c r="M538" s="1"/>
      <c r="N538" s="1">
        <v>5</v>
      </c>
      <c r="O538" s="44">
        <f t="shared" si="101"/>
        <v>1</v>
      </c>
      <c r="P538" s="60">
        <f t="shared" si="102"/>
        <v>1</v>
      </c>
      <c r="Q538" s="62">
        <f t="shared" si="103"/>
        <v>0</v>
      </c>
      <c r="R538" s="62">
        <f t="shared" si="104"/>
        <v>1</v>
      </c>
      <c r="S538" s="60" t="str">
        <f t="shared" si="99"/>
        <v>0-15% range</v>
      </c>
      <c r="T538" s="61">
        <f t="shared" si="107"/>
        <v>5</v>
      </c>
      <c r="U538" s="61">
        <f t="shared" si="105"/>
        <v>5</v>
      </c>
      <c r="V538" s="61">
        <f t="shared" si="106"/>
        <v>5</v>
      </c>
      <c r="W538" s="60">
        <f t="shared" si="100"/>
        <v>1</v>
      </c>
      <c r="X538" s="104" t="s">
        <v>2173</v>
      </c>
      <c r="Z538" s="134"/>
      <c r="AA538" s="134"/>
      <c r="AB538" s="134"/>
      <c r="AC538" s="134"/>
      <c r="AD538" s="134"/>
      <c r="AE538" s="134"/>
    </row>
    <row r="539" spans="1:31" ht="15" customHeight="1" x14ac:dyDescent="0.25">
      <c r="A539" s="40" t="s">
        <v>16</v>
      </c>
      <c r="B539" s="40" t="s">
        <v>162</v>
      </c>
      <c r="C539" t="s">
        <v>426</v>
      </c>
      <c r="D539" s="40" t="s">
        <v>423</v>
      </c>
      <c r="E539" t="s">
        <v>1911</v>
      </c>
      <c r="F539" s="40" t="s">
        <v>1912</v>
      </c>
      <c r="G539" t="s">
        <v>3091</v>
      </c>
      <c r="H539" t="s">
        <v>3092</v>
      </c>
      <c r="I539" s="1"/>
      <c r="J539" s="1"/>
      <c r="K539" s="1"/>
      <c r="L539" s="1"/>
      <c r="M539" s="1"/>
      <c r="N539" s="1">
        <v>7</v>
      </c>
      <c r="O539" s="44">
        <f t="shared" si="101"/>
        <v>1</v>
      </c>
      <c r="P539" s="60">
        <f t="shared" si="102"/>
        <v>1</v>
      </c>
      <c r="Q539" s="62">
        <f t="shared" si="103"/>
        <v>0</v>
      </c>
      <c r="R539" s="62">
        <f t="shared" si="104"/>
        <v>1</v>
      </c>
      <c r="S539" s="60" t="str">
        <f t="shared" si="99"/>
        <v>0-15% range</v>
      </c>
      <c r="T539" s="61">
        <f t="shared" si="107"/>
        <v>7</v>
      </c>
      <c r="U539" s="61">
        <f t="shared" si="105"/>
        <v>7</v>
      </c>
      <c r="V539" s="61">
        <f t="shared" si="106"/>
        <v>7</v>
      </c>
      <c r="W539" s="60">
        <f t="shared" si="100"/>
        <v>1</v>
      </c>
      <c r="X539" s="104" t="s">
        <v>2173</v>
      </c>
      <c r="Z539" s="134"/>
      <c r="AA539" s="134"/>
      <c r="AB539" s="134"/>
      <c r="AC539" s="134"/>
      <c r="AD539" s="134"/>
      <c r="AE539" s="134"/>
    </row>
    <row r="540" spans="1:31" ht="15" customHeight="1" x14ac:dyDescent="0.25">
      <c r="A540" s="41" t="s">
        <v>16</v>
      </c>
      <c r="B540" s="40" t="s">
        <v>162</v>
      </c>
      <c r="C540" t="s">
        <v>426</v>
      </c>
      <c r="D540" s="40" t="s">
        <v>423</v>
      </c>
      <c r="E540" t="s">
        <v>1911</v>
      </c>
      <c r="F540" s="40" t="s">
        <v>1912</v>
      </c>
      <c r="G540" t="s">
        <v>3099</v>
      </c>
      <c r="H540" t="s">
        <v>3100</v>
      </c>
      <c r="I540" s="1"/>
      <c r="J540" s="1"/>
      <c r="K540" s="1"/>
      <c r="L540" s="1"/>
      <c r="M540" s="1"/>
      <c r="N540" s="1">
        <v>4</v>
      </c>
      <c r="O540" s="44">
        <f t="shared" si="101"/>
        <v>1</v>
      </c>
      <c r="P540" s="60">
        <f t="shared" si="102"/>
        <v>1</v>
      </c>
      <c r="Q540" s="62">
        <f t="shared" si="103"/>
        <v>0</v>
      </c>
      <c r="R540" s="62">
        <f t="shared" si="104"/>
        <v>1</v>
      </c>
      <c r="S540" s="60" t="str">
        <f t="shared" si="99"/>
        <v>0-15% range</v>
      </c>
      <c r="T540" s="61">
        <f t="shared" si="107"/>
        <v>4</v>
      </c>
      <c r="U540" s="61">
        <f t="shared" si="105"/>
        <v>4</v>
      </c>
      <c r="V540" s="61">
        <f t="shared" si="106"/>
        <v>4</v>
      </c>
      <c r="W540" s="60">
        <f t="shared" si="100"/>
        <v>1</v>
      </c>
      <c r="X540" s="104" t="s">
        <v>2173</v>
      </c>
      <c r="Z540" s="134"/>
      <c r="AA540" s="134"/>
      <c r="AB540" s="134"/>
      <c r="AC540" s="134"/>
      <c r="AD540" s="134"/>
      <c r="AE540" s="134"/>
    </row>
    <row r="541" spans="1:31" ht="15" customHeight="1" x14ac:dyDescent="0.25">
      <c r="A541" s="40" t="s">
        <v>16</v>
      </c>
      <c r="B541" s="40" t="s">
        <v>162</v>
      </c>
      <c r="C541" t="s">
        <v>426</v>
      </c>
      <c r="D541" s="40" t="s">
        <v>423</v>
      </c>
      <c r="E541" t="s">
        <v>1911</v>
      </c>
      <c r="F541" s="40" t="s">
        <v>1912</v>
      </c>
      <c r="G541" t="s">
        <v>3101</v>
      </c>
      <c r="H541" t="s">
        <v>3102</v>
      </c>
      <c r="I541" s="1"/>
      <c r="J541" s="1"/>
      <c r="K541" s="1"/>
      <c r="L541" s="1"/>
      <c r="M541" s="1"/>
      <c r="N541" s="1">
        <v>15</v>
      </c>
      <c r="O541" s="44">
        <f t="shared" si="101"/>
        <v>1</v>
      </c>
      <c r="P541" s="60">
        <f t="shared" si="102"/>
        <v>1</v>
      </c>
      <c r="Q541" s="62">
        <f t="shared" si="103"/>
        <v>0</v>
      </c>
      <c r="R541" s="62">
        <f t="shared" si="104"/>
        <v>1</v>
      </c>
      <c r="S541" s="60" t="str">
        <f t="shared" si="99"/>
        <v>0-15% range</v>
      </c>
      <c r="T541" s="61">
        <f t="shared" si="107"/>
        <v>15</v>
      </c>
      <c r="U541" s="61">
        <f t="shared" si="105"/>
        <v>15</v>
      </c>
      <c r="V541" s="61">
        <f t="shared" si="106"/>
        <v>15</v>
      </c>
      <c r="W541" s="60">
        <f t="shared" si="100"/>
        <v>1</v>
      </c>
      <c r="X541" s="104" t="s">
        <v>2173</v>
      </c>
      <c r="Z541" s="134"/>
      <c r="AA541" s="134"/>
      <c r="AB541" s="134"/>
      <c r="AC541" s="134"/>
      <c r="AD541" s="134"/>
      <c r="AE541" s="134"/>
    </row>
    <row r="542" spans="1:31" ht="15" customHeight="1" x14ac:dyDescent="0.25">
      <c r="A542" s="40" t="s">
        <v>16</v>
      </c>
      <c r="B542" s="40" t="s">
        <v>162</v>
      </c>
      <c r="C542" t="s">
        <v>426</v>
      </c>
      <c r="D542" s="40" t="s">
        <v>423</v>
      </c>
      <c r="E542" t="s">
        <v>1911</v>
      </c>
      <c r="F542" s="40" t="s">
        <v>1912</v>
      </c>
      <c r="G542" t="s">
        <v>1911</v>
      </c>
      <c r="H542" t="s">
        <v>3103</v>
      </c>
      <c r="I542" s="1"/>
      <c r="J542" s="1"/>
      <c r="K542" s="1"/>
      <c r="L542" s="1"/>
      <c r="M542" s="1"/>
      <c r="N542" s="1">
        <v>215</v>
      </c>
      <c r="O542" s="44">
        <f t="shared" si="101"/>
        <v>1</v>
      </c>
      <c r="P542" s="60">
        <f t="shared" si="102"/>
        <v>1</v>
      </c>
      <c r="Q542" s="62">
        <f t="shared" si="103"/>
        <v>0</v>
      </c>
      <c r="R542" s="62">
        <f t="shared" si="104"/>
        <v>1</v>
      </c>
      <c r="S542" s="60" t="str">
        <f t="shared" si="99"/>
        <v>0-15% range</v>
      </c>
      <c r="T542" s="61">
        <f t="shared" si="107"/>
        <v>215</v>
      </c>
      <c r="U542" s="61">
        <f t="shared" si="105"/>
        <v>215</v>
      </c>
      <c r="V542" s="61">
        <f t="shared" si="106"/>
        <v>215</v>
      </c>
      <c r="W542" s="60">
        <f t="shared" si="100"/>
        <v>1</v>
      </c>
      <c r="X542" s="104" t="s">
        <v>2173</v>
      </c>
      <c r="Z542" s="134"/>
      <c r="AA542" s="134"/>
      <c r="AB542" s="134"/>
      <c r="AC542" s="134"/>
      <c r="AD542" s="134"/>
      <c r="AE542" s="134"/>
    </row>
    <row r="543" spans="1:31" ht="15" customHeight="1" x14ac:dyDescent="0.25">
      <c r="A543" s="40" t="s">
        <v>16</v>
      </c>
      <c r="B543" s="40" t="s">
        <v>162</v>
      </c>
      <c r="C543" t="s">
        <v>426</v>
      </c>
      <c r="D543" s="40" t="s">
        <v>423</v>
      </c>
      <c r="E543" t="s">
        <v>1911</v>
      </c>
      <c r="F543" s="40" t="s">
        <v>1912</v>
      </c>
      <c r="G543" t="s">
        <v>3104</v>
      </c>
      <c r="H543" t="s">
        <v>3105</v>
      </c>
      <c r="I543" s="1"/>
      <c r="J543" s="1"/>
      <c r="K543" s="1"/>
      <c r="L543" s="1"/>
      <c r="M543" s="1"/>
      <c r="N543" s="1">
        <v>15</v>
      </c>
      <c r="O543" s="44">
        <f t="shared" si="101"/>
        <v>1</v>
      </c>
      <c r="P543" s="60">
        <f t="shared" si="102"/>
        <v>1</v>
      </c>
      <c r="Q543" s="62">
        <f t="shared" si="103"/>
        <v>0</v>
      </c>
      <c r="R543" s="62">
        <f t="shared" si="104"/>
        <v>1</v>
      </c>
      <c r="S543" s="60" t="str">
        <f t="shared" si="99"/>
        <v>0-15% range</v>
      </c>
      <c r="T543" s="61">
        <f t="shared" si="107"/>
        <v>15</v>
      </c>
      <c r="U543" s="61">
        <f t="shared" si="105"/>
        <v>15</v>
      </c>
      <c r="V543" s="61">
        <f t="shared" si="106"/>
        <v>15</v>
      </c>
      <c r="W543" s="60">
        <f t="shared" si="100"/>
        <v>1</v>
      </c>
      <c r="X543" s="104" t="s">
        <v>2173</v>
      </c>
      <c r="Z543" s="134"/>
      <c r="AA543" s="134"/>
      <c r="AB543" s="134"/>
      <c r="AC543" s="134"/>
      <c r="AD543" s="134"/>
      <c r="AE543" s="134"/>
    </row>
    <row r="544" spans="1:31" ht="15" customHeight="1" x14ac:dyDescent="0.25">
      <c r="A544" s="40" t="s">
        <v>16</v>
      </c>
      <c r="B544" s="40" t="s">
        <v>162</v>
      </c>
      <c r="C544" t="s">
        <v>426</v>
      </c>
      <c r="D544" s="40" t="s">
        <v>423</v>
      </c>
      <c r="E544" t="s">
        <v>1911</v>
      </c>
      <c r="F544" s="40" t="s">
        <v>1912</v>
      </c>
      <c r="G544" t="s">
        <v>3106</v>
      </c>
      <c r="H544" t="s">
        <v>3107</v>
      </c>
      <c r="I544" s="1"/>
      <c r="J544" s="1"/>
      <c r="K544" s="1"/>
      <c r="L544" s="1"/>
      <c r="M544" s="1"/>
      <c r="N544" s="1">
        <v>3</v>
      </c>
      <c r="O544" s="44">
        <f t="shared" si="101"/>
        <v>1</v>
      </c>
      <c r="P544" s="60">
        <f t="shared" si="102"/>
        <v>1</v>
      </c>
      <c r="Q544" s="62">
        <f t="shared" si="103"/>
        <v>0</v>
      </c>
      <c r="R544" s="62">
        <f t="shared" si="104"/>
        <v>1</v>
      </c>
      <c r="S544" s="60" t="str">
        <f t="shared" si="99"/>
        <v>0-15% range</v>
      </c>
      <c r="T544" s="61">
        <f t="shared" si="107"/>
        <v>3</v>
      </c>
      <c r="U544" s="61">
        <f t="shared" si="105"/>
        <v>3</v>
      </c>
      <c r="V544" s="61">
        <f t="shared" si="106"/>
        <v>3</v>
      </c>
      <c r="W544" s="60">
        <f t="shared" si="100"/>
        <v>1</v>
      </c>
      <c r="X544" s="104" t="s">
        <v>2173</v>
      </c>
      <c r="Z544" s="134"/>
      <c r="AA544" s="134"/>
      <c r="AB544" s="134"/>
      <c r="AC544" s="134"/>
      <c r="AD544" s="134"/>
      <c r="AE544" s="134"/>
    </row>
    <row r="545" spans="1:31" ht="15" customHeight="1" x14ac:dyDescent="0.25">
      <c r="A545" s="40" t="s">
        <v>16</v>
      </c>
      <c r="B545" s="40" t="s">
        <v>162</v>
      </c>
      <c r="C545" t="s">
        <v>426</v>
      </c>
      <c r="D545" s="40" t="s">
        <v>423</v>
      </c>
      <c r="E545" t="s">
        <v>1911</v>
      </c>
      <c r="F545" s="40" t="s">
        <v>1912</v>
      </c>
      <c r="G545" t="s">
        <v>3108</v>
      </c>
      <c r="H545" t="s">
        <v>3109</v>
      </c>
      <c r="I545" s="1"/>
      <c r="J545" s="1"/>
      <c r="K545" s="1"/>
      <c r="L545" s="1"/>
      <c r="M545" s="1"/>
      <c r="N545" s="1">
        <v>10</v>
      </c>
      <c r="O545" s="44">
        <f t="shared" si="101"/>
        <v>1</v>
      </c>
      <c r="P545" s="60">
        <f t="shared" si="102"/>
        <v>1</v>
      </c>
      <c r="Q545" s="62">
        <f t="shared" si="103"/>
        <v>0</v>
      </c>
      <c r="R545" s="62">
        <f t="shared" si="104"/>
        <v>1</v>
      </c>
      <c r="S545" s="60" t="str">
        <f t="shared" si="99"/>
        <v>0-15% range</v>
      </c>
      <c r="T545" s="61">
        <f t="shared" si="107"/>
        <v>10</v>
      </c>
      <c r="U545" s="61">
        <f t="shared" si="105"/>
        <v>10</v>
      </c>
      <c r="V545" s="61">
        <f t="shared" si="106"/>
        <v>10</v>
      </c>
      <c r="W545" s="60">
        <f t="shared" si="100"/>
        <v>1</v>
      </c>
      <c r="X545" s="104" t="s">
        <v>2173</v>
      </c>
      <c r="Z545" s="134"/>
      <c r="AA545" s="134"/>
      <c r="AB545" s="134"/>
      <c r="AC545" s="134"/>
      <c r="AD545" s="134"/>
      <c r="AE545" s="134"/>
    </row>
    <row r="546" spans="1:31" ht="15" customHeight="1" x14ac:dyDescent="0.25">
      <c r="A546" s="40" t="s">
        <v>16</v>
      </c>
      <c r="B546" s="40" t="s">
        <v>162</v>
      </c>
      <c r="C546" t="s">
        <v>426</v>
      </c>
      <c r="D546" s="40" t="s">
        <v>423</v>
      </c>
      <c r="E546" t="s">
        <v>1911</v>
      </c>
      <c r="F546" s="40" t="s">
        <v>1912</v>
      </c>
      <c r="G546" t="s">
        <v>3110</v>
      </c>
      <c r="H546" t="s">
        <v>3111</v>
      </c>
      <c r="I546" s="1"/>
      <c r="J546" s="1"/>
      <c r="K546" s="1"/>
      <c r="L546" s="1"/>
      <c r="M546" s="1"/>
      <c r="N546" s="1">
        <v>10</v>
      </c>
      <c r="O546" s="44">
        <f t="shared" si="101"/>
        <v>1</v>
      </c>
      <c r="P546" s="60">
        <f t="shared" si="102"/>
        <v>1</v>
      </c>
      <c r="Q546" s="62">
        <f t="shared" si="103"/>
        <v>0</v>
      </c>
      <c r="R546" s="62">
        <f t="shared" si="104"/>
        <v>1</v>
      </c>
      <c r="S546" s="60" t="str">
        <f t="shared" si="99"/>
        <v>0-15% range</v>
      </c>
      <c r="T546" s="61">
        <f t="shared" si="107"/>
        <v>10</v>
      </c>
      <c r="U546" s="61">
        <f t="shared" si="105"/>
        <v>10</v>
      </c>
      <c r="V546" s="61">
        <f t="shared" si="106"/>
        <v>10</v>
      </c>
      <c r="W546" s="60">
        <f t="shared" si="100"/>
        <v>1</v>
      </c>
      <c r="X546" s="104" t="s">
        <v>2173</v>
      </c>
      <c r="Z546" s="134"/>
      <c r="AA546" s="134"/>
      <c r="AB546" s="134"/>
      <c r="AC546" s="134"/>
      <c r="AD546" s="134"/>
      <c r="AE546" s="134"/>
    </row>
    <row r="547" spans="1:31" ht="15" customHeight="1" x14ac:dyDescent="0.25">
      <c r="A547" s="40" t="s">
        <v>16</v>
      </c>
      <c r="B547" s="40" t="s">
        <v>162</v>
      </c>
      <c r="C547" t="s">
        <v>426</v>
      </c>
      <c r="D547" s="40" t="s">
        <v>423</v>
      </c>
      <c r="E547" t="s">
        <v>1911</v>
      </c>
      <c r="F547" s="40" t="s">
        <v>1912</v>
      </c>
      <c r="G547" t="s">
        <v>3112</v>
      </c>
      <c r="H547" t="s">
        <v>3113</v>
      </c>
      <c r="I547" s="1"/>
      <c r="J547" s="1"/>
      <c r="K547" s="1"/>
      <c r="L547" s="1"/>
      <c r="M547" s="1"/>
      <c r="N547" s="1">
        <v>15</v>
      </c>
      <c r="O547" s="44">
        <f t="shared" si="101"/>
        <v>1</v>
      </c>
      <c r="P547" s="60">
        <f t="shared" si="102"/>
        <v>1</v>
      </c>
      <c r="Q547" s="62">
        <f t="shared" si="103"/>
        <v>0</v>
      </c>
      <c r="R547" s="62">
        <f t="shared" si="104"/>
        <v>1</v>
      </c>
      <c r="S547" s="60" t="str">
        <f t="shared" si="99"/>
        <v>0-15% range</v>
      </c>
      <c r="T547" s="61">
        <f t="shared" si="107"/>
        <v>15</v>
      </c>
      <c r="U547" s="61">
        <f t="shared" si="105"/>
        <v>15</v>
      </c>
      <c r="V547" s="61">
        <f t="shared" si="106"/>
        <v>15</v>
      </c>
      <c r="W547" s="60">
        <f t="shared" si="100"/>
        <v>1</v>
      </c>
      <c r="X547" s="104" t="s">
        <v>2173</v>
      </c>
      <c r="Z547" s="134"/>
      <c r="AA547" s="134"/>
      <c r="AB547" s="134"/>
      <c r="AC547" s="134"/>
      <c r="AD547" s="134"/>
      <c r="AE547" s="134"/>
    </row>
    <row r="548" spans="1:31" ht="15" customHeight="1" x14ac:dyDescent="0.25">
      <c r="A548" s="40" t="s">
        <v>16</v>
      </c>
      <c r="B548" s="40" t="s">
        <v>162</v>
      </c>
      <c r="C548" t="s">
        <v>426</v>
      </c>
      <c r="D548" s="40" t="s">
        <v>423</v>
      </c>
      <c r="E548" t="s">
        <v>1911</v>
      </c>
      <c r="F548" s="40" t="s">
        <v>1912</v>
      </c>
      <c r="G548" t="s">
        <v>3130</v>
      </c>
      <c r="H548" t="s">
        <v>3131</v>
      </c>
      <c r="I548" s="1"/>
      <c r="J548" s="1"/>
      <c r="K548" s="1"/>
      <c r="L548" s="1"/>
      <c r="M548" s="1"/>
      <c r="N548" s="1">
        <v>10</v>
      </c>
      <c r="O548" s="44">
        <f t="shared" si="101"/>
        <v>1</v>
      </c>
      <c r="P548" s="60">
        <f t="shared" si="102"/>
        <v>1</v>
      </c>
      <c r="Q548" s="62">
        <f t="shared" si="103"/>
        <v>0</v>
      </c>
      <c r="R548" s="62">
        <f t="shared" si="104"/>
        <v>1</v>
      </c>
      <c r="S548" s="60" t="str">
        <f t="shared" si="99"/>
        <v>0-15% range</v>
      </c>
      <c r="T548" s="61">
        <f t="shared" si="107"/>
        <v>10</v>
      </c>
      <c r="U548" s="61">
        <f t="shared" si="105"/>
        <v>10</v>
      </c>
      <c r="V548" s="61">
        <f t="shared" si="106"/>
        <v>10</v>
      </c>
      <c r="W548" s="60">
        <f t="shared" si="100"/>
        <v>1</v>
      </c>
      <c r="X548" s="104" t="s">
        <v>2173</v>
      </c>
      <c r="Z548" s="134"/>
      <c r="AA548" s="134"/>
      <c r="AB548" s="134"/>
      <c r="AC548" s="134"/>
      <c r="AD548" s="134"/>
      <c r="AE548" s="134"/>
    </row>
    <row r="549" spans="1:31" ht="15" customHeight="1" x14ac:dyDescent="0.25">
      <c r="A549" s="40" t="s">
        <v>16</v>
      </c>
      <c r="B549" s="40" t="s">
        <v>162</v>
      </c>
      <c r="C549" t="s">
        <v>426</v>
      </c>
      <c r="D549" s="40" t="s">
        <v>423</v>
      </c>
      <c r="E549" t="s">
        <v>1911</v>
      </c>
      <c r="F549" s="40" t="s">
        <v>1912</v>
      </c>
      <c r="G549" t="s">
        <v>3236</v>
      </c>
      <c r="H549" t="s">
        <v>3237</v>
      </c>
      <c r="I549" s="1"/>
      <c r="J549" s="1"/>
      <c r="K549" s="1"/>
      <c r="L549" s="1"/>
      <c r="M549" s="1"/>
      <c r="N549" s="1">
        <v>8</v>
      </c>
      <c r="O549" s="44">
        <f t="shared" si="101"/>
        <v>1</v>
      </c>
      <c r="P549" s="60">
        <f t="shared" si="102"/>
        <v>1</v>
      </c>
      <c r="Q549" s="62">
        <f t="shared" si="103"/>
        <v>0</v>
      </c>
      <c r="R549" s="62">
        <f t="shared" si="104"/>
        <v>1</v>
      </c>
      <c r="S549" s="60" t="str">
        <f t="shared" si="99"/>
        <v>0-15% range</v>
      </c>
      <c r="T549" s="61">
        <f t="shared" si="107"/>
        <v>8</v>
      </c>
      <c r="U549" s="61">
        <f t="shared" si="105"/>
        <v>8</v>
      </c>
      <c r="V549" s="61">
        <f t="shared" si="106"/>
        <v>8</v>
      </c>
      <c r="W549" s="60">
        <f t="shared" si="100"/>
        <v>1</v>
      </c>
      <c r="X549" s="104" t="s">
        <v>2173</v>
      </c>
      <c r="Z549" s="134"/>
      <c r="AA549" s="134"/>
      <c r="AB549" s="134"/>
      <c r="AC549" s="134"/>
      <c r="AD549" s="134"/>
      <c r="AE549" s="134"/>
    </row>
    <row r="550" spans="1:31" ht="15" customHeight="1" x14ac:dyDescent="0.25">
      <c r="A550" s="40" t="s">
        <v>16</v>
      </c>
      <c r="B550" s="40" t="s">
        <v>162</v>
      </c>
      <c r="C550" t="s">
        <v>426</v>
      </c>
      <c r="D550" s="40" t="s">
        <v>423</v>
      </c>
      <c r="E550" t="s">
        <v>1911</v>
      </c>
      <c r="F550" s="40" t="s">
        <v>1912</v>
      </c>
      <c r="G550" t="s">
        <v>3413</v>
      </c>
      <c r="H550" t="s">
        <v>3414</v>
      </c>
      <c r="I550" s="1"/>
      <c r="J550" s="1"/>
      <c r="K550" s="1"/>
      <c r="L550" s="1"/>
      <c r="M550" s="1"/>
      <c r="N550" s="1">
        <v>7</v>
      </c>
      <c r="O550" s="44">
        <f t="shared" si="101"/>
        <v>1</v>
      </c>
      <c r="P550" s="60">
        <f t="shared" si="102"/>
        <v>1</v>
      </c>
      <c r="Q550" s="62">
        <f t="shared" si="103"/>
        <v>0</v>
      </c>
      <c r="R550" s="62">
        <f t="shared" si="104"/>
        <v>1</v>
      </c>
      <c r="S550" s="60" t="str">
        <f t="shared" si="99"/>
        <v>0-15% range</v>
      </c>
      <c r="T550" s="61">
        <f t="shared" si="107"/>
        <v>7</v>
      </c>
      <c r="U550" s="61">
        <f t="shared" si="105"/>
        <v>7</v>
      </c>
      <c r="V550" s="61">
        <f t="shared" si="106"/>
        <v>7</v>
      </c>
      <c r="W550" s="60">
        <f t="shared" si="100"/>
        <v>1</v>
      </c>
      <c r="X550" s="104" t="s">
        <v>2173</v>
      </c>
      <c r="Z550" s="134"/>
      <c r="AA550" s="134"/>
      <c r="AB550" s="134"/>
      <c r="AC550" s="134"/>
      <c r="AD550" s="134"/>
      <c r="AE550" s="134"/>
    </row>
    <row r="551" spans="1:31" ht="15" customHeight="1" x14ac:dyDescent="0.25">
      <c r="A551" s="40" t="s">
        <v>16</v>
      </c>
      <c r="B551" s="40" t="s">
        <v>162</v>
      </c>
      <c r="C551" t="s">
        <v>426</v>
      </c>
      <c r="D551" s="40" t="s">
        <v>423</v>
      </c>
      <c r="E551" t="s">
        <v>1911</v>
      </c>
      <c r="F551" s="40" t="s">
        <v>1912</v>
      </c>
      <c r="G551" t="s">
        <v>3594</v>
      </c>
      <c r="H551" t="s">
        <v>3595</v>
      </c>
      <c r="I551" s="1"/>
      <c r="J551" s="1"/>
      <c r="K551" s="1"/>
      <c r="L551" s="1"/>
      <c r="M551" s="1"/>
      <c r="N551" s="1">
        <v>3</v>
      </c>
      <c r="O551" s="44">
        <f t="shared" si="101"/>
        <v>1</v>
      </c>
      <c r="P551" s="60">
        <f t="shared" si="102"/>
        <v>1</v>
      </c>
      <c r="Q551" s="62">
        <f t="shared" si="103"/>
        <v>0</v>
      </c>
      <c r="R551" s="62">
        <f t="shared" si="104"/>
        <v>1</v>
      </c>
      <c r="S551" s="60" t="str">
        <f t="shared" si="99"/>
        <v>0-15% range</v>
      </c>
      <c r="T551" s="61">
        <f t="shared" si="107"/>
        <v>3</v>
      </c>
      <c r="U551" s="61">
        <f t="shared" si="105"/>
        <v>3</v>
      </c>
      <c r="V551" s="61">
        <f t="shared" si="106"/>
        <v>3</v>
      </c>
      <c r="W551" s="60">
        <f t="shared" si="100"/>
        <v>1</v>
      </c>
      <c r="X551" s="104" t="s">
        <v>2173</v>
      </c>
      <c r="Z551" s="134"/>
      <c r="AA551" s="134"/>
      <c r="AB551" s="134"/>
      <c r="AC551" s="134"/>
      <c r="AD551" s="134"/>
      <c r="AE551" s="134"/>
    </row>
    <row r="552" spans="1:31" ht="15" customHeight="1" x14ac:dyDescent="0.25">
      <c r="A552" s="40" t="s">
        <v>16</v>
      </c>
      <c r="B552" s="40" t="s">
        <v>162</v>
      </c>
      <c r="C552" t="s">
        <v>426</v>
      </c>
      <c r="D552" s="40" t="s">
        <v>423</v>
      </c>
      <c r="E552" t="s">
        <v>1911</v>
      </c>
      <c r="F552" s="40" t="s">
        <v>1912</v>
      </c>
      <c r="G552" t="s">
        <v>3596</v>
      </c>
      <c r="H552" t="s">
        <v>3597</v>
      </c>
      <c r="I552" s="1"/>
      <c r="J552" s="1"/>
      <c r="K552" s="1"/>
      <c r="L552" s="1"/>
      <c r="M552" s="1"/>
      <c r="N552" s="1">
        <v>2</v>
      </c>
      <c r="O552" s="44">
        <f t="shared" si="101"/>
        <v>1</v>
      </c>
      <c r="P552" s="60">
        <f t="shared" si="102"/>
        <v>1</v>
      </c>
      <c r="Q552" s="62">
        <f t="shared" si="103"/>
        <v>0</v>
      </c>
      <c r="R552" s="62">
        <f t="shared" si="104"/>
        <v>1</v>
      </c>
      <c r="S552" s="60" t="str">
        <f t="shared" si="99"/>
        <v>0-15% range</v>
      </c>
      <c r="T552" s="61">
        <f t="shared" si="107"/>
        <v>2</v>
      </c>
      <c r="U552" s="61">
        <f t="shared" si="105"/>
        <v>2</v>
      </c>
      <c r="V552" s="61">
        <f t="shared" si="106"/>
        <v>2</v>
      </c>
      <c r="W552" s="60">
        <f t="shared" si="100"/>
        <v>1</v>
      </c>
      <c r="X552" s="104" t="s">
        <v>2173</v>
      </c>
      <c r="Z552" s="134"/>
      <c r="AA552" s="134"/>
      <c r="AB552" s="134"/>
      <c r="AC552" s="134"/>
      <c r="AD552" s="134"/>
      <c r="AE552" s="134"/>
    </row>
    <row r="553" spans="1:31" ht="15" customHeight="1" x14ac:dyDescent="0.25">
      <c r="A553" s="40" t="s">
        <v>16</v>
      </c>
      <c r="B553" s="40" t="s">
        <v>162</v>
      </c>
      <c r="C553" t="s">
        <v>426</v>
      </c>
      <c r="D553" s="40" t="s">
        <v>423</v>
      </c>
      <c r="E553" t="s">
        <v>1911</v>
      </c>
      <c r="F553" s="40" t="s">
        <v>1912</v>
      </c>
      <c r="G553" t="s">
        <v>3598</v>
      </c>
      <c r="H553" t="s">
        <v>3599</v>
      </c>
      <c r="I553" s="1"/>
      <c r="J553" s="1"/>
      <c r="K553" s="1"/>
      <c r="L553" s="1"/>
      <c r="M553" s="1"/>
      <c r="N553" s="1">
        <v>5</v>
      </c>
      <c r="O553" s="44">
        <f t="shared" si="101"/>
        <v>1</v>
      </c>
      <c r="P553" s="60">
        <f t="shared" si="102"/>
        <v>1</v>
      </c>
      <c r="Q553" s="62">
        <f t="shared" si="103"/>
        <v>0</v>
      </c>
      <c r="R553" s="62">
        <f t="shared" si="104"/>
        <v>1</v>
      </c>
      <c r="S553" s="60" t="str">
        <f t="shared" si="99"/>
        <v>0-15% range</v>
      </c>
      <c r="T553" s="61">
        <f t="shared" si="107"/>
        <v>5</v>
      </c>
      <c r="U553" s="61">
        <f t="shared" si="105"/>
        <v>5</v>
      </c>
      <c r="V553" s="61">
        <f t="shared" si="106"/>
        <v>5</v>
      </c>
      <c r="W553" s="60">
        <f t="shared" si="100"/>
        <v>1</v>
      </c>
      <c r="X553" s="104" t="s">
        <v>2173</v>
      </c>
      <c r="Z553" s="134"/>
      <c r="AA553" s="134"/>
      <c r="AB553" s="134"/>
      <c r="AC553" s="134"/>
      <c r="AD553" s="134"/>
      <c r="AE553" s="134"/>
    </row>
    <row r="554" spans="1:31" ht="15" customHeight="1" x14ac:dyDescent="0.25">
      <c r="A554" s="40" t="s">
        <v>16</v>
      </c>
      <c r="B554" s="40" t="s">
        <v>162</v>
      </c>
      <c r="C554" t="s">
        <v>426</v>
      </c>
      <c r="D554" s="40" t="s">
        <v>423</v>
      </c>
      <c r="E554" t="s">
        <v>1911</v>
      </c>
      <c r="F554" s="40" t="s">
        <v>1912</v>
      </c>
      <c r="G554" t="s">
        <v>3601</v>
      </c>
      <c r="H554" t="s">
        <v>3602</v>
      </c>
      <c r="I554" s="1"/>
      <c r="J554" s="1"/>
      <c r="K554" s="1"/>
      <c r="L554" s="1"/>
      <c r="M554" s="1"/>
      <c r="N554" s="1">
        <v>6</v>
      </c>
      <c r="O554" s="44">
        <f t="shared" si="101"/>
        <v>1</v>
      </c>
      <c r="P554" s="60">
        <f t="shared" si="102"/>
        <v>1</v>
      </c>
      <c r="Q554" s="62">
        <f t="shared" si="103"/>
        <v>0</v>
      </c>
      <c r="R554" s="62">
        <f t="shared" si="104"/>
        <v>1</v>
      </c>
      <c r="S554" s="60" t="str">
        <f t="shared" si="99"/>
        <v>0-15% range</v>
      </c>
      <c r="T554" s="61">
        <f t="shared" si="107"/>
        <v>6</v>
      </c>
      <c r="U554" s="61">
        <f t="shared" si="105"/>
        <v>6</v>
      </c>
      <c r="V554" s="61">
        <f t="shared" si="106"/>
        <v>6</v>
      </c>
      <c r="W554" s="60">
        <f t="shared" si="100"/>
        <v>1</v>
      </c>
      <c r="X554" s="104" t="s">
        <v>2173</v>
      </c>
      <c r="Z554" s="134"/>
      <c r="AA554" s="134"/>
      <c r="AB554" s="134"/>
      <c r="AC554" s="134"/>
      <c r="AD554" s="134"/>
      <c r="AE554" s="134"/>
    </row>
    <row r="555" spans="1:31" ht="15" customHeight="1" x14ac:dyDescent="0.25">
      <c r="A555" s="40" t="s">
        <v>16</v>
      </c>
      <c r="B555" s="40" t="s">
        <v>162</v>
      </c>
      <c r="C555" t="s">
        <v>426</v>
      </c>
      <c r="D555" s="40" t="s">
        <v>423</v>
      </c>
      <c r="E555" t="s">
        <v>1911</v>
      </c>
      <c r="F555" s="40" t="s">
        <v>1912</v>
      </c>
      <c r="G555" t="s">
        <v>3604</v>
      </c>
      <c r="H555" t="s">
        <v>3605</v>
      </c>
      <c r="I555" s="1"/>
      <c r="J555" s="1"/>
      <c r="K555" s="1"/>
      <c r="L555" s="1"/>
      <c r="M555" s="1"/>
      <c r="N555" s="1">
        <v>10</v>
      </c>
      <c r="O555" s="44">
        <f t="shared" si="101"/>
        <v>1</v>
      </c>
      <c r="P555" s="60">
        <f t="shared" si="102"/>
        <v>1</v>
      </c>
      <c r="Q555" s="62">
        <f t="shared" si="103"/>
        <v>0</v>
      </c>
      <c r="R555" s="62">
        <f t="shared" si="104"/>
        <v>1</v>
      </c>
      <c r="S555" s="60" t="str">
        <f t="shared" si="99"/>
        <v>0-15% range</v>
      </c>
      <c r="T555" s="61">
        <f t="shared" si="107"/>
        <v>10</v>
      </c>
      <c r="U555" s="61">
        <f t="shared" si="105"/>
        <v>10</v>
      </c>
      <c r="V555" s="61">
        <f t="shared" si="106"/>
        <v>10</v>
      </c>
      <c r="W555" s="60">
        <f t="shared" si="100"/>
        <v>1</v>
      </c>
      <c r="X555" s="104" t="s">
        <v>2173</v>
      </c>
      <c r="Z555" s="134"/>
      <c r="AA555" s="134"/>
      <c r="AB555" s="134"/>
      <c r="AC555" s="134"/>
      <c r="AD555" s="134"/>
      <c r="AE555" s="134"/>
    </row>
    <row r="556" spans="1:31" ht="15" customHeight="1" x14ac:dyDescent="0.25">
      <c r="A556" s="40" t="s">
        <v>16</v>
      </c>
      <c r="B556" s="40" t="s">
        <v>162</v>
      </c>
      <c r="C556" t="s">
        <v>426</v>
      </c>
      <c r="D556" s="40" t="s">
        <v>423</v>
      </c>
      <c r="E556" t="s">
        <v>1911</v>
      </c>
      <c r="F556" s="40" t="s">
        <v>1912</v>
      </c>
      <c r="G556" t="s">
        <v>3606</v>
      </c>
      <c r="H556" t="s">
        <v>3607</v>
      </c>
      <c r="I556" s="1"/>
      <c r="J556" s="1"/>
      <c r="K556" s="1"/>
      <c r="L556" s="1"/>
      <c r="M556" s="1"/>
      <c r="N556" s="1">
        <v>2</v>
      </c>
      <c r="O556" s="44">
        <f t="shared" si="101"/>
        <v>1</v>
      </c>
      <c r="P556" s="60">
        <f t="shared" si="102"/>
        <v>1</v>
      </c>
      <c r="Q556" s="62">
        <f t="shared" si="103"/>
        <v>0</v>
      </c>
      <c r="R556" s="62">
        <f t="shared" si="104"/>
        <v>1</v>
      </c>
      <c r="S556" s="60" t="str">
        <f t="shared" si="99"/>
        <v>0-15% range</v>
      </c>
      <c r="T556" s="61">
        <f t="shared" si="107"/>
        <v>2</v>
      </c>
      <c r="U556" s="61">
        <f t="shared" si="105"/>
        <v>2</v>
      </c>
      <c r="V556" s="61">
        <f t="shared" si="106"/>
        <v>2</v>
      </c>
      <c r="W556" s="60">
        <f t="shared" si="100"/>
        <v>1</v>
      </c>
      <c r="X556" s="104" t="s">
        <v>2173</v>
      </c>
      <c r="Z556" s="134"/>
      <c r="AA556" s="134"/>
      <c r="AB556" s="134"/>
      <c r="AC556" s="134"/>
      <c r="AD556" s="134"/>
      <c r="AE556" s="134"/>
    </row>
    <row r="557" spans="1:31" ht="15" customHeight="1" x14ac:dyDescent="0.25">
      <c r="A557" s="40" t="s">
        <v>16</v>
      </c>
      <c r="B557" s="40" t="s">
        <v>162</v>
      </c>
      <c r="C557" t="s">
        <v>426</v>
      </c>
      <c r="D557" s="40" t="s">
        <v>423</v>
      </c>
      <c r="E557" t="s">
        <v>1911</v>
      </c>
      <c r="F557" s="40" t="s">
        <v>1912</v>
      </c>
      <c r="G557" t="s">
        <v>3608</v>
      </c>
      <c r="H557" t="s">
        <v>3609</v>
      </c>
      <c r="I557" s="1"/>
      <c r="J557" s="1"/>
      <c r="K557" s="1"/>
      <c r="L557" s="1"/>
      <c r="M557" s="1"/>
      <c r="N557" s="1">
        <v>4</v>
      </c>
      <c r="O557" s="44">
        <f t="shared" si="101"/>
        <v>1</v>
      </c>
      <c r="P557" s="60">
        <f t="shared" si="102"/>
        <v>1</v>
      </c>
      <c r="Q557" s="62">
        <f t="shared" si="103"/>
        <v>0</v>
      </c>
      <c r="R557" s="62">
        <f t="shared" si="104"/>
        <v>1</v>
      </c>
      <c r="S557" s="60" t="str">
        <f t="shared" si="99"/>
        <v>0-15% range</v>
      </c>
      <c r="T557" s="61">
        <f t="shared" si="107"/>
        <v>4</v>
      </c>
      <c r="U557" s="61">
        <f t="shared" si="105"/>
        <v>4</v>
      </c>
      <c r="V557" s="61">
        <f t="shared" si="106"/>
        <v>4</v>
      </c>
      <c r="W557" s="60">
        <f t="shared" si="100"/>
        <v>1</v>
      </c>
      <c r="X557" s="104" t="s">
        <v>2173</v>
      </c>
      <c r="Z557" s="134"/>
      <c r="AA557" s="134"/>
      <c r="AB557" s="134"/>
      <c r="AC557" s="134"/>
      <c r="AD557" s="134"/>
      <c r="AE557" s="134"/>
    </row>
    <row r="558" spans="1:31" ht="15" customHeight="1" x14ac:dyDescent="0.25">
      <c r="A558" s="40" t="s">
        <v>16</v>
      </c>
      <c r="B558" s="40" t="s">
        <v>162</v>
      </c>
      <c r="C558" t="s">
        <v>426</v>
      </c>
      <c r="D558" s="40" t="s">
        <v>423</v>
      </c>
      <c r="E558" t="s">
        <v>1911</v>
      </c>
      <c r="F558" s="40" t="s">
        <v>1912</v>
      </c>
      <c r="G558" t="s">
        <v>3610</v>
      </c>
      <c r="H558" t="s">
        <v>3611</v>
      </c>
      <c r="I558" s="1"/>
      <c r="J558" s="1"/>
      <c r="K558" s="1"/>
      <c r="L558" s="1"/>
      <c r="M558" s="1"/>
      <c r="N558" s="1">
        <v>3</v>
      </c>
      <c r="O558" s="44">
        <f t="shared" si="101"/>
        <v>1</v>
      </c>
      <c r="P558" s="60">
        <f t="shared" si="102"/>
        <v>1</v>
      </c>
      <c r="Q558" s="62">
        <f t="shared" si="103"/>
        <v>0</v>
      </c>
      <c r="R558" s="62">
        <f t="shared" si="104"/>
        <v>1</v>
      </c>
      <c r="S558" s="60" t="str">
        <f t="shared" si="99"/>
        <v>0-15% range</v>
      </c>
      <c r="T558" s="61">
        <f t="shared" si="107"/>
        <v>3</v>
      </c>
      <c r="U558" s="61">
        <f t="shared" si="105"/>
        <v>3</v>
      </c>
      <c r="V558" s="61">
        <f t="shared" si="106"/>
        <v>3</v>
      </c>
      <c r="W558" s="60">
        <f t="shared" si="100"/>
        <v>1</v>
      </c>
      <c r="X558" s="104" t="s">
        <v>2173</v>
      </c>
      <c r="Z558" s="134"/>
      <c r="AA558" s="134"/>
      <c r="AB558" s="134"/>
      <c r="AC558" s="134"/>
      <c r="AD558" s="134"/>
      <c r="AE558" s="134"/>
    </row>
    <row r="559" spans="1:31" ht="15" customHeight="1" x14ac:dyDescent="0.25">
      <c r="A559" s="40" t="s">
        <v>16</v>
      </c>
      <c r="B559" s="40" t="s">
        <v>162</v>
      </c>
      <c r="C559" t="s">
        <v>426</v>
      </c>
      <c r="D559" s="40" t="s">
        <v>423</v>
      </c>
      <c r="E559" t="s">
        <v>1911</v>
      </c>
      <c r="F559" s="40" t="s">
        <v>1912</v>
      </c>
      <c r="G559" t="s">
        <v>3612</v>
      </c>
      <c r="H559" t="s">
        <v>3613</v>
      </c>
      <c r="I559" s="1"/>
      <c r="J559" s="1"/>
      <c r="K559" s="1"/>
      <c r="L559" s="1"/>
      <c r="M559" s="1"/>
      <c r="N559" s="1">
        <v>7</v>
      </c>
      <c r="O559" s="44">
        <f t="shared" si="101"/>
        <v>1</v>
      </c>
      <c r="P559" s="60">
        <f t="shared" si="102"/>
        <v>1</v>
      </c>
      <c r="Q559" s="62">
        <f t="shared" si="103"/>
        <v>0</v>
      </c>
      <c r="R559" s="62">
        <f t="shared" si="104"/>
        <v>1</v>
      </c>
      <c r="S559" s="60" t="str">
        <f t="shared" si="99"/>
        <v>0-15% range</v>
      </c>
      <c r="T559" s="61">
        <f t="shared" si="107"/>
        <v>7</v>
      </c>
      <c r="U559" s="61">
        <f t="shared" si="105"/>
        <v>7</v>
      </c>
      <c r="V559" s="61">
        <f t="shared" si="106"/>
        <v>7</v>
      </c>
      <c r="W559" s="60">
        <f t="shared" si="100"/>
        <v>1</v>
      </c>
      <c r="X559" s="104" t="s">
        <v>2173</v>
      </c>
      <c r="Z559" s="134"/>
      <c r="AA559" s="134"/>
      <c r="AB559" s="134"/>
      <c r="AC559" s="134"/>
      <c r="AD559" s="134"/>
      <c r="AE559" s="134"/>
    </row>
    <row r="560" spans="1:31" ht="15" customHeight="1" x14ac:dyDescent="0.25">
      <c r="A560" s="40" t="s">
        <v>16</v>
      </c>
      <c r="B560" s="40" t="s">
        <v>162</v>
      </c>
      <c r="C560" t="s">
        <v>426</v>
      </c>
      <c r="D560" s="40" t="s">
        <v>423</v>
      </c>
      <c r="E560" t="s">
        <v>1911</v>
      </c>
      <c r="F560" s="40" t="s">
        <v>1912</v>
      </c>
      <c r="G560" t="s">
        <v>3614</v>
      </c>
      <c r="H560" t="s">
        <v>3615</v>
      </c>
      <c r="I560" s="1"/>
      <c r="J560" s="1"/>
      <c r="K560" s="1"/>
      <c r="L560" s="1"/>
      <c r="M560" s="1"/>
      <c r="N560" s="1">
        <v>6</v>
      </c>
      <c r="O560" s="44">
        <f t="shared" si="101"/>
        <v>1</v>
      </c>
      <c r="P560" s="60">
        <f t="shared" si="102"/>
        <v>1</v>
      </c>
      <c r="Q560" s="62">
        <f t="shared" si="103"/>
        <v>0</v>
      </c>
      <c r="R560" s="62">
        <f t="shared" si="104"/>
        <v>1</v>
      </c>
      <c r="S560" s="60" t="str">
        <f t="shared" si="99"/>
        <v>0-15% range</v>
      </c>
      <c r="T560" s="61">
        <f t="shared" si="107"/>
        <v>6</v>
      </c>
      <c r="U560" s="61">
        <f t="shared" si="105"/>
        <v>6</v>
      </c>
      <c r="V560" s="61">
        <f t="shared" si="106"/>
        <v>6</v>
      </c>
      <c r="W560" s="60">
        <f t="shared" si="100"/>
        <v>1</v>
      </c>
      <c r="X560" s="104" t="s">
        <v>2173</v>
      </c>
      <c r="Z560" s="134"/>
      <c r="AA560" s="134"/>
      <c r="AB560" s="134"/>
      <c r="AC560" s="134"/>
      <c r="AD560" s="134"/>
      <c r="AE560" s="134"/>
    </row>
    <row r="561" spans="1:31" ht="15" customHeight="1" x14ac:dyDescent="0.25">
      <c r="A561" s="40" t="s">
        <v>16</v>
      </c>
      <c r="B561" s="40" t="s">
        <v>162</v>
      </c>
      <c r="C561" t="s">
        <v>426</v>
      </c>
      <c r="D561" s="40" t="s">
        <v>423</v>
      </c>
      <c r="E561" t="s">
        <v>1911</v>
      </c>
      <c r="F561" s="40" t="s">
        <v>1912</v>
      </c>
      <c r="G561" t="s">
        <v>3616</v>
      </c>
      <c r="H561" t="s">
        <v>3617</v>
      </c>
      <c r="I561" s="1"/>
      <c r="J561" s="1"/>
      <c r="K561" s="1"/>
      <c r="L561" s="1"/>
      <c r="M561" s="1"/>
      <c r="N561" s="1">
        <v>2</v>
      </c>
      <c r="O561" s="44">
        <f t="shared" si="101"/>
        <v>1</v>
      </c>
      <c r="P561" s="60">
        <f t="shared" si="102"/>
        <v>1</v>
      </c>
      <c r="Q561" s="62">
        <f t="shared" si="103"/>
        <v>0</v>
      </c>
      <c r="R561" s="62">
        <f t="shared" si="104"/>
        <v>1</v>
      </c>
      <c r="S561" s="60" t="str">
        <f t="shared" si="99"/>
        <v>0-15% range</v>
      </c>
      <c r="T561" s="61">
        <f t="shared" si="107"/>
        <v>2</v>
      </c>
      <c r="U561" s="61">
        <f t="shared" si="105"/>
        <v>2</v>
      </c>
      <c r="V561" s="61">
        <f t="shared" si="106"/>
        <v>2</v>
      </c>
      <c r="W561" s="60">
        <f t="shared" si="100"/>
        <v>1</v>
      </c>
      <c r="X561" s="104" t="s">
        <v>2173</v>
      </c>
      <c r="Z561" s="134"/>
      <c r="AA561" s="134"/>
      <c r="AB561" s="134"/>
      <c r="AC561" s="134"/>
      <c r="AD561" s="134"/>
      <c r="AE561" s="134"/>
    </row>
    <row r="562" spans="1:31" ht="15" customHeight="1" x14ac:dyDescent="0.25">
      <c r="A562" s="40" t="s">
        <v>16</v>
      </c>
      <c r="B562" s="40" t="s">
        <v>162</v>
      </c>
      <c r="C562" t="s">
        <v>426</v>
      </c>
      <c r="D562" s="40" t="s">
        <v>423</v>
      </c>
      <c r="E562" t="s">
        <v>1911</v>
      </c>
      <c r="F562" s="40" t="s">
        <v>1912</v>
      </c>
      <c r="G562" t="s">
        <v>3618</v>
      </c>
      <c r="H562" t="s">
        <v>3619</v>
      </c>
      <c r="I562" s="1"/>
      <c r="J562" s="1"/>
      <c r="K562" s="1"/>
      <c r="L562" s="1"/>
      <c r="M562" s="1"/>
      <c r="N562" s="1">
        <v>6</v>
      </c>
      <c r="O562" s="44">
        <f t="shared" si="101"/>
        <v>1</v>
      </c>
      <c r="P562" s="60">
        <f t="shared" si="102"/>
        <v>1</v>
      </c>
      <c r="Q562" s="62">
        <f t="shared" si="103"/>
        <v>0</v>
      </c>
      <c r="R562" s="62">
        <f t="shared" si="104"/>
        <v>1</v>
      </c>
      <c r="S562" s="60" t="str">
        <f t="shared" si="99"/>
        <v>0-15% range</v>
      </c>
      <c r="T562" s="61">
        <f t="shared" si="107"/>
        <v>6</v>
      </c>
      <c r="U562" s="61">
        <f t="shared" si="105"/>
        <v>6</v>
      </c>
      <c r="V562" s="61">
        <f t="shared" si="106"/>
        <v>6</v>
      </c>
      <c r="W562" s="60">
        <f t="shared" si="100"/>
        <v>1</v>
      </c>
      <c r="X562" s="104" t="s">
        <v>2173</v>
      </c>
      <c r="Z562" s="134"/>
      <c r="AA562" s="134"/>
      <c r="AB562" s="134"/>
      <c r="AC562" s="134"/>
      <c r="AD562" s="134"/>
      <c r="AE562" s="134"/>
    </row>
    <row r="563" spans="1:31" ht="15" customHeight="1" x14ac:dyDescent="0.25">
      <c r="A563" s="40" t="s">
        <v>16</v>
      </c>
      <c r="B563" s="40" t="s">
        <v>162</v>
      </c>
      <c r="C563" t="s">
        <v>426</v>
      </c>
      <c r="D563" s="40" t="s">
        <v>423</v>
      </c>
      <c r="E563" t="s">
        <v>1911</v>
      </c>
      <c r="F563" s="40" t="s">
        <v>1912</v>
      </c>
      <c r="G563" t="s">
        <v>3620</v>
      </c>
      <c r="H563" t="s">
        <v>3621</v>
      </c>
      <c r="I563" s="1"/>
      <c r="J563" s="1"/>
      <c r="K563" s="1"/>
      <c r="L563" s="1"/>
      <c r="M563" s="1"/>
      <c r="N563" s="1">
        <v>2</v>
      </c>
      <c r="O563" s="44">
        <f t="shared" si="101"/>
        <v>1</v>
      </c>
      <c r="P563" s="60">
        <f t="shared" si="102"/>
        <v>1</v>
      </c>
      <c r="Q563" s="62">
        <f t="shared" si="103"/>
        <v>0</v>
      </c>
      <c r="R563" s="62">
        <f t="shared" si="104"/>
        <v>1</v>
      </c>
      <c r="S563" s="60" t="str">
        <f t="shared" si="99"/>
        <v>0-15% range</v>
      </c>
      <c r="T563" s="61">
        <f t="shared" si="107"/>
        <v>2</v>
      </c>
      <c r="U563" s="61">
        <f t="shared" si="105"/>
        <v>2</v>
      </c>
      <c r="V563" s="61">
        <f t="shared" si="106"/>
        <v>2</v>
      </c>
      <c r="W563" s="60">
        <f t="shared" si="100"/>
        <v>1</v>
      </c>
      <c r="X563" s="104" t="s">
        <v>2173</v>
      </c>
      <c r="Z563" s="134"/>
      <c r="AA563" s="134"/>
      <c r="AB563" s="134"/>
      <c r="AC563" s="134"/>
      <c r="AD563" s="134"/>
      <c r="AE563" s="134"/>
    </row>
    <row r="564" spans="1:31" ht="15" customHeight="1" x14ac:dyDescent="0.25">
      <c r="A564" s="40" t="s">
        <v>16</v>
      </c>
      <c r="B564" s="40" t="s">
        <v>162</v>
      </c>
      <c r="C564" t="s">
        <v>422</v>
      </c>
      <c r="D564" s="40" t="s">
        <v>420</v>
      </c>
      <c r="E564" t="s">
        <v>422</v>
      </c>
      <c r="F564" s="40" t="s">
        <v>421</v>
      </c>
      <c r="G564" t="s">
        <v>422</v>
      </c>
      <c r="H564" t="s">
        <v>1002</v>
      </c>
      <c r="I564" s="1"/>
      <c r="J564" s="1"/>
      <c r="K564" s="1"/>
      <c r="L564" s="1"/>
      <c r="M564" s="1"/>
      <c r="N564" s="1">
        <v>75</v>
      </c>
      <c r="O564" s="44">
        <f t="shared" si="101"/>
        <v>1</v>
      </c>
      <c r="P564" s="60">
        <f t="shared" si="102"/>
        <v>1</v>
      </c>
      <c r="Q564" s="62">
        <f t="shared" si="103"/>
        <v>0</v>
      </c>
      <c r="R564" s="62">
        <f t="shared" si="104"/>
        <v>1</v>
      </c>
      <c r="S564" s="60" t="str">
        <f t="shared" si="99"/>
        <v>0-15% range</v>
      </c>
      <c r="T564" s="61">
        <f t="shared" si="107"/>
        <v>75</v>
      </c>
      <c r="U564" s="61">
        <f t="shared" si="105"/>
        <v>75</v>
      </c>
      <c r="V564" s="61">
        <f t="shared" si="106"/>
        <v>75</v>
      </c>
      <c r="W564" s="60">
        <f t="shared" si="100"/>
        <v>1</v>
      </c>
      <c r="X564" s="104" t="s">
        <v>2173</v>
      </c>
      <c r="Z564" s="134"/>
      <c r="AA564" s="134"/>
      <c r="AB564" s="134"/>
      <c r="AC564" s="134"/>
      <c r="AD564" s="134"/>
      <c r="AE564" s="134"/>
    </row>
    <row r="565" spans="1:31" ht="15" customHeight="1" x14ac:dyDescent="0.25">
      <c r="A565" s="40" t="s">
        <v>16</v>
      </c>
      <c r="B565" s="40" t="s">
        <v>162</v>
      </c>
      <c r="C565" t="s">
        <v>422</v>
      </c>
      <c r="D565" s="40" t="s">
        <v>420</v>
      </c>
      <c r="E565" t="s">
        <v>422</v>
      </c>
      <c r="F565" s="40" t="s">
        <v>421</v>
      </c>
      <c r="G565" t="s">
        <v>3637</v>
      </c>
      <c r="H565" t="s">
        <v>3638</v>
      </c>
      <c r="I565" s="1"/>
      <c r="J565" s="1"/>
      <c r="K565" s="1"/>
      <c r="L565" s="1"/>
      <c r="M565" s="1"/>
      <c r="N565" s="1">
        <v>12</v>
      </c>
      <c r="O565" s="44">
        <f t="shared" si="101"/>
        <v>1</v>
      </c>
      <c r="P565" s="60">
        <f t="shared" si="102"/>
        <v>1</v>
      </c>
      <c r="Q565" s="62">
        <f t="shared" si="103"/>
        <v>0</v>
      </c>
      <c r="R565" s="62">
        <f t="shared" si="104"/>
        <v>1</v>
      </c>
      <c r="S565" s="60" t="str">
        <f t="shared" si="99"/>
        <v>0-15% range</v>
      </c>
      <c r="T565" s="61">
        <f t="shared" si="107"/>
        <v>12</v>
      </c>
      <c r="U565" s="61">
        <f t="shared" si="105"/>
        <v>12</v>
      </c>
      <c r="V565" s="61">
        <f t="shared" si="106"/>
        <v>12</v>
      </c>
      <c r="W565" s="60">
        <f t="shared" si="100"/>
        <v>1</v>
      </c>
      <c r="X565" s="104" t="s">
        <v>2173</v>
      </c>
      <c r="Z565" s="134"/>
      <c r="AA565" s="134"/>
      <c r="AB565" s="134"/>
      <c r="AC565" s="134"/>
      <c r="AD565" s="134"/>
      <c r="AE565" s="134"/>
    </row>
    <row r="566" spans="1:31" ht="15" customHeight="1" x14ac:dyDescent="0.25">
      <c r="A566" s="40" t="s">
        <v>16</v>
      </c>
      <c r="B566" s="40" t="s">
        <v>162</v>
      </c>
      <c r="C566" t="s">
        <v>422</v>
      </c>
      <c r="D566" s="40" t="s">
        <v>420</v>
      </c>
      <c r="E566" t="s">
        <v>422</v>
      </c>
      <c r="F566" s="40" t="s">
        <v>421</v>
      </c>
      <c r="G566" t="s">
        <v>3639</v>
      </c>
      <c r="H566" t="s">
        <v>3640</v>
      </c>
      <c r="I566" s="1"/>
      <c r="J566" s="1"/>
      <c r="K566" s="1"/>
      <c r="L566" s="1"/>
      <c r="M566" s="1"/>
      <c r="N566" s="1">
        <v>3</v>
      </c>
      <c r="O566" s="44">
        <f t="shared" si="101"/>
        <v>1</v>
      </c>
      <c r="P566" s="60">
        <f t="shared" si="102"/>
        <v>1</v>
      </c>
      <c r="Q566" s="62">
        <f t="shared" si="103"/>
        <v>0</v>
      </c>
      <c r="R566" s="62">
        <f t="shared" si="104"/>
        <v>1</v>
      </c>
      <c r="S566" s="60" t="str">
        <f t="shared" si="99"/>
        <v>0-15% range</v>
      </c>
      <c r="T566" s="61">
        <f t="shared" si="107"/>
        <v>3</v>
      </c>
      <c r="U566" s="61">
        <f t="shared" si="105"/>
        <v>3</v>
      </c>
      <c r="V566" s="61">
        <f t="shared" si="106"/>
        <v>3</v>
      </c>
      <c r="W566" s="60">
        <f t="shared" si="100"/>
        <v>1</v>
      </c>
      <c r="X566" s="104" t="s">
        <v>2173</v>
      </c>
      <c r="Z566" s="134"/>
      <c r="AA566" s="134"/>
      <c r="AB566" s="134"/>
      <c r="AC566" s="134"/>
      <c r="AD566" s="134"/>
      <c r="AE566" s="134"/>
    </row>
    <row r="567" spans="1:31" ht="15" customHeight="1" x14ac:dyDescent="0.25">
      <c r="A567" s="40" t="s">
        <v>16</v>
      </c>
      <c r="B567" s="40" t="s">
        <v>162</v>
      </c>
      <c r="C567" t="s">
        <v>422</v>
      </c>
      <c r="D567" s="40" t="s">
        <v>420</v>
      </c>
      <c r="E567" t="s">
        <v>422</v>
      </c>
      <c r="F567" s="40" t="s">
        <v>421</v>
      </c>
      <c r="G567" t="s">
        <v>3641</v>
      </c>
      <c r="H567" t="s">
        <v>3642</v>
      </c>
      <c r="I567" s="1"/>
      <c r="J567" s="1"/>
      <c r="K567" s="1"/>
      <c r="L567" s="1"/>
      <c r="M567" s="1"/>
      <c r="N567" s="1">
        <v>5</v>
      </c>
      <c r="O567" s="44">
        <f t="shared" si="101"/>
        <v>1</v>
      </c>
      <c r="P567" s="60">
        <f t="shared" si="102"/>
        <v>1</v>
      </c>
      <c r="Q567" s="62">
        <f t="shared" si="103"/>
        <v>0</v>
      </c>
      <c r="R567" s="62">
        <f t="shared" si="104"/>
        <v>1</v>
      </c>
      <c r="S567" s="60" t="str">
        <f t="shared" si="99"/>
        <v>0-15% range</v>
      </c>
      <c r="T567" s="61">
        <f t="shared" si="107"/>
        <v>5</v>
      </c>
      <c r="U567" s="61">
        <f t="shared" si="105"/>
        <v>5</v>
      </c>
      <c r="V567" s="61">
        <f t="shared" si="106"/>
        <v>5</v>
      </c>
      <c r="W567" s="60">
        <f t="shared" si="100"/>
        <v>1</v>
      </c>
      <c r="X567" s="104" t="s">
        <v>2173</v>
      </c>
      <c r="Z567" s="134"/>
      <c r="AA567" s="134"/>
      <c r="AB567" s="134"/>
      <c r="AC567" s="134"/>
      <c r="AD567" s="134"/>
      <c r="AE567" s="134"/>
    </row>
    <row r="568" spans="1:31" ht="15" customHeight="1" x14ac:dyDescent="0.25">
      <c r="A568" s="40" t="s">
        <v>16</v>
      </c>
      <c r="B568" s="40" t="s">
        <v>162</v>
      </c>
      <c r="C568" t="s">
        <v>422</v>
      </c>
      <c r="D568" s="40" t="s">
        <v>420</v>
      </c>
      <c r="E568" t="s">
        <v>422</v>
      </c>
      <c r="F568" s="40" t="s">
        <v>421</v>
      </c>
      <c r="G568" t="s">
        <v>3643</v>
      </c>
      <c r="H568" t="s">
        <v>3644</v>
      </c>
      <c r="I568" s="1"/>
      <c r="J568" s="1"/>
      <c r="K568" s="1"/>
      <c r="L568" s="1"/>
      <c r="M568" s="1"/>
      <c r="N568" s="1">
        <v>5</v>
      </c>
      <c r="O568" s="44">
        <f t="shared" si="101"/>
        <v>1</v>
      </c>
      <c r="P568" s="60">
        <f t="shared" si="102"/>
        <v>1</v>
      </c>
      <c r="Q568" s="62">
        <f t="shared" si="103"/>
        <v>0</v>
      </c>
      <c r="R568" s="62">
        <f t="shared" si="104"/>
        <v>1</v>
      </c>
      <c r="S568" s="60" t="str">
        <f t="shared" si="99"/>
        <v>0-15% range</v>
      </c>
      <c r="T568" s="61">
        <f t="shared" si="107"/>
        <v>5</v>
      </c>
      <c r="U568" s="61">
        <f t="shared" si="105"/>
        <v>5</v>
      </c>
      <c r="V568" s="61">
        <f t="shared" si="106"/>
        <v>5</v>
      </c>
      <c r="W568" s="60">
        <f t="shared" si="100"/>
        <v>1</v>
      </c>
      <c r="X568" s="104" t="s">
        <v>2173</v>
      </c>
      <c r="Z568" s="134"/>
      <c r="AA568" s="134"/>
      <c r="AB568" s="134"/>
      <c r="AC568" s="134"/>
      <c r="AD568" s="134"/>
      <c r="AE568" s="134"/>
    </row>
    <row r="569" spans="1:31" ht="15" customHeight="1" x14ac:dyDescent="0.25">
      <c r="A569" s="40" t="s">
        <v>16</v>
      </c>
      <c r="B569" s="40" t="s">
        <v>162</v>
      </c>
      <c r="C569" t="s">
        <v>422</v>
      </c>
      <c r="D569" s="40" t="s">
        <v>420</v>
      </c>
      <c r="E569" t="s">
        <v>1368</v>
      </c>
      <c r="F569" s="40" t="s">
        <v>1369</v>
      </c>
      <c r="G569" t="s">
        <v>955</v>
      </c>
      <c r="H569" t="s">
        <v>3634</v>
      </c>
      <c r="I569" s="1"/>
      <c r="J569" s="1"/>
      <c r="K569" s="1"/>
      <c r="L569" s="1"/>
      <c r="M569" s="1"/>
      <c r="N569" s="1">
        <v>5</v>
      </c>
      <c r="O569" s="44">
        <f t="shared" si="101"/>
        <v>1</v>
      </c>
      <c r="P569" s="60">
        <f t="shared" si="102"/>
        <v>1</v>
      </c>
      <c r="Q569" s="62">
        <f t="shared" si="103"/>
        <v>0</v>
      </c>
      <c r="R569" s="62">
        <f t="shared" si="104"/>
        <v>1</v>
      </c>
      <c r="S569" s="60" t="str">
        <f t="shared" si="99"/>
        <v>0-15% range</v>
      </c>
      <c r="T569" s="61">
        <f t="shared" si="107"/>
        <v>5</v>
      </c>
      <c r="U569" s="61">
        <f t="shared" si="105"/>
        <v>5</v>
      </c>
      <c r="V569" s="61">
        <f t="shared" si="106"/>
        <v>5</v>
      </c>
      <c r="W569" s="60">
        <f t="shared" si="100"/>
        <v>1</v>
      </c>
      <c r="X569" s="104" t="s">
        <v>2173</v>
      </c>
      <c r="Z569" s="134"/>
      <c r="AA569" s="134"/>
      <c r="AB569" s="134"/>
      <c r="AC569" s="134"/>
      <c r="AD569" s="134"/>
      <c r="AE569" s="134"/>
    </row>
    <row r="570" spans="1:31" ht="15" customHeight="1" x14ac:dyDescent="0.25">
      <c r="A570" s="40" t="s">
        <v>16</v>
      </c>
      <c r="B570" s="40" t="s">
        <v>162</v>
      </c>
      <c r="C570" t="s">
        <v>422</v>
      </c>
      <c r="D570" s="40" t="s">
        <v>420</v>
      </c>
      <c r="E570" t="s">
        <v>1368</v>
      </c>
      <c r="F570" s="40" t="s">
        <v>1369</v>
      </c>
      <c r="G570" t="s">
        <v>1368</v>
      </c>
      <c r="H570" t="s">
        <v>1370</v>
      </c>
      <c r="I570" s="1"/>
      <c r="J570" s="1"/>
      <c r="K570" s="1"/>
      <c r="L570" s="1"/>
      <c r="M570" s="1"/>
      <c r="N570" s="1">
        <v>105</v>
      </c>
      <c r="O570" s="44">
        <f t="shared" si="101"/>
        <v>1</v>
      </c>
      <c r="P570" s="60">
        <f t="shared" si="102"/>
        <v>1</v>
      </c>
      <c r="Q570" s="62">
        <f t="shared" si="103"/>
        <v>0</v>
      </c>
      <c r="R570" s="62">
        <f t="shared" si="104"/>
        <v>1</v>
      </c>
      <c r="S570" s="60" t="str">
        <f t="shared" si="99"/>
        <v>0-15% range</v>
      </c>
      <c r="T570" s="61">
        <f t="shared" si="107"/>
        <v>105</v>
      </c>
      <c r="U570" s="61">
        <f t="shared" si="105"/>
        <v>105</v>
      </c>
      <c r="V570" s="61">
        <f t="shared" si="106"/>
        <v>105</v>
      </c>
      <c r="W570" s="60">
        <f t="shared" si="100"/>
        <v>1</v>
      </c>
      <c r="X570" s="104" t="s">
        <v>2173</v>
      </c>
      <c r="Z570" s="134"/>
      <c r="AA570" s="134"/>
      <c r="AB570" s="134"/>
      <c r="AC570" s="134"/>
      <c r="AD570" s="134"/>
      <c r="AE570" s="134"/>
    </row>
    <row r="571" spans="1:31" ht="15" customHeight="1" x14ac:dyDescent="0.25">
      <c r="A571" s="40" t="s">
        <v>16</v>
      </c>
      <c r="B571" s="40" t="s">
        <v>162</v>
      </c>
      <c r="C571" t="s">
        <v>422</v>
      </c>
      <c r="D571" s="40" t="s">
        <v>420</v>
      </c>
      <c r="E571" t="s">
        <v>1368</v>
      </c>
      <c r="F571" s="40" t="s">
        <v>1369</v>
      </c>
      <c r="G571" t="s">
        <v>1375</v>
      </c>
      <c r="H571" t="s">
        <v>1376</v>
      </c>
      <c r="I571" s="1"/>
      <c r="J571" s="1"/>
      <c r="K571" s="1"/>
      <c r="L571" s="1"/>
      <c r="M571" s="1"/>
      <c r="N571" s="1">
        <v>44</v>
      </c>
      <c r="O571" s="44">
        <f t="shared" si="101"/>
        <v>1</v>
      </c>
      <c r="P571" s="60">
        <f t="shared" si="102"/>
        <v>1</v>
      </c>
      <c r="Q571" s="62">
        <f t="shared" si="103"/>
        <v>0</v>
      </c>
      <c r="R571" s="62">
        <f t="shared" si="104"/>
        <v>1</v>
      </c>
      <c r="S571" s="60" t="str">
        <f t="shared" si="99"/>
        <v>0-15% range</v>
      </c>
      <c r="T571" s="61">
        <f t="shared" si="107"/>
        <v>44</v>
      </c>
      <c r="U571" s="61">
        <f t="shared" si="105"/>
        <v>44</v>
      </c>
      <c r="V571" s="61">
        <f t="shared" si="106"/>
        <v>44</v>
      </c>
      <c r="W571" s="60">
        <f t="shared" si="100"/>
        <v>1</v>
      </c>
      <c r="X571" s="104" t="s">
        <v>2173</v>
      </c>
      <c r="Z571" s="134"/>
      <c r="AA571" s="134"/>
      <c r="AB571" s="134"/>
      <c r="AC571" s="134"/>
      <c r="AD571" s="134"/>
      <c r="AE571" s="134"/>
    </row>
    <row r="572" spans="1:31" ht="15" customHeight="1" x14ac:dyDescent="0.25">
      <c r="A572" s="40" t="s">
        <v>16</v>
      </c>
      <c r="B572" s="40" t="s">
        <v>162</v>
      </c>
      <c r="C572" t="s">
        <v>422</v>
      </c>
      <c r="D572" s="40" t="s">
        <v>420</v>
      </c>
      <c r="E572" t="s">
        <v>1368</v>
      </c>
      <c r="F572" s="40" t="s">
        <v>1369</v>
      </c>
      <c r="G572" t="s">
        <v>1615</v>
      </c>
      <c r="H572" t="s">
        <v>1616</v>
      </c>
      <c r="I572" s="1"/>
      <c r="J572" s="1"/>
      <c r="K572" s="1"/>
      <c r="L572" s="1"/>
      <c r="M572" s="1"/>
      <c r="N572" s="1">
        <v>6</v>
      </c>
      <c r="O572" s="44">
        <f t="shared" si="101"/>
        <v>1</v>
      </c>
      <c r="P572" s="60">
        <f t="shared" si="102"/>
        <v>1</v>
      </c>
      <c r="Q572" s="62">
        <f t="shared" si="103"/>
        <v>0</v>
      </c>
      <c r="R572" s="62">
        <f t="shared" si="104"/>
        <v>1</v>
      </c>
      <c r="S572" s="60" t="str">
        <f t="shared" si="99"/>
        <v>0-15% range</v>
      </c>
      <c r="T572" s="61">
        <f t="shared" si="107"/>
        <v>6</v>
      </c>
      <c r="U572" s="61">
        <f t="shared" si="105"/>
        <v>6</v>
      </c>
      <c r="V572" s="61">
        <f t="shared" si="106"/>
        <v>6</v>
      </c>
      <c r="W572" s="60">
        <f t="shared" si="100"/>
        <v>1</v>
      </c>
      <c r="X572" s="104" t="s">
        <v>2173</v>
      </c>
      <c r="Z572" s="134"/>
      <c r="AA572" s="134"/>
      <c r="AB572" s="134"/>
      <c r="AC572" s="134"/>
      <c r="AD572" s="134"/>
      <c r="AE572" s="134"/>
    </row>
    <row r="573" spans="1:31" ht="15" customHeight="1" x14ac:dyDescent="0.25">
      <c r="A573" s="40" t="s">
        <v>16</v>
      </c>
      <c r="B573" s="40" t="s">
        <v>162</v>
      </c>
      <c r="C573" t="s">
        <v>422</v>
      </c>
      <c r="D573" s="40" t="s">
        <v>420</v>
      </c>
      <c r="E573" t="s">
        <v>1368</v>
      </c>
      <c r="F573" s="40" t="s">
        <v>1369</v>
      </c>
      <c r="G573" t="s">
        <v>1686</v>
      </c>
      <c r="H573" t="s">
        <v>1687</v>
      </c>
      <c r="I573" s="1"/>
      <c r="J573" s="1"/>
      <c r="K573" s="1"/>
      <c r="L573" s="1"/>
      <c r="M573" s="1"/>
      <c r="N573" s="1">
        <v>10</v>
      </c>
      <c r="O573" s="44">
        <f t="shared" si="101"/>
        <v>1</v>
      </c>
      <c r="P573" s="60">
        <f t="shared" si="102"/>
        <v>1</v>
      </c>
      <c r="Q573" s="62">
        <f t="shared" si="103"/>
        <v>0</v>
      </c>
      <c r="R573" s="62">
        <f t="shared" si="104"/>
        <v>1</v>
      </c>
      <c r="S573" s="60" t="str">
        <f t="shared" si="99"/>
        <v>0-15% range</v>
      </c>
      <c r="T573" s="61">
        <f t="shared" si="107"/>
        <v>10</v>
      </c>
      <c r="U573" s="61">
        <f t="shared" si="105"/>
        <v>10</v>
      </c>
      <c r="V573" s="61">
        <f t="shared" si="106"/>
        <v>10</v>
      </c>
      <c r="W573" s="60">
        <f t="shared" si="100"/>
        <v>1</v>
      </c>
      <c r="X573" s="104" t="s">
        <v>2173</v>
      </c>
      <c r="Z573" s="134"/>
      <c r="AA573" s="134"/>
      <c r="AB573" s="134"/>
      <c r="AC573" s="134"/>
      <c r="AD573" s="134"/>
      <c r="AE573" s="134"/>
    </row>
    <row r="574" spans="1:31" ht="15" customHeight="1" x14ac:dyDescent="0.25">
      <c r="A574" s="40" t="s">
        <v>16</v>
      </c>
      <c r="B574" s="40" t="s">
        <v>162</v>
      </c>
      <c r="C574" t="s">
        <v>422</v>
      </c>
      <c r="D574" s="40" t="s">
        <v>420</v>
      </c>
      <c r="E574" t="s">
        <v>1368</v>
      </c>
      <c r="F574" s="40" t="s">
        <v>1369</v>
      </c>
      <c r="G574" t="s">
        <v>2773</v>
      </c>
      <c r="H574" t="s">
        <v>2774</v>
      </c>
      <c r="I574" s="1"/>
      <c r="J574" s="1"/>
      <c r="K574" s="1"/>
      <c r="L574" s="1"/>
      <c r="M574" s="1"/>
      <c r="N574" s="1">
        <v>20</v>
      </c>
      <c r="O574" s="44">
        <f t="shared" si="101"/>
        <v>1</v>
      </c>
      <c r="P574" s="60">
        <f t="shared" si="102"/>
        <v>1</v>
      </c>
      <c r="Q574" s="62">
        <f t="shared" si="103"/>
        <v>0</v>
      </c>
      <c r="R574" s="62">
        <f t="shared" si="104"/>
        <v>1</v>
      </c>
      <c r="S574" s="60" t="str">
        <f t="shared" si="99"/>
        <v>0-15% range</v>
      </c>
      <c r="T574" s="61">
        <f t="shared" si="107"/>
        <v>20</v>
      </c>
      <c r="U574" s="61">
        <f t="shared" si="105"/>
        <v>20</v>
      </c>
      <c r="V574" s="61">
        <f t="shared" si="106"/>
        <v>20</v>
      </c>
      <c r="W574" s="60">
        <f t="shared" si="100"/>
        <v>1</v>
      </c>
      <c r="X574" s="104" t="s">
        <v>2173</v>
      </c>
      <c r="Z574" s="134"/>
      <c r="AA574" s="134"/>
      <c r="AB574" s="134"/>
      <c r="AC574" s="134"/>
      <c r="AD574" s="134"/>
      <c r="AE574" s="134"/>
    </row>
    <row r="575" spans="1:31" ht="15" customHeight="1" x14ac:dyDescent="0.25">
      <c r="A575" s="40" t="s">
        <v>16</v>
      </c>
      <c r="B575" s="40" t="s">
        <v>162</v>
      </c>
      <c r="C575" t="s">
        <v>422</v>
      </c>
      <c r="D575" s="40" t="s">
        <v>420</v>
      </c>
      <c r="E575" t="s">
        <v>1368</v>
      </c>
      <c r="F575" s="40" t="s">
        <v>1369</v>
      </c>
      <c r="G575" t="s">
        <v>2777</v>
      </c>
      <c r="H575" t="s">
        <v>2778</v>
      </c>
      <c r="I575" s="1"/>
      <c r="J575" s="1"/>
      <c r="K575" s="1"/>
      <c r="L575" s="1"/>
      <c r="M575" s="1"/>
      <c r="N575" s="1">
        <v>44</v>
      </c>
      <c r="O575" s="44">
        <f t="shared" si="101"/>
        <v>1</v>
      </c>
      <c r="P575" s="60">
        <f t="shared" si="102"/>
        <v>1</v>
      </c>
      <c r="Q575" s="62">
        <f t="shared" si="103"/>
        <v>0</v>
      </c>
      <c r="R575" s="62">
        <f t="shared" si="104"/>
        <v>1</v>
      </c>
      <c r="S575" s="60" t="str">
        <f t="shared" si="99"/>
        <v>0-15% range</v>
      </c>
      <c r="T575" s="61">
        <f t="shared" si="107"/>
        <v>44</v>
      </c>
      <c r="U575" s="61">
        <f t="shared" si="105"/>
        <v>44</v>
      </c>
      <c r="V575" s="61">
        <f t="shared" si="106"/>
        <v>44</v>
      </c>
      <c r="W575" s="60">
        <f t="shared" si="100"/>
        <v>1</v>
      </c>
      <c r="X575" s="104" t="s">
        <v>2173</v>
      </c>
      <c r="Z575" s="134"/>
      <c r="AA575" s="134"/>
      <c r="AB575" s="134"/>
      <c r="AC575" s="134"/>
      <c r="AD575" s="134"/>
      <c r="AE575" s="134"/>
    </row>
    <row r="576" spans="1:31" ht="15" customHeight="1" x14ac:dyDescent="0.25">
      <c r="A576" s="40" t="s">
        <v>16</v>
      </c>
      <c r="B576" s="40" t="s">
        <v>162</v>
      </c>
      <c r="C576" t="s">
        <v>422</v>
      </c>
      <c r="D576" s="40" t="s">
        <v>420</v>
      </c>
      <c r="E576" t="s">
        <v>1368</v>
      </c>
      <c r="F576" s="40" t="s">
        <v>1369</v>
      </c>
      <c r="G576" t="s">
        <v>2942</v>
      </c>
      <c r="H576" t="s">
        <v>2943</v>
      </c>
      <c r="I576" s="1"/>
      <c r="J576" s="1"/>
      <c r="K576" s="1"/>
      <c r="L576" s="1"/>
      <c r="M576" s="1"/>
      <c r="N576" s="1">
        <v>35</v>
      </c>
      <c r="O576" s="44">
        <f t="shared" si="101"/>
        <v>1</v>
      </c>
      <c r="P576" s="60">
        <f t="shared" si="102"/>
        <v>1</v>
      </c>
      <c r="Q576" s="62">
        <f t="shared" si="103"/>
        <v>0</v>
      </c>
      <c r="R576" s="62">
        <f t="shared" si="104"/>
        <v>1</v>
      </c>
      <c r="S576" s="60" t="str">
        <f t="shared" si="99"/>
        <v>0-15% range</v>
      </c>
      <c r="T576" s="61">
        <f t="shared" si="107"/>
        <v>35</v>
      </c>
      <c r="U576" s="61">
        <f t="shared" si="105"/>
        <v>35</v>
      </c>
      <c r="V576" s="61">
        <f t="shared" si="106"/>
        <v>35</v>
      </c>
      <c r="W576" s="60">
        <f t="shared" si="100"/>
        <v>1</v>
      </c>
      <c r="X576" s="104" t="s">
        <v>2173</v>
      </c>
      <c r="Z576" s="134"/>
      <c r="AA576" s="134"/>
      <c r="AB576" s="134"/>
      <c r="AC576" s="134"/>
      <c r="AD576" s="134"/>
      <c r="AE576" s="134"/>
    </row>
    <row r="577" spans="1:31" ht="15" customHeight="1" x14ac:dyDescent="0.25">
      <c r="A577" s="40" t="s">
        <v>16</v>
      </c>
      <c r="B577" s="40" t="s">
        <v>162</v>
      </c>
      <c r="C577" t="s">
        <v>422</v>
      </c>
      <c r="D577" s="40" t="s">
        <v>420</v>
      </c>
      <c r="E577" t="s">
        <v>1368</v>
      </c>
      <c r="F577" s="40" t="s">
        <v>1369</v>
      </c>
      <c r="G577" t="s">
        <v>2944</v>
      </c>
      <c r="H577" t="s">
        <v>2945</v>
      </c>
      <c r="I577" s="1"/>
      <c r="J577" s="1"/>
      <c r="K577" s="1"/>
      <c r="L577" s="1"/>
      <c r="M577" s="1"/>
      <c r="N577" s="1">
        <v>55</v>
      </c>
      <c r="O577" s="44">
        <f t="shared" si="101"/>
        <v>1</v>
      </c>
      <c r="P577" s="60">
        <f t="shared" si="102"/>
        <v>1</v>
      </c>
      <c r="Q577" s="62">
        <f t="shared" si="103"/>
        <v>0</v>
      </c>
      <c r="R577" s="62">
        <f t="shared" si="104"/>
        <v>1</v>
      </c>
      <c r="S577" s="60" t="str">
        <f t="shared" si="99"/>
        <v>0-15% range</v>
      </c>
      <c r="T577" s="61">
        <f t="shared" si="107"/>
        <v>55</v>
      </c>
      <c r="U577" s="61">
        <f t="shared" si="105"/>
        <v>55</v>
      </c>
      <c r="V577" s="61">
        <f t="shared" si="106"/>
        <v>55</v>
      </c>
      <c r="W577" s="60">
        <f t="shared" si="100"/>
        <v>1</v>
      </c>
      <c r="X577" s="104" t="s">
        <v>2173</v>
      </c>
      <c r="Z577" s="134"/>
      <c r="AA577" s="134"/>
      <c r="AB577" s="134"/>
      <c r="AC577" s="134"/>
      <c r="AD577" s="134"/>
      <c r="AE577" s="134"/>
    </row>
    <row r="578" spans="1:31" ht="15" customHeight="1" x14ac:dyDescent="0.25">
      <c r="A578" s="40" t="s">
        <v>16</v>
      </c>
      <c r="B578" s="40" t="s">
        <v>162</v>
      </c>
      <c r="C578" t="s">
        <v>422</v>
      </c>
      <c r="D578" s="40" t="s">
        <v>420</v>
      </c>
      <c r="E578" t="s">
        <v>1368</v>
      </c>
      <c r="F578" s="40" t="s">
        <v>1369</v>
      </c>
      <c r="G578" t="s">
        <v>2946</v>
      </c>
      <c r="H578" t="s">
        <v>2947</v>
      </c>
      <c r="I578" s="1"/>
      <c r="J578" s="1"/>
      <c r="K578" s="1"/>
      <c r="L578" s="1"/>
      <c r="M578" s="1"/>
      <c r="N578" s="1">
        <v>15</v>
      </c>
      <c r="O578" s="44">
        <f t="shared" si="101"/>
        <v>1</v>
      </c>
      <c r="P578" s="60">
        <f t="shared" si="102"/>
        <v>1</v>
      </c>
      <c r="Q578" s="62">
        <f t="shared" si="103"/>
        <v>0</v>
      </c>
      <c r="R578" s="62">
        <f t="shared" si="104"/>
        <v>1</v>
      </c>
      <c r="S578" s="60" t="str">
        <f t="shared" si="99"/>
        <v>0-15% range</v>
      </c>
      <c r="T578" s="61">
        <f t="shared" si="107"/>
        <v>15</v>
      </c>
      <c r="U578" s="61">
        <f t="shared" si="105"/>
        <v>15</v>
      </c>
      <c r="V578" s="61">
        <f t="shared" si="106"/>
        <v>15</v>
      </c>
      <c r="W578" s="60">
        <f t="shared" si="100"/>
        <v>1</v>
      </c>
      <c r="X578" s="104" t="s">
        <v>2173</v>
      </c>
      <c r="Z578" s="134"/>
      <c r="AA578" s="134"/>
      <c r="AB578" s="134"/>
      <c r="AC578" s="134"/>
      <c r="AD578" s="134"/>
      <c r="AE578" s="134"/>
    </row>
    <row r="579" spans="1:31" ht="15" customHeight="1" x14ac:dyDescent="0.25">
      <c r="A579" s="40" t="s">
        <v>16</v>
      </c>
      <c r="B579" s="40" t="s">
        <v>162</v>
      </c>
      <c r="C579" t="s">
        <v>422</v>
      </c>
      <c r="D579" s="40" t="s">
        <v>420</v>
      </c>
      <c r="E579" t="s">
        <v>1368</v>
      </c>
      <c r="F579" s="40" t="s">
        <v>1369</v>
      </c>
      <c r="G579" t="s">
        <v>2948</v>
      </c>
      <c r="H579" t="s">
        <v>2949</v>
      </c>
      <c r="I579" s="1"/>
      <c r="J579" s="1"/>
      <c r="K579" s="1"/>
      <c r="L579" s="1"/>
      <c r="M579" s="1"/>
      <c r="N579" s="1">
        <v>11</v>
      </c>
      <c r="O579" s="44">
        <f t="shared" si="101"/>
        <v>1</v>
      </c>
      <c r="P579" s="60">
        <f t="shared" si="102"/>
        <v>1</v>
      </c>
      <c r="Q579" s="62">
        <f t="shared" si="103"/>
        <v>0</v>
      </c>
      <c r="R579" s="62">
        <f t="shared" si="104"/>
        <v>1</v>
      </c>
      <c r="S579" s="60" t="str">
        <f t="shared" ref="S579:S625" si="108">IFERROR(IF(Q579&lt;=0.15,"0-15% range",IF(AND(Q579&gt;0.15,Q579&lt;=0.5),"16 - 50% range",IF(Q579&gt;0.5,"50-100% range", "NA"))),"")</f>
        <v>0-15% range</v>
      </c>
      <c r="T579" s="61">
        <f t="shared" si="107"/>
        <v>11</v>
      </c>
      <c r="U579" s="61">
        <f t="shared" si="105"/>
        <v>11</v>
      </c>
      <c r="V579" s="61">
        <f t="shared" si="106"/>
        <v>11</v>
      </c>
      <c r="W579" s="60">
        <f t="shared" ref="W579:W625" si="109">COUNTIF(H:H,H579)</f>
        <v>1</v>
      </c>
      <c r="X579" s="104" t="s">
        <v>2173</v>
      </c>
      <c r="Z579" s="134"/>
      <c r="AA579" s="134"/>
      <c r="AB579" s="134"/>
      <c r="AC579" s="134"/>
      <c r="AD579" s="134"/>
      <c r="AE579" s="134"/>
    </row>
    <row r="580" spans="1:31" ht="15" customHeight="1" x14ac:dyDescent="0.25">
      <c r="A580" s="40" t="s">
        <v>16</v>
      </c>
      <c r="B580" s="40" t="s">
        <v>162</v>
      </c>
      <c r="C580" t="s">
        <v>422</v>
      </c>
      <c r="D580" s="40" t="s">
        <v>420</v>
      </c>
      <c r="E580" t="s">
        <v>1368</v>
      </c>
      <c r="F580" s="40" t="s">
        <v>1369</v>
      </c>
      <c r="G580" t="s">
        <v>2950</v>
      </c>
      <c r="H580" t="s">
        <v>2951</v>
      </c>
      <c r="I580" s="1"/>
      <c r="J580" s="1"/>
      <c r="K580" s="1"/>
      <c r="L580" s="1"/>
      <c r="M580" s="1"/>
      <c r="N580" s="1">
        <v>75</v>
      </c>
      <c r="O580" s="44">
        <f t="shared" ref="O580:O625" si="110">COUNTIF(I580:N580,"&gt;=0")</f>
        <v>1</v>
      </c>
      <c r="P580" s="60">
        <f t="shared" ref="P580:P625" si="111">COUNTIF(I580:N580,"&gt;=0")</f>
        <v>1</v>
      </c>
      <c r="Q580" s="62">
        <f t="shared" ref="Q580:Q625" si="112">IFERROR(1-(MIN(I580:N580)/MAX(I580:N580)),"")</f>
        <v>0</v>
      </c>
      <c r="R580" s="62">
        <f t="shared" ref="R580:R625" si="113">IF(MIN(I580:N580)&lt;&gt;0,MAX(I580:N580)/MIN(I580:N580),0)</f>
        <v>1</v>
      </c>
      <c r="S580" s="60" t="str">
        <f t="shared" si="108"/>
        <v>0-15% range</v>
      </c>
      <c r="T580" s="61">
        <f t="shared" si="107"/>
        <v>75</v>
      </c>
      <c r="U580" s="61">
        <f t="shared" ref="U580:U625" si="114">MAX(I580:N580)</f>
        <v>75</v>
      </c>
      <c r="V580" s="61">
        <f t="shared" ref="V580:V625" si="115">MIN(I580:N580)</f>
        <v>75</v>
      </c>
      <c r="W580" s="60">
        <f t="shared" si="109"/>
        <v>1</v>
      </c>
      <c r="X580" s="104" t="s">
        <v>2173</v>
      </c>
      <c r="Z580" s="134"/>
      <c r="AA580" s="134"/>
      <c r="AB580" s="134"/>
      <c r="AC580" s="134"/>
      <c r="AD580" s="134"/>
      <c r="AE580" s="134"/>
    </row>
    <row r="581" spans="1:31" ht="15" customHeight="1" x14ac:dyDescent="0.25">
      <c r="A581" s="40" t="s">
        <v>16</v>
      </c>
      <c r="B581" s="40" t="s">
        <v>162</v>
      </c>
      <c r="C581" t="s">
        <v>422</v>
      </c>
      <c r="D581" s="40" t="s">
        <v>420</v>
      </c>
      <c r="E581" t="s">
        <v>1368</v>
      </c>
      <c r="F581" s="40" t="s">
        <v>1369</v>
      </c>
      <c r="G581" t="s">
        <v>2952</v>
      </c>
      <c r="H581" t="s">
        <v>2953</v>
      </c>
      <c r="I581" s="1"/>
      <c r="J581" s="1"/>
      <c r="K581" s="1"/>
      <c r="L581" s="1"/>
      <c r="M581" s="1"/>
      <c r="N581" s="1">
        <v>8</v>
      </c>
      <c r="O581" s="44">
        <f t="shared" si="110"/>
        <v>1</v>
      </c>
      <c r="P581" s="60">
        <f t="shared" si="111"/>
        <v>1</v>
      </c>
      <c r="Q581" s="62">
        <f t="shared" si="112"/>
        <v>0</v>
      </c>
      <c r="R581" s="62">
        <f t="shared" si="113"/>
        <v>1</v>
      </c>
      <c r="S581" s="60" t="str">
        <f t="shared" si="108"/>
        <v>0-15% range</v>
      </c>
      <c r="T581" s="61">
        <f t="shared" ref="T581:T625" si="116">AVERAGE(I581:N581)</f>
        <v>8</v>
      </c>
      <c r="U581" s="61">
        <f t="shared" si="114"/>
        <v>8</v>
      </c>
      <c r="V581" s="61">
        <f t="shared" si="115"/>
        <v>8</v>
      </c>
      <c r="W581" s="60">
        <f t="shared" si="109"/>
        <v>1</v>
      </c>
      <c r="X581" s="104" t="s">
        <v>2173</v>
      </c>
      <c r="Z581" s="134"/>
      <c r="AA581" s="134"/>
      <c r="AB581" s="134"/>
      <c r="AC581" s="134"/>
      <c r="AD581" s="134"/>
      <c r="AE581" s="134"/>
    </row>
    <row r="582" spans="1:31" ht="15" customHeight="1" x14ac:dyDescent="0.25">
      <c r="A582" s="40" t="s">
        <v>16</v>
      </c>
      <c r="B582" s="40" t="s">
        <v>162</v>
      </c>
      <c r="C582" t="s">
        <v>422</v>
      </c>
      <c r="D582" s="40" t="s">
        <v>420</v>
      </c>
      <c r="E582" t="s">
        <v>1368</v>
      </c>
      <c r="F582" s="40" t="s">
        <v>1369</v>
      </c>
      <c r="G582" t="s">
        <v>2961</v>
      </c>
      <c r="H582" t="s">
        <v>2962</v>
      </c>
      <c r="I582" s="1"/>
      <c r="J582" s="1"/>
      <c r="K582" s="1"/>
      <c r="L582" s="1"/>
      <c r="M582" s="1"/>
      <c r="N582" s="1">
        <v>35</v>
      </c>
      <c r="O582" s="44">
        <f t="shared" si="110"/>
        <v>1</v>
      </c>
      <c r="P582" s="60">
        <f t="shared" si="111"/>
        <v>1</v>
      </c>
      <c r="Q582" s="62">
        <f t="shared" si="112"/>
        <v>0</v>
      </c>
      <c r="R582" s="62">
        <f t="shared" si="113"/>
        <v>1</v>
      </c>
      <c r="S582" s="60" t="str">
        <f t="shared" si="108"/>
        <v>0-15% range</v>
      </c>
      <c r="T582" s="61">
        <f t="shared" si="116"/>
        <v>35</v>
      </c>
      <c r="U582" s="61">
        <f t="shared" si="114"/>
        <v>35</v>
      </c>
      <c r="V582" s="61">
        <f t="shared" si="115"/>
        <v>35</v>
      </c>
      <c r="W582" s="60">
        <f t="shared" si="109"/>
        <v>1</v>
      </c>
      <c r="X582" s="104" t="s">
        <v>2173</v>
      </c>
      <c r="Z582" s="134"/>
      <c r="AA582" s="134"/>
      <c r="AB582" s="134"/>
      <c r="AC582" s="134"/>
      <c r="AD582" s="134"/>
      <c r="AE582" s="134"/>
    </row>
    <row r="583" spans="1:31" ht="15" customHeight="1" x14ac:dyDescent="0.25">
      <c r="A583" s="40" t="s">
        <v>16</v>
      </c>
      <c r="B583" s="40" t="s">
        <v>162</v>
      </c>
      <c r="C583" t="s">
        <v>422</v>
      </c>
      <c r="D583" s="40" t="s">
        <v>420</v>
      </c>
      <c r="E583" t="s">
        <v>1368</v>
      </c>
      <c r="F583" s="40" t="s">
        <v>1369</v>
      </c>
      <c r="G583" t="s">
        <v>2969</v>
      </c>
      <c r="H583" t="s">
        <v>2970</v>
      </c>
      <c r="I583" s="1"/>
      <c r="J583" s="1"/>
      <c r="K583" s="1"/>
      <c r="L583" s="1"/>
      <c r="M583" s="1"/>
      <c r="N583" s="1">
        <v>15</v>
      </c>
      <c r="O583" s="44">
        <f t="shared" si="110"/>
        <v>1</v>
      </c>
      <c r="P583" s="60">
        <f t="shared" si="111"/>
        <v>1</v>
      </c>
      <c r="Q583" s="62">
        <f t="shared" si="112"/>
        <v>0</v>
      </c>
      <c r="R583" s="62">
        <f t="shared" si="113"/>
        <v>1</v>
      </c>
      <c r="S583" s="60" t="str">
        <f t="shared" si="108"/>
        <v>0-15% range</v>
      </c>
      <c r="T583" s="61">
        <f t="shared" si="116"/>
        <v>15</v>
      </c>
      <c r="U583" s="61">
        <f t="shared" si="114"/>
        <v>15</v>
      </c>
      <c r="V583" s="61">
        <f t="shared" si="115"/>
        <v>15</v>
      </c>
      <c r="W583" s="60">
        <f t="shared" si="109"/>
        <v>1</v>
      </c>
      <c r="X583" s="104" t="s">
        <v>2173</v>
      </c>
      <c r="Z583" s="134"/>
      <c r="AA583" s="134"/>
      <c r="AB583" s="134"/>
      <c r="AC583" s="134"/>
      <c r="AD583" s="134"/>
      <c r="AE583" s="134"/>
    </row>
    <row r="584" spans="1:31" ht="15" customHeight="1" x14ac:dyDescent="0.25">
      <c r="A584" s="40" t="s">
        <v>16</v>
      </c>
      <c r="B584" s="40" t="s">
        <v>162</v>
      </c>
      <c r="C584" t="s">
        <v>422</v>
      </c>
      <c r="D584" s="40" t="s">
        <v>420</v>
      </c>
      <c r="E584" t="s">
        <v>1368</v>
      </c>
      <c r="F584" s="40" t="s">
        <v>1369</v>
      </c>
      <c r="G584" t="s">
        <v>3240</v>
      </c>
      <c r="H584" t="s">
        <v>3241</v>
      </c>
      <c r="I584" s="1"/>
      <c r="J584" s="1"/>
      <c r="K584" s="1"/>
      <c r="L584" s="1"/>
      <c r="M584" s="1"/>
      <c r="N584" s="1">
        <v>5</v>
      </c>
      <c r="O584" s="44">
        <f t="shared" si="110"/>
        <v>1</v>
      </c>
      <c r="P584" s="60">
        <f t="shared" si="111"/>
        <v>1</v>
      </c>
      <c r="Q584" s="62">
        <f t="shared" si="112"/>
        <v>0</v>
      </c>
      <c r="R584" s="62">
        <f t="shared" si="113"/>
        <v>1</v>
      </c>
      <c r="S584" s="60" t="str">
        <f t="shared" si="108"/>
        <v>0-15% range</v>
      </c>
      <c r="T584" s="61">
        <f t="shared" si="116"/>
        <v>5</v>
      </c>
      <c r="U584" s="61">
        <f t="shared" si="114"/>
        <v>5</v>
      </c>
      <c r="V584" s="61">
        <f t="shared" si="115"/>
        <v>5</v>
      </c>
      <c r="W584" s="60">
        <f t="shared" si="109"/>
        <v>1</v>
      </c>
      <c r="X584" s="104" t="s">
        <v>2173</v>
      </c>
      <c r="Z584" s="134"/>
      <c r="AA584" s="134"/>
      <c r="AB584" s="134"/>
      <c r="AC584" s="134"/>
      <c r="AD584" s="134"/>
      <c r="AE584" s="134"/>
    </row>
    <row r="585" spans="1:31" ht="15" customHeight="1" x14ac:dyDescent="0.25">
      <c r="A585" s="40" t="s">
        <v>16</v>
      </c>
      <c r="B585" s="40" t="s">
        <v>162</v>
      </c>
      <c r="C585" t="s">
        <v>422</v>
      </c>
      <c r="D585" s="40" t="s">
        <v>420</v>
      </c>
      <c r="E585" t="s">
        <v>1368</v>
      </c>
      <c r="F585" s="40" t="s">
        <v>1369</v>
      </c>
      <c r="G585" t="s">
        <v>3635</v>
      </c>
      <c r="H585" t="s">
        <v>3636</v>
      </c>
      <c r="I585" s="1"/>
      <c r="J585" s="1"/>
      <c r="K585" s="1"/>
      <c r="L585" s="1"/>
      <c r="M585" s="1"/>
      <c r="N585" s="1">
        <v>5</v>
      </c>
      <c r="O585" s="44">
        <f t="shared" si="110"/>
        <v>1</v>
      </c>
      <c r="P585" s="60">
        <f t="shared" si="111"/>
        <v>1</v>
      </c>
      <c r="Q585" s="62">
        <f t="shared" si="112"/>
        <v>0</v>
      </c>
      <c r="R585" s="62">
        <f t="shared" si="113"/>
        <v>1</v>
      </c>
      <c r="S585" s="60" t="str">
        <f t="shared" si="108"/>
        <v>0-15% range</v>
      </c>
      <c r="T585" s="61">
        <f t="shared" si="116"/>
        <v>5</v>
      </c>
      <c r="U585" s="61">
        <f t="shared" si="114"/>
        <v>5</v>
      </c>
      <c r="V585" s="61">
        <f t="shared" si="115"/>
        <v>5</v>
      </c>
      <c r="W585" s="60">
        <f t="shared" si="109"/>
        <v>1</v>
      </c>
      <c r="X585" s="104" t="s">
        <v>2173</v>
      </c>
      <c r="Z585" s="134"/>
      <c r="AA585" s="134"/>
      <c r="AB585" s="134"/>
      <c r="AC585" s="134"/>
      <c r="AD585" s="134"/>
      <c r="AE585" s="134"/>
    </row>
    <row r="586" spans="1:31" ht="15" customHeight="1" x14ac:dyDescent="0.25">
      <c r="A586" s="40" t="s">
        <v>16</v>
      </c>
      <c r="B586" s="40" t="s">
        <v>162</v>
      </c>
      <c r="C586" t="s">
        <v>422</v>
      </c>
      <c r="D586" s="40" t="s">
        <v>420</v>
      </c>
      <c r="E586" t="s">
        <v>1346</v>
      </c>
      <c r="F586" s="40" t="s">
        <v>1347</v>
      </c>
      <c r="G586" t="s">
        <v>2848</v>
      </c>
      <c r="H586" t="s">
        <v>2849</v>
      </c>
      <c r="I586" s="1"/>
      <c r="J586" s="1"/>
      <c r="K586" s="1"/>
      <c r="L586" s="1"/>
      <c r="M586" s="1"/>
      <c r="N586" s="1">
        <v>45</v>
      </c>
      <c r="O586" s="44">
        <f t="shared" si="110"/>
        <v>1</v>
      </c>
      <c r="P586" s="60">
        <f t="shared" si="111"/>
        <v>1</v>
      </c>
      <c r="Q586" s="62">
        <f t="shared" si="112"/>
        <v>0</v>
      </c>
      <c r="R586" s="62">
        <f t="shared" si="113"/>
        <v>1</v>
      </c>
      <c r="S586" s="60" t="str">
        <f t="shared" si="108"/>
        <v>0-15% range</v>
      </c>
      <c r="T586" s="61">
        <f t="shared" si="116"/>
        <v>45</v>
      </c>
      <c r="U586" s="61">
        <f t="shared" si="114"/>
        <v>45</v>
      </c>
      <c r="V586" s="61">
        <f t="shared" si="115"/>
        <v>45</v>
      </c>
      <c r="W586" s="60">
        <f t="shared" si="109"/>
        <v>1</v>
      </c>
      <c r="X586" s="104" t="s">
        <v>2173</v>
      </c>
      <c r="Z586" s="134"/>
      <c r="AA586" s="134"/>
      <c r="AB586" s="134"/>
      <c r="AC586" s="134"/>
      <c r="AD586" s="134"/>
      <c r="AE586" s="134"/>
    </row>
    <row r="587" spans="1:31" ht="15" customHeight="1" x14ac:dyDescent="0.25">
      <c r="A587" s="40" t="s">
        <v>16</v>
      </c>
      <c r="B587" s="40" t="s">
        <v>162</v>
      </c>
      <c r="C587" t="s">
        <v>422</v>
      </c>
      <c r="D587" s="40" t="s">
        <v>420</v>
      </c>
      <c r="E587" t="s">
        <v>1346</v>
      </c>
      <c r="F587" s="40" t="s">
        <v>1347</v>
      </c>
      <c r="G587" t="s">
        <v>3630</v>
      </c>
      <c r="H587" t="s">
        <v>3631</v>
      </c>
      <c r="I587" s="1"/>
      <c r="J587" s="1"/>
      <c r="K587" s="1"/>
      <c r="L587" s="1"/>
      <c r="M587" s="1"/>
      <c r="N587" s="1">
        <v>10</v>
      </c>
      <c r="O587" s="44">
        <f t="shared" si="110"/>
        <v>1</v>
      </c>
      <c r="P587" s="60">
        <f t="shared" si="111"/>
        <v>1</v>
      </c>
      <c r="Q587" s="62">
        <f t="shared" si="112"/>
        <v>0</v>
      </c>
      <c r="R587" s="62">
        <f t="shared" si="113"/>
        <v>1</v>
      </c>
      <c r="S587" s="60" t="str">
        <f t="shared" si="108"/>
        <v>0-15% range</v>
      </c>
      <c r="T587" s="61">
        <f t="shared" si="116"/>
        <v>10</v>
      </c>
      <c r="U587" s="61">
        <f t="shared" si="114"/>
        <v>10</v>
      </c>
      <c r="V587" s="61">
        <f t="shared" si="115"/>
        <v>10</v>
      </c>
      <c r="W587" s="60">
        <f t="shared" si="109"/>
        <v>1</v>
      </c>
      <c r="X587" s="104" t="s">
        <v>2173</v>
      </c>
      <c r="Z587" s="134"/>
      <c r="AA587" s="134"/>
      <c r="AB587" s="134"/>
      <c r="AC587" s="134"/>
      <c r="AD587" s="134"/>
      <c r="AE587" s="134"/>
    </row>
    <row r="588" spans="1:31" ht="15" customHeight="1" x14ac:dyDescent="0.25">
      <c r="A588" s="40" t="s">
        <v>16</v>
      </c>
      <c r="B588" s="40" t="s">
        <v>162</v>
      </c>
      <c r="C588" t="s">
        <v>422</v>
      </c>
      <c r="D588" s="40" t="s">
        <v>420</v>
      </c>
      <c r="E588" t="s">
        <v>1346</v>
      </c>
      <c r="F588" s="40" t="s">
        <v>1347</v>
      </c>
      <c r="G588" t="s">
        <v>3632</v>
      </c>
      <c r="H588" t="s">
        <v>3633</v>
      </c>
      <c r="I588" s="1"/>
      <c r="J588" s="1"/>
      <c r="K588" s="1"/>
      <c r="L588" s="1"/>
      <c r="M588" s="1"/>
      <c r="N588" s="1">
        <v>19</v>
      </c>
      <c r="O588" s="44">
        <f t="shared" si="110"/>
        <v>1</v>
      </c>
      <c r="P588" s="60">
        <f t="shared" si="111"/>
        <v>1</v>
      </c>
      <c r="Q588" s="62">
        <f t="shared" si="112"/>
        <v>0</v>
      </c>
      <c r="R588" s="62">
        <f t="shared" si="113"/>
        <v>1</v>
      </c>
      <c r="S588" s="60" t="str">
        <f t="shared" si="108"/>
        <v>0-15% range</v>
      </c>
      <c r="T588" s="61">
        <f t="shared" si="116"/>
        <v>19</v>
      </c>
      <c r="U588" s="61">
        <f t="shared" si="114"/>
        <v>19</v>
      </c>
      <c r="V588" s="61">
        <f t="shared" si="115"/>
        <v>19</v>
      </c>
      <c r="W588" s="60">
        <f t="shared" si="109"/>
        <v>1</v>
      </c>
      <c r="X588" s="104" t="s">
        <v>2173</v>
      </c>
      <c r="Z588" s="134"/>
      <c r="AA588" s="134"/>
      <c r="AB588" s="134"/>
      <c r="AC588" s="134"/>
      <c r="AD588" s="134"/>
      <c r="AE588" s="134"/>
    </row>
    <row r="589" spans="1:31" ht="15" customHeight="1" x14ac:dyDescent="0.25">
      <c r="A589" s="40" t="s">
        <v>16</v>
      </c>
      <c r="B589" s="40" t="s">
        <v>162</v>
      </c>
      <c r="C589" t="s">
        <v>16</v>
      </c>
      <c r="D589" s="40" t="s">
        <v>163</v>
      </c>
      <c r="E589" t="s">
        <v>16</v>
      </c>
      <c r="F589" s="40" t="s">
        <v>403</v>
      </c>
      <c r="G589" t="s">
        <v>1073</v>
      </c>
      <c r="H589" t="s">
        <v>1074</v>
      </c>
      <c r="I589" s="1"/>
      <c r="J589" s="1"/>
      <c r="K589" s="1"/>
      <c r="L589" s="1"/>
      <c r="M589" s="1"/>
      <c r="N589" s="1">
        <v>2</v>
      </c>
      <c r="O589" s="44">
        <f t="shared" si="110"/>
        <v>1</v>
      </c>
      <c r="P589" s="60">
        <f t="shared" si="111"/>
        <v>1</v>
      </c>
      <c r="Q589" s="62">
        <f t="shared" si="112"/>
        <v>0</v>
      </c>
      <c r="R589" s="62">
        <f t="shared" si="113"/>
        <v>1</v>
      </c>
      <c r="S589" s="60" t="str">
        <f t="shared" si="108"/>
        <v>0-15% range</v>
      </c>
      <c r="T589" s="61">
        <f t="shared" si="116"/>
        <v>2</v>
      </c>
      <c r="U589" s="61">
        <f t="shared" si="114"/>
        <v>2</v>
      </c>
      <c r="V589" s="61">
        <f t="shared" si="115"/>
        <v>2</v>
      </c>
      <c r="W589" s="60">
        <f t="shared" si="109"/>
        <v>1</v>
      </c>
      <c r="X589" s="104" t="s">
        <v>2173</v>
      </c>
      <c r="Z589" s="134"/>
      <c r="AA589" s="134"/>
      <c r="AB589" s="134"/>
      <c r="AC589" s="134"/>
      <c r="AD589" s="134"/>
      <c r="AE589" s="134"/>
    </row>
    <row r="590" spans="1:31" ht="15" customHeight="1" x14ac:dyDescent="0.25">
      <c r="A590" s="40" t="s">
        <v>16</v>
      </c>
      <c r="B590" s="40" t="s">
        <v>162</v>
      </c>
      <c r="C590" t="s">
        <v>16</v>
      </c>
      <c r="D590" s="40" t="s">
        <v>163</v>
      </c>
      <c r="E590" t="s">
        <v>16</v>
      </c>
      <c r="F590" s="40" t="s">
        <v>403</v>
      </c>
      <c r="G590" t="s">
        <v>1077</v>
      </c>
      <c r="H590" t="s">
        <v>3061</v>
      </c>
      <c r="I590" s="1"/>
      <c r="J590" s="1"/>
      <c r="K590" s="1"/>
      <c r="L590" s="1"/>
      <c r="M590" s="1"/>
      <c r="N590" s="1">
        <v>10</v>
      </c>
      <c r="O590" s="44">
        <f t="shared" si="110"/>
        <v>1</v>
      </c>
      <c r="P590" s="60">
        <f t="shared" si="111"/>
        <v>1</v>
      </c>
      <c r="Q590" s="62">
        <f t="shared" si="112"/>
        <v>0</v>
      </c>
      <c r="R590" s="62">
        <f t="shared" si="113"/>
        <v>1</v>
      </c>
      <c r="S590" s="60" t="str">
        <f t="shared" si="108"/>
        <v>0-15% range</v>
      </c>
      <c r="T590" s="61">
        <f t="shared" si="116"/>
        <v>10</v>
      </c>
      <c r="U590" s="61">
        <f t="shared" si="114"/>
        <v>10</v>
      </c>
      <c r="V590" s="61">
        <f t="shared" si="115"/>
        <v>10</v>
      </c>
      <c r="W590" s="60">
        <f t="shared" si="109"/>
        <v>1</v>
      </c>
      <c r="X590" s="104" t="s">
        <v>2173</v>
      </c>
      <c r="Z590" s="134"/>
      <c r="AA590" s="134"/>
      <c r="AB590" s="134"/>
      <c r="AC590" s="134"/>
      <c r="AD590" s="134"/>
      <c r="AE590" s="134"/>
    </row>
    <row r="591" spans="1:31" ht="15" customHeight="1" x14ac:dyDescent="0.25">
      <c r="A591" s="40" t="s">
        <v>16</v>
      </c>
      <c r="B591" s="40" t="s">
        <v>162</v>
      </c>
      <c r="C591" t="s">
        <v>16</v>
      </c>
      <c r="D591" s="40" t="s">
        <v>163</v>
      </c>
      <c r="E591" t="s">
        <v>16</v>
      </c>
      <c r="F591" s="40" t="s">
        <v>403</v>
      </c>
      <c r="G591" t="s">
        <v>1308</v>
      </c>
      <c r="H591" t="s">
        <v>1335</v>
      </c>
      <c r="I591" s="1"/>
      <c r="J591" s="1"/>
      <c r="K591" s="1"/>
      <c r="L591" s="1"/>
      <c r="M591" s="1"/>
      <c r="N591" s="1">
        <v>10</v>
      </c>
      <c r="O591" s="44">
        <f t="shared" si="110"/>
        <v>1</v>
      </c>
      <c r="P591" s="60">
        <f t="shared" si="111"/>
        <v>1</v>
      </c>
      <c r="Q591" s="62">
        <f t="shared" si="112"/>
        <v>0</v>
      </c>
      <c r="R591" s="62">
        <f t="shared" si="113"/>
        <v>1</v>
      </c>
      <c r="S591" s="60" t="str">
        <f t="shared" si="108"/>
        <v>0-15% range</v>
      </c>
      <c r="T591" s="61">
        <f t="shared" si="116"/>
        <v>10</v>
      </c>
      <c r="U591" s="61">
        <f t="shared" si="114"/>
        <v>10</v>
      </c>
      <c r="V591" s="61">
        <f t="shared" si="115"/>
        <v>10</v>
      </c>
      <c r="W591" s="60">
        <f t="shared" si="109"/>
        <v>1</v>
      </c>
      <c r="X591" s="104" t="s">
        <v>2173</v>
      </c>
      <c r="Z591" s="134"/>
      <c r="AA591" s="134"/>
      <c r="AB591" s="134"/>
      <c r="AC591" s="134"/>
      <c r="AD591" s="134"/>
      <c r="AE591" s="134"/>
    </row>
    <row r="592" spans="1:31" ht="15" x14ac:dyDescent="0.25">
      <c r="A592" s="40" t="s">
        <v>16</v>
      </c>
      <c r="B592" s="40" t="s">
        <v>162</v>
      </c>
      <c r="C592" t="s">
        <v>16</v>
      </c>
      <c r="D592" s="40" t="s">
        <v>163</v>
      </c>
      <c r="E592" t="s">
        <v>16</v>
      </c>
      <c r="F592" s="40" t="s">
        <v>403</v>
      </c>
      <c r="G592" t="s">
        <v>16</v>
      </c>
      <c r="H592" t="s">
        <v>419</v>
      </c>
      <c r="I592" s="1"/>
      <c r="J592" s="1"/>
      <c r="K592" s="1">
        <v>11330</v>
      </c>
      <c r="L592" s="1"/>
      <c r="M592" s="1"/>
      <c r="N592" s="1">
        <v>9247</v>
      </c>
      <c r="O592" s="44">
        <f t="shared" si="110"/>
        <v>2</v>
      </c>
      <c r="P592" s="60">
        <f t="shared" si="111"/>
        <v>2</v>
      </c>
      <c r="Q592" s="62">
        <f t="shared" si="112"/>
        <v>0.18384819064430713</v>
      </c>
      <c r="R592" s="62">
        <f t="shared" si="113"/>
        <v>1.2252622472153132</v>
      </c>
      <c r="S592" s="60" t="str">
        <f t="shared" si="108"/>
        <v>16 - 50% range</v>
      </c>
      <c r="T592" s="61">
        <f t="shared" si="116"/>
        <v>10288.5</v>
      </c>
      <c r="U592" s="61">
        <f t="shared" si="114"/>
        <v>11330</v>
      </c>
      <c r="V592" s="61">
        <f t="shared" si="115"/>
        <v>9247</v>
      </c>
      <c r="W592" s="60">
        <f t="shared" si="109"/>
        <v>1</v>
      </c>
      <c r="X592" s="104" t="s">
        <v>2173</v>
      </c>
      <c r="Z592" s="134"/>
      <c r="AA592" s="134"/>
      <c r="AB592" s="134"/>
      <c r="AC592" s="134"/>
      <c r="AD592" s="134"/>
      <c r="AE592" s="134"/>
    </row>
    <row r="593" spans="1:31" ht="15" x14ac:dyDescent="0.25">
      <c r="A593" s="40" t="s">
        <v>16</v>
      </c>
      <c r="B593" s="40" t="s">
        <v>162</v>
      </c>
      <c r="C593" t="s">
        <v>16</v>
      </c>
      <c r="D593" s="40" t="s">
        <v>163</v>
      </c>
      <c r="E593" t="s">
        <v>16</v>
      </c>
      <c r="F593" s="40" t="s">
        <v>403</v>
      </c>
      <c r="G593" t="s">
        <v>1329</v>
      </c>
      <c r="H593" t="s">
        <v>1330</v>
      </c>
      <c r="I593" s="1"/>
      <c r="J593" s="1"/>
      <c r="K593" s="1"/>
      <c r="L593" s="1"/>
      <c r="M593" s="1"/>
      <c r="N593" s="1">
        <v>58</v>
      </c>
      <c r="O593" s="44">
        <f t="shared" si="110"/>
        <v>1</v>
      </c>
      <c r="P593" s="60">
        <f t="shared" si="111"/>
        <v>1</v>
      </c>
      <c r="Q593" s="62">
        <f t="shared" si="112"/>
        <v>0</v>
      </c>
      <c r="R593" s="62">
        <f t="shared" si="113"/>
        <v>1</v>
      </c>
      <c r="S593" s="60" t="str">
        <f t="shared" si="108"/>
        <v>0-15% range</v>
      </c>
      <c r="T593" s="61">
        <f t="shared" si="116"/>
        <v>58</v>
      </c>
      <c r="U593" s="61">
        <f t="shared" si="114"/>
        <v>58</v>
      </c>
      <c r="V593" s="61">
        <f t="shared" si="115"/>
        <v>58</v>
      </c>
      <c r="W593" s="60">
        <f t="shared" si="109"/>
        <v>1</v>
      </c>
      <c r="X593" s="104" t="s">
        <v>2173</v>
      </c>
      <c r="Z593" s="134"/>
      <c r="AA593" s="134"/>
      <c r="AB593" s="134"/>
      <c r="AC593" s="134"/>
      <c r="AD593" s="134"/>
      <c r="AE593" s="134"/>
    </row>
    <row r="594" spans="1:31" ht="15" x14ac:dyDescent="0.25">
      <c r="A594" s="40" t="s">
        <v>16</v>
      </c>
      <c r="B594" s="40" t="s">
        <v>162</v>
      </c>
      <c r="C594" t="s">
        <v>16</v>
      </c>
      <c r="D594" s="40" t="s">
        <v>163</v>
      </c>
      <c r="E594" t="s">
        <v>16</v>
      </c>
      <c r="F594" s="40" t="s">
        <v>403</v>
      </c>
      <c r="G594" t="s">
        <v>1331</v>
      </c>
      <c r="H594" t="s">
        <v>1332</v>
      </c>
      <c r="I594" s="1"/>
      <c r="J594" s="1"/>
      <c r="K594" s="1"/>
      <c r="L594" s="1"/>
      <c r="M594" s="1"/>
      <c r="N594" s="1">
        <v>3</v>
      </c>
      <c r="O594" s="44">
        <f t="shared" si="110"/>
        <v>1</v>
      </c>
      <c r="P594" s="60">
        <f t="shared" si="111"/>
        <v>1</v>
      </c>
      <c r="Q594" s="62">
        <f t="shared" si="112"/>
        <v>0</v>
      </c>
      <c r="R594" s="62">
        <f t="shared" si="113"/>
        <v>1</v>
      </c>
      <c r="S594" s="60" t="str">
        <f t="shared" si="108"/>
        <v>0-15% range</v>
      </c>
      <c r="T594" s="61">
        <f t="shared" si="116"/>
        <v>3</v>
      </c>
      <c r="U594" s="61">
        <f t="shared" si="114"/>
        <v>3</v>
      </c>
      <c r="V594" s="61">
        <f t="shared" si="115"/>
        <v>3</v>
      </c>
      <c r="W594" s="60">
        <f t="shared" si="109"/>
        <v>1</v>
      </c>
      <c r="X594" s="104" t="s">
        <v>2173</v>
      </c>
      <c r="Z594" s="134"/>
      <c r="AA594" s="134"/>
      <c r="AB594" s="134"/>
      <c r="AC594" s="134"/>
      <c r="AD594" s="134"/>
      <c r="AE594" s="134"/>
    </row>
    <row r="595" spans="1:31" ht="15" x14ac:dyDescent="0.25">
      <c r="A595" s="40" t="s">
        <v>16</v>
      </c>
      <c r="B595" s="40" t="s">
        <v>162</v>
      </c>
      <c r="C595" t="s">
        <v>16</v>
      </c>
      <c r="D595" s="40" t="s">
        <v>163</v>
      </c>
      <c r="E595" t="s">
        <v>16</v>
      </c>
      <c r="F595" s="40" t="s">
        <v>403</v>
      </c>
      <c r="G595" t="s">
        <v>1336</v>
      </c>
      <c r="H595" t="s">
        <v>1337</v>
      </c>
      <c r="I595" s="1"/>
      <c r="J595" s="1"/>
      <c r="K595" s="1"/>
      <c r="L595" s="1"/>
      <c r="M595" s="1"/>
      <c r="N595" s="1">
        <v>43</v>
      </c>
      <c r="O595" s="44">
        <f t="shared" si="110"/>
        <v>1</v>
      </c>
      <c r="P595" s="60">
        <f t="shared" si="111"/>
        <v>1</v>
      </c>
      <c r="Q595" s="62">
        <f t="shared" si="112"/>
        <v>0</v>
      </c>
      <c r="R595" s="62">
        <f t="shared" si="113"/>
        <v>1</v>
      </c>
      <c r="S595" s="60" t="str">
        <f t="shared" si="108"/>
        <v>0-15% range</v>
      </c>
      <c r="T595" s="61">
        <f t="shared" si="116"/>
        <v>43</v>
      </c>
      <c r="U595" s="61">
        <f t="shared" si="114"/>
        <v>43</v>
      </c>
      <c r="V595" s="61">
        <f t="shared" si="115"/>
        <v>43</v>
      </c>
      <c r="W595" s="60">
        <f t="shared" si="109"/>
        <v>1</v>
      </c>
      <c r="X595" s="104" t="s">
        <v>2173</v>
      </c>
      <c r="Z595" s="134"/>
      <c r="AA595" s="134"/>
      <c r="AB595" s="134"/>
      <c r="AC595" s="134"/>
      <c r="AD595" s="134"/>
      <c r="AE595" s="134"/>
    </row>
    <row r="596" spans="1:31" ht="15" x14ac:dyDescent="0.25">
      <c r="A596" s="40" t="s">
        <v>16</v>
      </c>
      <c r="B596" s="40" t="s">
        <v>162</v>
      </c>
      <c r="C596" t="s">
        <v>16</v>
      </c>
      <c r="D596" s="40" t="s">
        <v>163</v>
      </c>
      <c r="E596" t="s">
        <v>16</v>
      </c>
      <c r="F596" s="40" t="s">
        <v>403</v>
      </c>
      <c r="G596" t="s">
        <v>1340</v>
      </c>
      <c r="H596" t="s">
        <v>1341</v>
      </c>
      <c r="I596" s="1"/>
      <c r="J596" s="1"/>
      <c r="K596" s="1"/>
      <c r="L596" s="1"/>
      <c r="M596" s="1"/>
      <c r="N596" s="1">
        <v>6</v>
      </c>
      <c r="O596" s="44">
        <f t="shared" si="110"/>
        <v>1</v>
      </c>
      <c r="P596" s="60">
        <f t="shared" si="111"/>
        <v>1</v>
      </c>
      <c r="Q596" s="62">
        <f t="shared" si="112"/>
        <v>0</v>
      </c>
      <c r="R596" s="62">
        <f t="shared" si="113"/>
        <v>1</v>
      </c>
      <c r="S596" s="60" t="str">
        <f t="shared" si="108"/>
        <v>0-15% range</v>
      </c>
      <c r="T596" s="61">
        <f t="shared" si="116"/>
        <v>6</v>
      </c>
      <c r="U596" s="61">
        <f t="shared" si="114"/>
        <v>6</v>
      </c>
      <c r="V596" s="61">
        <f t="shared" si="115"/>
        <v>6</v>
      </c>
      <c r="W596" s="60">
        <f t="shared" si="109"/>
        <v>1</v>
      </c>
      <c r="X596" s="104" t="s">
        <v>2173</v>
      </c>
      <c r="Z596" s="134"/>
      <c r="AA596" s="134"/>
      <c r="AB596" s="134"/>
      <c r="AC596" s="134"/>
      <c r="AD596" s="134"/>
      <c r="AE596" s="134"/>
    </row>
    <row r="597" spans="1:31" ht="15" x14ac:dyDescent="0.25">
      <c r="A597" s="40" t="s">
        <v>16</v>
      </c>
      <c r="B597" s="40" t="s">
        <v>162</v>
      </c>
      <c r="C597" t="s">
        <v>16</v>
      </c>
      <c r="D597" s="40" t="s">
        <v>163</v>
      </c>
      <c r="E597" t="s">
        <v>16</v>
      </c>
      <c r="F597" s="40" t="s">
        <v>403</v>
      </c>
      <c r="G597" t="s">
        <v>1348</v>
      </c>
      <c r="H597" t="s">
        <v>1349</v>
      </c>
      <c r="I597" s="1"/>
      <c r="J597" s="1"/>
      <c r="K597" s="1"/>
      <c r="L597" s="1"/>
      <c r="M597" s="1"/>
      <c r="N597" s="1">
        <v>16</v>
      </c>
      <c r="O597" s="44">
        <f t="shared" si="110"/>
        <v>1</v>
      </c>
      <c r="P597" s="60">
        <f t="shared" si="111"/>
        <v>1</v>
      </c>
      <c r="Q597" s="62">
        <f t="shared" si="112"/>
        <v>0</v>
      </c>
      <c r="R597" s="62">
        <f t="shared" si="113"/>
        <v>1</v>
      </c>
      <c r="S597" s="60" t="str">
        <f t="shared" si="108"/>
        <v>0-15% range</v>
      </c>
      <c r="T597" s="61">
        <f t="shared" si="116"/>
        <v>16</v>
      </c>
      <c r="U597" s="61">
        <f t="shared" si="114"/>
        <v>16</v>
      </c>
      <c r="V597" s="61">
        <f t="shared" si="115"/>
        <v>16</v>
      </c>
      <c r="W597" s="60">
        <f t="shared" si="109"/>
        <v>1</v>
      </c>
      <c r="X597" s="104" t="s">
        <v>2173</v>
      </c>
      <c r="Z597" s="134"/>
      <c r="AA597" s="134"/>
      <c r="AB597" s="134"/>
      <c r="AC597" s="134"/>
      <c r="AD597" s="134"/>
      <c r="AE597" s="134"/>
    </row>
    <row r="598" spans="1:31" ht="15" x14ac:dyDescent="0.25">
      <c r="A598" s="40" t="s">
        <v>16</v>
      </c>
      <c r="B598" s="40" t="s">
        <v>162</v>
      </c>
      <c r="C598" t="s">
        <v>16</v>
      </c>
      <c r="D598" s="40" t="s">
        <v>163</v>
      </c>
      <c r="E598" t="s">
        <v>16</v>
      </c>
      <c r="F598" s="40" t="s">
        <v>403</v>
      </c>
      <c r="G598" t="s">
        <v>1350</v>
      </c>
      <c r="H598" t="s">
        <v>1351</v>
      </c>
      <c r="I598" s="1"/>
      <c r="J598" s="1"/>
      <c r="K598" s="1"/>
      <c r="L598" s="1"/>
      <c r="M598" s="1"/>
      <c r="N598" s="1">
        <v>96</v>
      </c>
      <c r="O598" s="44">
        <f t="shared" si="110"/>
        <v>1</v>
      </c>
      <c r="P598" s="60">
        <f t="shared" si="111"/>
        <v>1</v>
      </c>
      <c r="Q598" s="62">
        <f t="shared" si="112"/>
        <v>0</v>
      </c>
      <c r="R598" s="62">
        <f t="shared" si="113"/>
        <v>1</v>
      </c>
      <c r="S598" s="60" t="str">
        <f t="shared" si="108"/>
        <v>0-15% range</v>
      </c>
      <c r="T598" s="61">
        <f t="shared" si="116"/>
        <v>96</v>
      </c>
      <c r="U598" s="61">
        <f t="shared" si="114"/>
        <v>96</v>
      </c>
      <c r="V598" s="61">
        <f t="shared" si="115"/>
        <v>96</v>
      </c>
      <c r="W598" s="60">
        <f t="shared" si="109"/>
        <v>1</v>
      </c>
      <c r="X598" s="104" t="s">
        <v>2173</v>
      </c>
      <c r="Z598" s="134"/>
      <c r="AA598" s="134"/>
      <c r="AB598" s="134"/>
      <c r="AC598" s="134"/>
      <c r="AD598" s="134"/>
      <c r="AE598" s="134"/>
    </row>
    <row r="599" spans="1:31" ht="15" x14ac:dyDescent="0.25">
      <c r="A599" s="40" t="s">
        <v>16</v>
      </c>
      <c r="B599" s="40" t="s">
        <v>162</v>
      </c>
      <c r="C599" t="s">
        <v>16</v>
      </c>
      <c r="D599" s="40" t="s">
        <v>163</v>
      </c>
      <c r="E599" t="s">
        <v>16</v>
      </c>
      <c r="F599" s="40" t="s">
        <v>403</v>
      </c>
      <c r="G599" t="s">
        <v>1352</v>
      </c>
      <c r="H599" t="s">
        <v>1353</v>
      </c>
      <c r="I599" s="1"/>
      <c r="J599" s="1"/>
      <c r="K599" s="1"/>
      <c r="L599" s="1"/>
      <c r="M599" s="1"/>
      <c r="N599" s="1">
        <v>11</v>
      </c>
      <c r="O599" s="44">
        <f t="shared" si="110"/>
        <v>1</v>
      </c>
      <c r="P599" s="60">
        <f t="shared" si="111"/>
        <v>1</v>
      </c>
      <c r="Q599" s="62">
        <f t="shared" si="112"/>
        <v>0</v>
      </c>
      <c r="R599" s="62">
        <f t="shared" si="113"/>
        <v>1</v>
      </c>
      <c r="S599" s="60" t="str">
        <f t="shared" si="108"/>
        <v>0-15% range</v>
      </c>
      <c r="T599" s="61">
        <f t="shared" si="116"/>
        <v>11</v>
      </c>
      <c r="U599" s="61">
        <f t="shared" si="114"/>
        <v>11</v>
      </c>
      <c r="V599" s="61">
        <f t="shared" si="115"/>
        <v>11</v>
      </c>
      <c r="W599" s="60">
        <f t="shared" si="109"/>
        <v>1</v>
      </c>
      <c r="X599" s="104" t="s">
        <v>2173</v>
      </c>
      <c r="Z599" s="134"/>
      <c r="AA599" s="134"/>
      <c r="AB599" s="134"/>
      <c r="AC599" s="134"/>
      <c r="AD599" s="134"/>
      <c r="AE599" s="134"/>
    </row>
    <row r="600" spans="1:31" ht="15" x14ac:dyDescent="0.25">
      <c r="A600" s="40" t="s">
        <v>16</v>
      </c>
      <c r="B600" s="40" t="s">
        <v>162</v>
      </c>
      <c r="C600" t="s">
        <v>16</v>
      </c>
      <c r="D600" s="40" t="s">
        <v>163</v>
      </c>
      <c r="E600" t="s">
        <v>16</v>
      </c>
      <c r="F600" s="40" t="s">
        <v>403</v>
      </c>
      <c r="G600" t="s">
        <v>1358</v>
      </c>
      <c r="H600" t="s">
        <v>1359</v>
      </c>
      <c r="I600" s="1"/>
      <c r="J600" s="1"/>
      <c r="K600" s="1"/>
      <c r="L600" s="1"/>
      <c r="M600" s="1"/>
      <c r="N600" s="1">
        <v>15</v>
      </c>
      <c r="O600" s="44">
        <f t="shared" si="110"/>
        <v>1</v>
      </c>
      <c r="P600" s="60">
        <f t="shared" si="111"/>
        <v>1</v>
      </c>
      <c r="Q600" s="62">
        <f t="shared" si="112"/>
        <v>0</v>
      </c>
      <c r="R600" s="62">
        <f t="shared" si="113"/>
        <v>1</v>
      </c>
      <c r="S600" s="60" t="str">
        <f t="shared" si="108"/>
        <v>0-15% range</v>
      </c>
      <c r="T600" s="61">
        <f t="shared" si="116"/>
        <v>15</v>
      </c>
      <c r="U600" s="61">
        <f t="shared" si="114"/>
        <v>15</v>
      </c>
      <c r="V600" s="61">
        <f t="shared" si="115"/>
        <v>15</v>
      </c>
      <c r="W600" s="60">
        <f t="shared" si="109"/>
        <v>1</v>
      </c>
      <c r="X600" s="104" t="s">
        <v>2173</v>
      </c>
      <c r="Z600" s="134"/>
      <c r="AA600" s="134"/>
      <c r="AB600" s="134"/>
      <c r="AC600" s="134"/>
      <c r="AD600" s="134"/>
      <c r="AE600" s="134"/>
    </row>
    <row r="601" spans="1:31" ht="15" x14ac:dyDescent="0.25">
      <c r="A601" s="40" t="s">
        <v>16</v>
      </c>
      <c r="B601" s="40" t="s">
        <v>162</v>
      </c>
      <c r="C601" t="s">
        <v>16</v>
      </c>
      <c r="D601" s="40" t="s">
        <v>163</v>
      </c>
      <c r="E601" t="s">
        <v>16</v>
      </c>
      <c r="F601" s="40" t="s">
        <v>403</v>
      </c>
      <c r="G601" t="s">
        <v>1362</v>
      </c>
      <c r="H601" t="s">
        <v>1363</v>
      </c>
      <c r="I601" s="1"/>
      <c r="J601" s="1"/>
      <c r="K601" s="1"/>
      <c r="L601" s="1"/>
      <c r="M601" s="1"/>
      <c r="N601" s="1">
        <v>15</v>
      </c>
      <c r="O601" s="44">
        <f t="shared" si="110"/>
        <v>1</v>
      </c>
      <c r="P601" s="60">
        <f t="shared" si="111"/>
        <v>1</v>
      </c>
      <c r="Q601" s="62">
        <f t="shared" si="112"/>
        <v>0</v>
      </c>
      <c r="R601" s="62">
        <f t="shared" si="113"/>
        <v>1</v>
      </c>
      <c r="S601" s="60" t="str">
        <f t="shared" si="108"/>
        <v>0-15% range</v>
      </c>
      <c r="T601" s="61">
        <f t="shared" si="116"/>
        <v>15</v>
      </c>
      <c r="U601" s="61">
        <f t="shared" si="114"/>
        <v>15</v>
      </c>
      <c r="V601" s="61">
        <f t="shared" si="115"/>
        <v>15</v>
      </c>
      <c r="W601" s="60">
        <f t="shared" si="109"/>
        <v>1</v>
      </c>
      <c r="X601" s="104" t="s">
        <v>2173</v>
      </c>
      <c r="Z601" s="134"/>
      <c r="AA601" s="134"/>
      <c r="AB601" s="134"/>
      <c r="AC601" s="134"/>
      <c r="AD601" s="134"/>
      <c r="AE601" s="134"/>
    </row>
    <row r="602" spans="1:31" ht="15" x14ac:dyDescent="0.25">
      <c r="A602" s="40" t="s">
        <v>16</v>
      </c>
      <c r="B602" s="40" t="s">
        <v>162</v>
      </c>
      <c r="C602" t="s">
        <v>16</v>
      </c>
      <c r="D602" s="40" t="s">
        <v>163</v>
      </c>
      <c r="E602" t="s">
        <v>16</v>
      </c>
      <c r="F602" s="40" t="s">
        <v>403</v>
      </c>
      <c r="G602" t="s">
        <v>1373</v>
      </c>
      <c r="H602" t="s">
        <v>1374</v>
      </c>
      <c r="I602" s="1"/>
      <c r="J602" s="1"/>
      <c r="K602" s="1"/>
      <c r="L602" s="1"/>
      <c r="M602" s="1"/>
      <c r="N602" s="1">
        <v>71</v>
      </c>
      <c r="O602" s="44">
        <f t="shared" si="110"/>
        <v>1</v>
      </c>
      <c r="P602" s="60">
        <f t="shared" si="111"/>
        <v>1</v>
      </c>
      <c r="Q602" s="62">
        <f t="shared" si="112"/>
        <v>0</v>
      </c>
      <c r="R602" s="62">
        <f t="shared" si="113"/>
        <v>1</v>
      </c>
      <c r="S602" s="60" t="str">
        <f t="shared" si="108"/>
        <v>0-15% range</v>
      </c>
      <c r="T602" s="61">
        <f t="shared" si="116"/>
        <v>71</v>
      </c>
      <c r="U602" s="61">
        <f t="shared" si="114"/>
        <v>71</v>
      </c>
      <c r="V602" s="61">
        <f t="shared" si="115"/>
        <v>71</v>
      </c>
      <c r="W602" s="60">
        <f t="shared" si="109"/>
        <v>1</v>
      </c>
      <c r="X602" s="104" t="s">
        <v>2173</v>
      </c>
      <c r="Z602" s="134"/>
      <c r="AA602" s="134"/>
      <c r="AB602" s="134"/>
      <c r="AC602" s="134"/>
      <c r="AD602" s="134"/>
      <c r="AE602" s="134"/>
    </row>
    <row r="603" spans="1:31" ht="15" x14ac:dyDescent="0.25">
      <c r="A603" s="40" t="s">
        <v>16</v>
      </c>
      <c r="B603" s="40" t="s">
        <v>162</v>
      </c>
      <c r="C603" t="s">
        <v>16</v>
      </c>
      <c r="D603" s="40" t="s">
        <v>163</v>
      </c>
      <c r="E603" t="s">
        <v>16</v>
      </c>
      <c r="F603" s="40" t="s">
        <v>403</v>
      </c>
      <c r="G603" t="s">
        <v>2816</v>
      </c>
      <c r="H603" t="s">
        <v>2960</v>
      </c>
      <c r="I603" s="1"/>
      <c r="J603" s="1"/>
      <c r="K603" s="1"/>
      <c r="L603" s="1"/>
      <c r="M603" s="1"/>
      <c r="N603" s="1">
        <v>15</v>
      </c>
      <c r="O603" s="44">
        <f t="shared" si="110"/>
        <v>1</v>
      </c>
      <c r="P603" s="60">
        <f t="shared" si="111"/>
        <v>1</v>
      </c>
      <c r="Q603" s="62">
        <f t="shared" si="112"/>
        <v>0</v>
      </c>
      <c r="R603" s="62">
        <f t="shared" si="113"/>
        <v>1</v>
      </c>
      <c r="S603" s="60" t="str">
        <f t="shared" si="108"/>
        <v>0-15% range</v>
      </c>
      <c r="T603" s="61">
        <f t="shared" si="116"/>
        <v>15</v>
      </c>
      <c r="U603" s="61">
        <f t="shared" si="114"/>
        <v>15</v>
      </c>
      <c r="V603" s="61">
        <f t="shared" si="115"/>
        <v>15</v>
      </c>
      <c r="W603" s="60">
        <f t="shared" si="109"/>
        <v>1</v>
      </c>
      <c r="X603" s="104" t="s">
        <v>2173</v>
      </c>
      <c r="Z603" s="44"/>
      <c r="AA603" s="44"/>
      <c r="AB603" s="44"/>
      <c r="AC603" s="44"/>
      <c r="AD603" s="44"/>
      <c r="AE603" s="44"/>
    </row>
    <row r="604" spans="1:31" ht="15" x14ac:dyDescent="0.25">
      <c r="A604" s="40" t="s">
        <v>16</v>
      </c>
      <c r="B604" s="40" t="s">
        <v>162</v>
      </c>
      <c r="C604" t="s">
        <v>16</v>
      </c>
      <c r="D604" s="40" t="s">
        <v>163</v>
      </c>
      <c r="E604" t="s">
        <v>16</v>
      </c>
      <c r="F604" s="40" t="s">
        <v>403</v>
      </c>
      <c r="G604" t="s">
        <v>3045</v>
      </c>
      <c r="H604" t="s">
        <v>3046</v>
      </c>
      <c r="I604" s="1"/>
      <c r="J604" s="1"/>
      <c r="K604" s="1"/>
      <c r="L604" s="1"/>
      <c r="M604" s="1"/>
      <c r="N604" s="1">
        <v>215</v>
      </c>
      <c r="O604" s="44">
        <f t="shared" si="110"/>
        <v>1</v>
      </c>
      <c r="P604" s="60">
        <f t="shared" si="111"/>
        <v>1</v>
      </c>
      <c r="Q604" s="62">
        <f t="shared" si="112"/>
        <v>0</v>
      </c>
      <c r="R604" s="62">
        <f t="shared" si="113"/>
        <v>1</v>
      </c>
      <c r="S604" s="60" t="str">
        <f t="shared" si="108"/>
        <v>0-15% range</v>
      </c>
      <c r="T604" s="61">
        <f t="shared" si="116"/>
        <v>215</v>
      </c>
      <c r="U604" s="61">
        <f t="shared" si="114"/>
        <v>215</v>
      </c>
      <c r="V604" s="61">
        <f t="shared" si="115"/>
        <v>215</v>
      </c>
      <c r="W604" s="60">
        <f t="shared" si="109"/>
        <v>1</v>
      </c>
      <c r="X604" s="104" t="s">
        <v>2173</v>
      </c>
      <c r="Z604" s="44"/>
      <c r="AA604" s="44"/>
      <c r="AB604" s="44"/>
      <c r="AC604" s="44"/>
      <c r="AD604" s="44"/>
      <c r="AE604" s="44"/>
    </row>
    <row r="605" spans="1:31" ht="15" x14ac:dyDescent="0.25">
      <c r="A605" s="41" t="s">
        <v>16</v>
      </c>
      <c r="B605" s="40" t="s">
        <v>162</v>
      </c>
      <c r="C605" t="s">
        <v>16</v>
      </c>
      <c r="D605" s="40" t="s">
        <v>163</v>
      </c>
      <c r="E605" t="s">
        <v>16</v>
      </c>
      <c r="F605" s="40" t="s">
        <v>403</v>
      </c>
      <c r="G605" t="s">
        <v>3059</v>
      </c>
      <c r="H605" t="s">
        <v>3060</v>
      </c>
      <c r="I605" s="1"/>
      <c r="J605" s="1"/>
      <c r="K605" s="1"/>
      <c r="L605" s="1"/>
      <c r="M605" s="1"/>
      <c r="N605" s="1">
        <v>5</v>
      </c>
      <c r="O605" s="44">
        <f t="shared" si="110"/>
        <v>1</v>
      </c>
      <c r="P605" s="60">
        <f t="shared" si="111"/>
        <v>1</v>
      </c>
      <c r="Q605" s="62">
        <f t="shared" si="112"/>
        <v>0</v>
      </c>
      <c r="R605" s="62">
        <f t="shared" si="113"/>
        <v>1</v>
      </c>
      <c r="S605" s="60" t="str">
        <f t="shared" si="108"/>
        <v>0-15% range</v>
      </c>
      <c r="T605" s="61">
        <f t="shared" si="116"/>
        <v>5</v>
      </c>
      <c r="U605" s="61">
        <f t="shared" si="114"/>
        <v>5</v>
      </c>
      <c r="V605" s="61">
        <f t="shared" si="115"/>
        <v>5</v>
      </c>
      <c r="W605" s="60">
        <f t="shared" si="109"/>
        <v>1</v>
      </c>
      <c r="X605" s="104" t="s">
        <v>2173</v>
      </c>
      <c r="Z605" s="44"/>
      <c r="AA605" s="44"/>
      <c r="AB605" s="44"/>
      <c r="AC605" s="44"/>
      <c r="AD605" s="44"/>
      <c r="AE605" s="44"/>
    </row>
    <row r="606" spans="1:31" ht="15" x14ac:dyDescent="0.25">
      <c r="A606" s="40" t="s">
        <v>16</v>
      </c>
      <c r="B606" s="40" t="s">
        <v>162</v>
      </c>
      <c r="C606" t="s">
        <v>16</v>
      </c>
      <c r="D606" s="40" t="s">
        <v>163</v>
      </c>
      <c r="E606" t="s">
        <v>16</v>
      </c>
      <c r="F606" s="40" t="s">
        <v>403</v>
      </c>
      <c r="G606" t="s">
        <v>3122</v>
      </c>
      <c r="H606" t="s">
        <v>3123</v>
      </c>
      <c r="I606" s="1"/>
      <c r="J606" s="1"/>
      <c r="K606" s="1"/>
      <c r="L606" s="1"/>
      <c r="M606" s="1"/>
      <c r="N606" s="1">
        <v>6</v>
      </c>
      <c r="O606" s="44">
        <f t="shared" si="110"/>
        <v>1</v>
      </c>
      <c r="P606" s="60">
        <f t="shared" si="111"/>
        <v>1</v>
      </c>
      <c r="Q606" s="62">
        <f t="shared" si="112"/>
        <v>0</v>
      </c>
      <c r="R606" s="62">
        <f t="shared" si="113"/>
        <v>1</v>
      </c>
      <c r="S606" s="60" t="str">
        <f t="shared" si="108"/>
        <v>0-15% range</v>
      </c>
      <c r="T606" s="61">
        <f t="shared" si="116"/>
        <v>6</v>
      </c>
      <c r="U606" s="61">
        <f t="shared" si="114"/>
        <v>6</v>
      </c>
      <c r="V606" s="61">
        <f t="shared" si="115"/>
        <v>6</v>
      </c>
      <c r="W606" s="60">
        <f t="shared" si="109"/>
        <v>1</v>
      </c>
      <c r="X606" s="104" t="s">
        <v>2173</v>
      </c>
      <c r="Z606" s="44"/>
      <c r="AA606" s="44"/>
      <c r="AB606" s="44"/>
      <c r="AC606" s="44"/>
      <c r="AD606" s="44"/>
      <c r="AE606" s="44"/>
    </row>
    <row r="607" spans="1:31" ht="15" x14ac:dyDescent="0.25">
      <c r="A607" s="40" t="s">
        <v>16</v>
      </c>
      <c r="B607" s="40" t="s">
        <v>162</v>
      </c>
      <c r="C607" t="s">
        <v>16</v>
      </c>
      <c r="D607" s="40" t="s">
        <v>163</v>
      </c>
      <c r="E607" t="s">
        <v>16</v>
      </c>
      <c r="F607" s="40" t="s">
        <v>403</v>
      </c>
      <c r="G607" t="s">
        <v>3124</v>
      </c>
      <c r="H607" t="s">
        <v>3125</v>
      </c>
      <c r="I607" s="1"/>
      <c r="J607" s="1"/>
      <c r="K607" s="1"/>
      <c r="L607" s="1"/>
      <c r="M607" s="1"/>
      <c r="N607" s="1">
        <v>10</v>
      </c>
      <c r="O607" s="44">
        <f t="shared" si="110"/>
        <v>1</v>
      </c>
      <c r="P607" s="60">
        <f t="shared" si="111"/>
        <v>1</v>
      </c>
      <c r="Q607" s="62">
        <f t="shared" si="112"/>
        <v>0</v>
      </c>
      <c r="R607" s="62">
        <f t="shared" si="113"/>
        <v>1</v>
      </c>
      <c r="S607" s="60" t="str">
        <f t="shared" si="108"/>
        <v>0-15% range</v>
      </c>
      <c r="T607" s="61">
        <f t="shared" si="116"/>
        <v>10</v>
      </c>
      <c r="U607" s="61">
        <f t="shared" si="114"/>
        <v>10</v>
      </c>
      <c r="V607" s="61">
        <f t="shared" si="115"/>
        <v>10</v>
      </c>
      <c r="W607" s="60">
        <f t="shared" si="109"/>
        <v>1</v>
      </c>
      <c r="X607" s="104" t="s">
        <v>2173</v>
      </c>
      <c r="Z607" s="44"/>
      <c r="AA607" s="44"/>
      <c r="AB607" s="44"/>
      <c r="AC607" s="44"/>
      <c r="AD607" s="44"/>
      <c r="AE607" s="44"/>
    </row>
    <row r="608" spans="1:31" ht="15" x14ac:dyDescent="0.25">
      <c r="A608" s="40" t="s">
        <v>16</v>
      </c>
      <c r="B608" s="40" t="s">
        <v>162</v>
      </c>
      <c r="C608" t="s">
        <v>16</v>
      </c>
      <c r="D608" s="40" t="s">
        <v>163</v>
      </c>
      <c r="E608" t="s">
        <v>16</v>
      </c>
      <c r="F608" s="40" t="s">
        <v>403</v>
      </c>
      <c r="G608" t="s">
        <v>3126</v>
      </c>
      <c r="H608" t="s">
        <v>3127</v>
      </c>
      <c r="I608" s="1"/>
      <c r="J608" s="1"/>
      <c r="K608" s="1"/>
      <c r="L608" s="1"/>
      <c r="M608" s="1"/>
      <c r="N608" s="1">
        <v>68</v>
      </c>
      <c r="O608" s="44">
        <f t="shared" si="110"/>
        <v>1</v>
      </c>
      <c r="P608" s="60">
        <f t="shared" si="111"/>
        <v>1</v>
      </c>
      <c r="Q608" s="62">
        <f t="shared" si="112"/>
        <v>0</v>
      </c>
      <c r="R608" s="62">
        <f t="shared" si="113"/>
        <v>1</v>
      </c>
      <c r="S608" s="60" t="str">
        <f t="shared" si="108"/>
        <v>0-15% range</v>
      </c>
      <c r="T608" s="61">
        <f t="shared" si="116"/>
        <v>68</v>
      </c>
      <c r="U608" s="61">
        <f t="shared" si="114"/>
        <v>68</v>
      </c>
      <c r="V608" s="61">
        <f t="shared" si="115"/>
        <v>68</v>
      </c>
      <c r="W608" s="60">
        <f t="shared" si="109"/>
        <v>1</v>
      </c>
      <c r="X608" s="104" t="s">
        <v>2173</v>
      </c>
      <c r="Z608" s="44"/>
      <c r="AA608" s="44"/>
      <c r="AB608" s="44"/>
      <c r="AC608" s="44"/>
      <c r="AD608" s="44"/>
      <c r="AE608" s="44"/>
    </row>
    <row r="609" spans="1:31" ht="15" x14ac:dyDescent="0.25">
      <c r="A609" s="40" t="s">
        <v>16</v>
      </c>
      <c r="B609" s="40" t="s">
        <v>162</v>
      </c>
      <c r="C609" t="s">
        <v>16</v>
      </c>
      <c r="D609" s="40" t="s">
        <v>163</v>
      </c>
      <c r="E609" t="s">
        <v>16</v>
      </c>
      <c r="F609" s="40" t="s">
        <v>403</v>
      </c>
      <c r="G609" t="s">
        <v>3128</v>
      </c>
      <c r="H609" t="s">
        <v>3129</v>
      </c>
      <c r="I609" s="1"/>
      <c r="J609" s="1"/>
      <c r="K609" s="1"/>
      <c r="L609" s="1"/>
      <c r="M609" s="1"/>
      <c r="N609" s="1">
        <v>34</v>
      </c>
      <c r="O609" s="44">
        <f t="shared" si="110"/>
        <v>1</v>
      </c>
      <c r="P609" s="60">
        <f t="shared" si="111"/>
        <v>1</v>
      </c>
      <c r="Q609" s="62">
        <f t="shared" si="112"/>
        <v>0</v>
      </c>
      <c r="R609" s="62">
        <f t="shared" si="113"/>
        <v>1</v>
      </c>
      <c r="S609" s="60" t="str">
        <f t="shared" si="108"/>
        <v>0-15% range</v>
      </c>
      <c r="T609" s="61">
        <f t="shared" si="116"/>
        <v>34</v>
      </c>
      <c r="U609" s="61">
        <f t="shared" si="114"/>
        <v>34</v>
      </c>
      <c r="V609" s="61">
        <f t="shared" si="115"/>
        <v>34</v>
      </c>
      <c r="W609" s="60">
        <f t="shared" si="109"/>
        <v>1</v>
      </c>
      <c r="X609" s="104" t="s">
        <v>2173</v>
      </c>
      <c r="Z609" s="44"/>
      <c r="AA609" s="44"/>
      <c r="AB609" s="44"/>
      <c r="AC609" s="44"/>
      <c r="AD609" s="44"/>
      <c r="AE609" s="44"/>
    </row>
    <row r="610" spans="1:31" ht="15" x14ac:dyDescent="0.25">
      <c r="A610" s="40" t="s">
        <v>16</v>
      </c>
      <c r="B610" s="40" t="s">
        <v>162</v>
      </c>
      <c r="C610" t="s">
        <v>16</v>
      </c>
      <c r="D610" s="40" t="s">
        <v>163</v>
      </c>
      <c r="E610" t="s">
        <v>16</v>
      </c>
      <c r="F610" s="40" t="s">
        <v>403</v>
      </c>
      <c r="G610" t="s">
        <v>3175</v>
      </c>
      <c r="H610" t="s">
        <v>3176</v>
      </c>
      <c r="I610" s="1"/>
      <c r="J610" s="1"/>
      <c r="K610" s="1"/>
      <c r="L610" s="1"/>
      <c r="M610" s="1"/>
      <c r="N610" s="1">
        <v>15</v>
      </c>
      <c r="O610" s="44">
        <f t="shared" si="110"/>
        <v>1</v>
      </c>
      <c r="P610" s="60">
        <f t="shared" si="111"/>
        <v>1</v>
      </c>
      <c r="Q610" s="62">
        <f t="shared" si="112"/>
        <v>0</v>
      </c>
      <c r="R610" s="62">
        <f t="shared" si="113"/>
        <v>1</v>
      </c>
      <c r="S610" s="60" t="str">
        <f t="shared" si="108"/>
        <v>0-15% range</v>
      </c>
      <c r="T610" s="61">
        <f t="shared" si="116"/>
        <v>15</v>
      </c>
      <c r="U610" s="61">
        <f t="shared" si="114"/>
        <v>15</v>
      </c>
      <c r="V610" s="61">
        <f t="shared" si="115"/>
        <v>15</v>
      </c>
      <c r="W610" s="60">
        <f t="shared" si="109"/>
        <v>1</v>
      </c>
      <c r="X610" s="104" t="s">
        <v>2173</v>
      </c>
      <c r="Z610" s="44"/>
      <c r="AA610" s="44"/>
      <c r="AB610" s="44"/>
      <c r="AC610" s="44"/>
      <c r="AD610" s="44"/>
      <c r="AE610" s="44"/>
    </row>
    <row r="611" spans="1:31" ht="15" x14ac:dyDescent="0.25">
      <c r="A611" s="40" t="s">
        <v>16</v>
      </c>
      <c r="B611" s="40" t="s">
        <v>162</v>
      </c>
      <c r="C611" t="s">
        <v>16</v>
      </c>
      <c r="D611" s="40" t="s">
        <v>163</v>
      </c>
      <c r="E611" t="s">
        <v>16</v>
      </c>
      <c r="F611" s="40" t="s">
        <v>403</v>
      </c>
      <c r="G611" t="s">
        <v>3182</v>
      </c>
      <c r="H611" t="s">
        <v>3589</v>
      </c>
      <c r="I611" s="1"/>
      <c r="J611" s="1"/>
      <c r="K611" s="1"/>
      <c r="L611" s="1"/>
      <c r="M611" s="1"/>
      <c r="N611" s="1">
        <v>10</v>
      </c>
      <c r="O611" s="44">
        <f t="shared" si="110"/>
        <v>1</v>
      </c>
      <c r="P611" s="60">
        <f t="shared" si="111"/>
        <v>1</v>
      </c>
      <c r="Q611" s="62">
        <f t="shared" si="112"/>
        <v>0</v>
      </c>
      <c r="R611" s="62">
        <f t="shared" si="113"/>
        <v>1</v>
      </c>
      <c r="S611" s="60" t="str">
        <f t="shared" si="108"/>
        <v>0-15% range</v>
      </c>
      <c r="T611" s="61">
        <f t="shared" si="116"/>
        <v>10</v>
      </c>
      <c r="U611" s="61">
        <f t="shared" si="114"/>
        <v>10</v>
      </c>
      <c r="V611" s="61">
        <f t="shared" si="115"/>
        <v>10</v>
      </c>
      <c r="W611" s="60">
        <f t="shared" si="109"/>
        <v>1</v>
      </c>
      <c r="X611" s="104" t="s">
        <v>2173</v>
      </c>
      <c r="Z611" s="44"/>
      <c r="AA611" s="44"/>
      <c r="AB611" s="44"/>
      <c r="AC611" s="44"/>
      <c r="AD611" s="44"/>
      <c r="AE611" s="44"/>
    </row>
    <row r="612" spans="1:31" ht="15" x14ac:dyDescent="0.25">
      <c r="A612" s="40" t="s">
        <v>16</v>
      </c>
      <c r="B612" s="40" t="s">
        <v>162</v>
      </c>
      <c r="C612" t="s">
        <v>16</v>
      </c>
      <c r="D612" s="40" t="s">
        <v>163</v>
      </c>
      <c r="E612" t="s">
        <v>16</v>
      </c>
      <c r="F612" s="40" t="s">
        <v>403</v>
      </c>
      <c r="G612" t="s">
        <v>3226</v>
      </c>
      <c r="H612" t="s">
        <v>3227</v>
      </c>
      <c r="I612" s="1"/>
      <c r="J612" s="1"/>
      <c r="K612" s="1"/>
      <c r="L612" s="1"/>
      <c r="M612" s="1"/>
      <c r="N612" s="1">
        <v>10</v>
      </c>
      <c r="O612" s="44">
        <f t="shared" si="110"/>
        <v>1</v>
      </c>
      <c r="P612" s="60">
        <f t="shared" si="111"/>
        <v>1</v>
      </c>
      <c r="Q612" s="62">
        <f t="shared" si="112"/>
        <v>0</v>
      </c>
      <c r="R612" s="62">
        <f t="shared" si="113"/>
        <v>1</v>
      </c>
      <c r="S612" s="60" t="str">
        <f t="shared" si="108"/>
        <v>0-15% range</v>
      </c>
      <c r="T612" s="61">
        <f t="shared" si="116"/>
        <v>10</v>
      </c>
      <c r="U612" s="61">
        <f t="shared" si="114"/>
        <v>10</v>
      </c>
      <c r="V612" s="61">
        <f t="shared" si="115"/>
        <v>10</v>
      </c>
      <c r="W612" s="107">
        <f t="shared" si="109"/>
        <v>1</v>
      </c>
      <c r="X612" s="111" t="s">
        <v>3663</v>
      </c>
      <c r="Z612" s="44"/>
      <c r="AA612" s="44"/>
      <c r="AB612" s="44"/>
      <c r="AC612" s="44"/>
      <c r="AD612" s="44"/>
      <c r="AE612" s="44"/>
    </row>
    <row r="613" spans="1:31" ht="15" x14ac:dyDescent="0.25">
      <c r="A613" s="40" t="s">
        <v>16</v>
      </c>
      <c r="B613" s="40" t="s">
        <v>162</v>
      </c>
      <c r="C613" t="s">
        <v>16</v>
      </c>
      <c r="D613" s="40" t="s">
        <v>163</v>
      </c>
      <c r="E613" t="s">
        <v>16</v>
      </c>
      <c r="F613" s="40" t="s">
        <v>403</v>
      </c>
      <c r="G613" t="s">
        <v>3228</v>
      </c>
      <c r="H613" t="s">
        <v>3229</v>
      </c>
      <c r="I613" s="1"/>
      <c r="J613" s="1"/>
      <c r="K613" s="1"/>
      <c r="L613" s="1"/>
      <c r="M613" s="1"/>
      <c r="N613" s="1">
        <v>10</v>
      </c>
      <c r="O613" s="44">
        <f t="shared" si="110"/>
        <v>1</v>
      </c>
      <c r="P613" s="60">
        <f t="shared" si="111"/>
        <v>1</v>
      </c>
      <c r="Q613" s="62">
        <f t="shared" si="112"/>
        <v>0</v>
      </c>
      <c r="R613" s="62">
        <f t="shared" si="113"/>
        <v>1</v>
      </c>
      <c r="S613" s="60" t="str">
        <f t="shared" si="108"/>
        <v>0-15% range</v>
      </c>
      <c r="T613" s="61">
        <f t="shared" si="116"/>
        <v>10</v>
      </c>
      <c r="U613" s="61">
        <f t="shared" si="114"/>
        <v>10</v>
      </c>
      <c r="V613" s="61">
        <f t="shared" si="115"/>
        <v>10</v>
      </c>
      <c r="W613" s="60">
        <f t="shared" si="109"/>
        <v>1</v>
      </c>
      <c r="X613" s="104" t="s">
        <v>2173</v>
      </c>
      <c r="Z613" s="44"/>
      <c r="AA613" s="44"/>
      <c r="AB613" s="44"/>
      <c r="AC613" s="44"/>
      <c r="AD613" s="44"/>
      <c r="AE613" s="44"/>
    </row>
    <row r="614" spans="1:31" ht="15" x14ac:dyDescent="0.25">
      <c r="A614" s="40" t="s">
        <v>16</v>
      </c>
      <c r="B614" s="40" t="s">
        <v>162</v>
      </c>
      <c r="C614" t="s">
        <v>16</v>
      </c>
      <c r="D614" s="40" t="s">
        <v>163</v>
      </c>
      <c r="E614" t="s">
        <v>16</v>
      </c>
      <c r="F614" s="40" t="s">
        <v>403</v>
      </c>
      <c r="G614" t="s">
        <v>3230</v>
      </c>
      <c r="H614" t="s">
        <v>3231</v>
      </c>
      <c r="I614" s="1"/>
      <c r="J614" s="1"/>
      <c r="K614" s="1"/>
      <c r="L614" s="1"/>
      <c r="M614" s="1"/>
      <c r="N614" s="1">
        <v>37</v>
      </c>
      <c r="O614" s="44">
        <f t="shared" si="110"/>
        <v>1</v>
      </c>
      <c r="P614" s="60">
        <f t="shared" si="111"/>
        <v>1</v>
      </c>
      <c r="Q614" s="62">
        <f t="shared" si="112"/>
        <v>0</v>
      </c>
      <c r="R614" s="62">
        <f t="shared" si="113"/>
        <v>1</v>
      </c>
      <c r="S614" s="60" t="str">
        <f t="shared" si="108"/>
        <v>0-15% range</v>
      </c>
      <c r="T614" s="61">
        <f t="shared" si="116"/>
        <v>37</v>
      </c>
      <c r="U614" s="61">
        <f t="shared" si="114"/>
        <v>37</v>
      </c>
      <c r="V614" s="61">
        <f t="shared" si="115"/>
        <v>37</v>
      </c>
      <c r="W614" s="60">
        <f t="shared" si="109"/>
        <v>1</v>
      </c>
      <c r="X614" s="104" t="s">
        <v>2173</v>
      </c>
      <c r="Z614" s="44"/>
      <c r="AA614" s="44"/>
      <c r="AB614" s="44"/>
      <c r="AC614" s="44"/>
      <c r="AD614" s="44"/>
      <c r="AE614" s="44"/>
    </row>
    <row r="615" spans="1:31" ht="15" x14ac:dyDescent="0.25">
      <c r="A615" s="40" t="s">
        <v>16</v>
      </c>
      <c r="B615" s="40" t="s">
        <v>162</v>
      </c>
      <c r="C615" t="s">
        <v>16</v>
      </c>
      <c r="D615" s="40" t="s">
        <v>163</v>
      </c>
      <c r="E615" t="s">
        <v>16</v>
      </c>
      <c r="F615" s="40" t="s">
        <v>403</v>
      </c>
      <c r="G615" t="s">
        <v>3232</v>
      </c>
      <c r="H615" t="s">
        <v>3233</v>
      </c>
      <c r="I615" s="1"/>
      <c r="J615" s="1"/>
      <c r="K615" s="1"/>
      <c r="L615" s="1"/>
      <c r="M615" s="1"/>
      <c r="N615" s="1">
        <v>10</v>
      </c>
      <c r="O615" s="44">
        <f t="shared" si="110"/>
        <v>1</v>
      </c>
      <c r="P615" s="60">
        <f t="shared" si="111"/>
        <v>1</v>
      </c>
      <c r="Q615" s="62">
        <f t="shared" si="112"/>
        <v>0</v>
      </c>
      <c r="R615" s="62">
        <f t="shared" si="113"/>
        <v>1</v>
      </c>
      <c r="S615" s="60" t="str">
        <f t="shared" si="108"/>
        <v>0-15% range</v>
      </c>
      <c r="T615" s="61">
        <f t="shared" si="116"/>
        <v>10</v>
      </c>
      <c r="U615" s="61">
        <f t="shared" si="114"/>
        <v>10</v>
      </c>
      <c r="V615" s="61">
        <f t="shared" si="115"/>
        <v>10</v>
      </c>
      <c r="W615" s="60">
        <f t="shared" si="109"/>
        <v>1</v>
      </c>
      <c r="X615" s="104" t="s">
        <v>2173</v>
      </c>
      <c r="Z615" s="44"/>
      <c r="AA615" s="44"/>
      <c r="AB615" s="44"/>
      <c r="AC615" s="44"/>
      <c r="AD615" s="44"/>
      <c r="AE615" s="44"/>
    </row>
    <row r="616" spans="1:31" ht="15" x14ac:dyDescent="0.25">
      <c r="A616" s="40" t="s">
        <v>16</v>
      </c>
      <c r="B616" s="40" t="s">
        <v>162</v>
      </c>
      <c r="C616" t="s">
        <v>16</v>
      </c>
      <c r="D616" s="40" t="s">
        <v>163</v>
      </c>
      <c r="E616" t="s">
        <v>16</v>
      </c>
      <c r="F616" s="40" t="s">
        <v>403</v>
      </c>
      <c r="G616" t="s">
        <v>3234</v>
      </c>
      <c r="H616" t="s">
        <v>3235</v>
      </c>
      <c r="I616" s="1"/>
      <c r="J616" s="1"/>
      <c r="K616" s="1"/>
      <c r="L616" s="1"/>
      <c r="M616" s="1"/>
      <c r="N616" s="1">
        <v>15</v>
      </c>
      <c r="O616" s="44">
        <f t="shared" si="110"/>
        <v>1</v>
      </c>
      <c r="P616" s="60">
        <f t="shared" si="111"/>
        <v>1</v>
      </c>
      <c r="Q616" s="62">
        <f t="shared" si="112"/>
        <v>0</v>
      </c>
      <c r="R616" s="62">
        <f t="shared" si="113"/>
        <v>1</v>
      </c>
      <c r="S616" s="60" t="str">
        <f t="shared" si="108"/>
        <v>0-15% range</v>
      </c>
      <c r="T616" s="61">
        <f t="shared" si="116"/>
        <v>15</v>
      </c>
      <c r="U616" s="61">
        <f t="shared" si="114"/>
        <v>15</v>
      </c>
      <c r="V616" s="61">
        <f t="shared" si="115"/>
        <v>15</v>
      </c>
      <c r="W616" s="60">
        <f t="shared" si="109"/>
        <v>1</v>
      </c>
      <c r="X616" s="104" t="s">
        <v>2173</v>
      </c>
      <c r="Z616" s="44"/>
      <c r="AA616" s="44"/>
      <c r="AB616" s="44"/>
      <c r="AC616" s="44"/>
      <c r="AD616" s="44"/>
      <c r="AE616" s="44"/>
    </row>
    <row r="617" spans="1:31" ht="15" x14ac:dyDescent="0.25">
      <c r="A617" s="40" t="s">
        <v>16</v>
      </c>
      <c r="B617" s="40" t="s">
        <v>162</v>
      </c>
      <c r="C617" t="s">
        <v>16</v>
      </c>
      <c r="D617" s="40" t="s">
        <v>163</v>
      </c>
      <c r="E617" t="s">
        <v>16</v>
      </c>
      <c r="F617" s="40" t="s">
        <v>403</v>
      </c>
      <c r="G617" t="s">
        <v>3575</v>
      </c>
      <c r="H617" t="s">
        <v>3576</v>
      </c>
      <c r="I617" s="1"/>
      <c r="J617" s="1"/>
      <c r="K617" s="1"/>
      <c r="L617" s="1"/>
      <c r="M617" s="1"/>
      <c r="N617" s="1">
        <v>10</v>
      </c>
      <c r="O617" s="44">
        <f t="shared" si="110"/>
        <v>1</v>
      </c>
      <c r="P617" s="60">
        <f t="shared" si="111"/>
        <v>1</v>
      </c>
      <c r="Q617" s="62">
        <f t="shared" si="112"/>
        <v>0</v>
      </c>
      <c r="R617" s="62">
        <f t="shared" si="113"/>
        <v>1</v>
      </c>
      <c r="S617" s="60" t="str">
        <f t="shared" si="108"/>
        <v>0-15% range</v>
      </c>
      <c r="T617" s="61">
        <f t="shared" si="116"/>
        <v>10</v>
      </c>
      <c r="U617" s="61">
        <f t="shared" si="114"/>
        <v>10</v>
      </c>
      <c r="V617" s="61">
        <f t="shared" si="115"/>
        <v>10</v>
      </c>
      <c r="W617" s="60">
        <f t="shared" si="109"/>
        <v>1</v>
      </c>
      <c r="X617" s="104" t="s">
        <v>2173</v>
      </c>
      <c r="Z617" s="44"/>
      <c r="AA617" s="44"/>
      <c r="AB617" s="44"/>
      <c r="AC617" s="44"/>
      <c r="AD617" s="44"/>
      <c r="AE617" s="44"/>
    </row>
    <row r="618" spans="1:31" ht="15" x14ac:dyDescent="0.25">
      <c r="A618" s="40" t="s">
        <v>16</v>
      </c>
      <c r="B618" s="40" t="s">
        <v>162</v>
      </c>
      <c r="C618" t="s">
        <v>16</v>
      </c>
      <c r="D618" s="40" t="s">
        <v>163</v>
      </c>
      <c r="E618" t="s">
        <v>16</v>
      </c>
      <c r="F618" s="40" t="s">
        <v>403</v>
      </c>
      <c r="G618" t="s">
        <v>3577</v>
      </c>
      <c r="H618" t="s">
        <v>3578</v>
      </c>
      <c r="I618" s="1"/>
      <c r="J618" s="1"/>
      <c r="K618" s="1"/>
      <c r="L618" s="1"/>
      <c r="M618" s="1"/>
      <c r="N618" s="1">
        <v>6</v>
      </c>
      <c r="O618" s="44">
        <f t="shared" si="110"/>
        <v>1</v>
      </c>
      <c r="P618" s="60">
        <f t="shared" si="111"/>
        <v>1</v>
      </c>
      <c r="Q618" s="62">
        <f t="shared" si="112"/>
        <v>0</v>
      </c>
      <c r="R618" s="62">
        <f t="shared" si="113"/>
        <v>1</v>
      </c>
      <c r="S618" s="60" t="str">
        <f t="shared" si="108"/>
        <v>0-15% range</v>
      </c>
      <c r="T618" s="61">
        <f t="shared" si="116"/>
        <v>6</v>
      </c>
      <c r="U618" s="61">
        <f t="shared" si="114"/>
        <v>6</v>
      </c>
      <c r="V618" s="61">
        <f t="shared" si="115"/>
        <v>6</v>
      </c>
      <c r="W618" s="60">
        <f t="shared" si="109"/>
        <v>1</v>
      </c>
      <c r="X618" s="104" t="s">
        <v>2173</v>
      </c>
      <c r="Z618" s="44"/>
      <c r="AA618" s="44"/>
      <c r="AB618" s="44"/>
      <c r="AC618" s="44"/>
      <c r="AD618" s="44"/>
      <c r="AE618" s="44"/>
    </row>
    <row r="619" spans="1:31" ht="15" x14ac:dyDescent="0.25">
      <c r="A619" s="40" t="s">
        <v>16</v>
      </c>
      <c r="B619" s="40" t="s">
        <v>162</v>
      </c>
      <c r="C619" t="s">
        <v>16</v>
      </c>
      <c r="D619" s="40" t="s">
        <v>163</v>
      </c>
      <c r="E619" t="s">
        <v>16</v>
      </c>
      <c r="F619" s="40" t="s">
        <v>403</v>
      </c>
      <c r="G619" t="s">
        <v>3579</v>
      </c>
      <c r="H619" t="s">
        <v>3580</v>
      </c>
      <c r="I619" s="1"/>
      <c r="J619" s="1"/>
      <c r="K619" s="1"/>
      <c r="L619" s="1"/>
      <c r="M619" s="1"/>
      <c r="N619" s="1">
        <v>17</v>
      </c>
      <c r="O619" s="44">
        <f t="shared" si="110"/>
        <v>1</v>
      </c>
      <c r="P619" s="60">
        <f t="shared" si="111"/>
        <v>1</v>
      </c>
      <c r="Q619" s="62">
        <f t="shared" si="112"/>
        <v>0</v>
      </c>
      <c r="R619" s="62">
        <f t="shared" si="113"/>
        <v>1</v>
      </c>
      <c r="S619" s="60" t="str">
        <f t="shared" si="108"/>
        <v>0-15% range</v>
      </c>
      <c r="T619" s="61">
        <f t="shared" si="116"/>
        <v>17</v>
      </c>
      <c r="U619" s="61">
        <f t="shared" si="114"/>
        <v>17</v>
      </c>
      <c r="V619" s="61">
        <f t="shared" si="115"/>
        <v>17</v>
      </c>
      <c r="W619" s="60">
        <f t="shared" si="109"/>
        <v>1</v>
      </c>
      <c r="X619" s="104" t="s">
        <v>2173</v>
      </c>
      <c r="Z619" s="44"/>
      <c r="AA619" s="44"/>
      <c r="AB619" s="44"/>
      <c r="AC619" s="44"/>
      <c r="AD619" s="44"/>
      <c r="AE619" s="44"/>
    </row>
    <row r="620" spans="1:31" ht="15" x14ac:dyDescent="0.25">
      <c r="A620" s="40" t="s">
        <v>16</v>
      </c>
      <c r="B620" s="40" t="s">
        <v>162</v>
      </c>
      <c r="C620" t="s">
        <v>16</v>
      </c>
      <c r="D620" s="40" t="s">
        <v>163</v>
      </c>
      <c r="E620" t="s">
        <v>16</v>
      </c>
      <c r="F620" s="40" t="s">
        <v>403</v>
      </c>
      <c r="G620" t="s">
        <v>3581</v>
      </c>
      <c r="H620" t="s">
        <v>3582</v>
      </c>
      <c r="I620" s="1"/>
      <c r="J620" s="1"/>
      <c r="K620" s="1"/>
      <c r="L620" s="1"/>
      <c r="M620" s="1"/>
      <c r="N620" s="1">
        <v>35</v>
      </c>
      <c r="O620" s="44">
        <f t="shared" si="110"/>
        <v>1</v>
      </c>
      <c r="P620" s="60">
        <f t="shared" si="111"/>
        <v>1</v>
      </c>
      <c r="Q620" s="62">
        <f t="shared" si="112"/>
        <v>0</v>
      </c>
      <c r="R620" s="62">
        <f t="shared" si="113"/>
        <v>1</v>
      </c>
      <c r="S620" s="60" t="str">
        <f t="shared" si="108"/>
        <v>0-15% range</v>
      </c>
      <c r="T620" s="61">
        <f t="shared" si="116"/>
        <v>35</v>
      </c>
      <c r="U620" s="61">
        <f t="shared" si="114"/>
        <v>35</v>
      </c>
      <c r="V620" s="61">
        <f t="shared" si="115"/>
        <v>35</v>
      </c>
      <c r="W620" s="60">
        <f t="shared" si="109"/>
        <v>1</v>
      </c>
      <c r="X620" s="104" t="s">
        <v>2173</v>
      </c>
      <c r="Z620" s="44"/>
      <c r="AA620" s="44"/>
      <c r="AB620" s="44"/>
      <c r="AC620" s="44"/>
      <c r="AD620" s="44"/>
      <c r="AE620" s="44"/>
    </row>
    <row r="621" spans="1:31" ht="15" x14ac:dyDescent="0.25">
      <c r="A621" s="40" t="s">
        <v>16</v>
      </c>
      <c r="B621" s="40" t="s">
        <v>162</v>
      </c>
      <c r="C621" t="s">
        <v>16</v>
      </c>
      <c r="D621" s="40" t="s">
        <v>163</v>
      </c>
      <c r="E621" t="s">
        <v>16</v>
      </c>
      <c r="F621" s="40" t="s">
        <v>403</v>
      </c>
      <c r="G621" t="s">
        <v>3583</v>
      </c>
      <c r="H621" t="s">
        <v>3584</v>
      </c>
      <c r="I621" s="1"/>
      <c r="J621" s="1"/>
      <c r="K621" s="1"/>
      <c r="L621" s="1"/>
      <c r="M621" s="1"/>
      <c r="N621" s="1">
        <v>10</v>
      </c>
      <c r="O621" s="44">
        <f t="shared" si="110"/>
        <v>1</v>
      </c>
      <c r="P621" s="60">
        <f t="shared" si="111"/>
        <v>1</v>
      </c>
      <c r="Q621" s="62">
        <f t="shared" si="112"/>
        <v>0</v>
      </c>
      <c r="R621" s="62">
        <f t="shared" si="113"/>
        <v>1</v>
      </c>
      <c r="S621" s="60" t="str">
        <f t="shared" si="108"/>
        <v>0-15% range</v>
      </c>
      <c r="T621" s="61">
        <f t="shared" si="116"/>
        <v>10</v>
      </c>
      <c r="U621" s="61">
        <f t="shared" si="114"/>
        <v>10</v>
      </c>
      <c r="V621" s="61">
        <f t="shared" si="115"/>
        <v>10</v>
      </c>
      <c r="W621" s="60">
        <f t="shared" si="109"/>
        <v>1</v>
      </c>
      <c r="X621" s="104" t="s">
        <v>2173</v>
      </c>
      <c r="Z621" s="44"/>
      <c r="AA621" s="44"/>
      <c r="AB621" s="44"/>
      <c r="AC621" s="44"/>
      <c r="AD621" s="44"/>
      <c r="AE621" s="44"/>
    </row>
    <row r="622" spans="1:31" ht="15" x14ac:dyDescent="0.25">
      <c r="A622" s="40" t="s">
        <v>16</v>
      </c>
      <c r="B622" s="40" t="s">
        <v>162</v>
      </c>
      <c r="C622" t="s">
        <v>16</v>
      </c>
      <c r="D622" s="40" t="s">
        <v>163</v>
      </c>
      <c r="E622" t="s">
        <v>16</v>
      </c>
      <c r="F622" s="40" t="s">
        <v>403</v>
      </c>
      <c r="G622" t="s">
        <v>3585</v>
      </c>
      <c r="H622" t="s">
        <v>3586</v>
      </c>
      <c r="I622" s="1"/>
      <c r="J622" s="1"/>
      <c r="K622" s="1"/>
      <c r="L622" s="1"/>
      <c r="M622" s="1"/>
      <c r="N622" s="1">
        <v>7</v>
      </c>
      <c r="O622" s="44">
        <f t="shared" si="110"/>
        <v>1</v>
      </c>
      <c r="P622" s="60">
        <f t="shared" si="111"/>
        <v>1</v>
      </c>
      <c r="Q622" s="62">
        <f t="shared" si="112"/>
        <v>0</v>
      </c>
      <c r="R622" s="62">
        <f t="shared" si="113"/>
        <v>1</v>
      </c>
      <c r="S622" s="60" t="str">
        <f t="shared" si="108"/>
        <v>0-15% range</v>
      </c>
      <c r="T622" s="61">
        <f t="shared" si="116"/>
        <v>7</v>
      </c>
      <c r="U622" s="61">
        <f t="shared" si="114"/>
        <v>7</v>
      </c>
      <c r="V622" s="61">
        <f t="shared" si="115"/>
        <v>7</v>
      </c>
      <c r="W622" s="60">
        <f t="shared" si="109"/>
        <v>1</v>
      </c>
      <c r="X622" s="104" t="s">
        <v>2173</v>
      </c>
      <c r="Z622" s="44"/>
      <c r="AA622" s="44"/>
      <c r="AB622" s="44"/>
      <c r="AC622" s="44"/>
      <c r="AD622" s="44"/>
      <c r="AE622" s="44"/>
    </row>
    <row r="623" spans="1:31" ht="15" x14ac:dyDescent="0.25">
      <c r="A623" s="40" t="s">
        <v>16</v>
      </c>
      <c r="B623" s="40" t="s">
        <v>162</v>
      </c>
      <c r="C623" t="s">
        <v>16</v>
      </c>
      <c r="D623" s="40" t="s">
        <v>163</v>
      </c>
      <c r="E623" t="s">
        <v>16</v>
      </c>
      <c r="F623" s="40" t="s">
        <v>403</v>
      </c>
      <c r="G623" t="s">
        <v>3587</v>
      </c>
      <c r="H623" t="s">
        <v>3588</v>
      </c>
      <c r="I623" s="1"/>
      <c r="J623" s="1"/>
      <c r="K623" s="1"/>
      <c r="L623" s="1"/>
      <c r="M623" s="1"/>
      <c r="N623" s="1">
        <v>131</v>
      </c>
      <c r="O623" s="44">
        <f t="shared" si="110"/>
        <v>1</v>
      </c>
      <c r="P623" s="60">
        <f t="shared" si="111"/>
        <v>1</v>
      </c>
      <c r="Q623" s="62">
        <f t="shared" si="112"/>
        <v>0</v>
      </c>
      <c r="R623" s="62">
        <f t="shared" si="113"/>
        <v>1</v>
      </c>
      <c r="S623" s="60" t="str">
        <f t="shared" si="108"/>
        <v>0-15% range</v>
      </c>
      <c r="T623" s="61">
        <f t="shared" si="116"/>
        <v>131</v>
      </c>
      <c r="U623" s="61">
        <f t="shared" si="114"/>
        <v>131</v>
      </c>
      <c r="V623" s="61">
        <f t="shared" si="115"/>
        <v>131</v>
      </c>
      <c r="W623" s="60">
        <f t="shared" si="109"/>
        <v>1</v>
      </c>
      <c r="X623" s="104" t="s">
        <v>2173</v>
      </c>
      <c r="Z623" s="44"/>
      <c r="AA623" s="44"/>
      <c r="AB623" s="44"/>
      <c r="AC623" s="44"/>
      <c r="AD623" s="44"/>
      <c r="AE623" s="44"/>
    </row>
    <row r="624" spans="1:31" ht="15" x14ac:dyDescent="0.25">
      <c r="A624" s="41" t="s">
        <v>16</v>
      </c>
      <c r="B624" s="40" t="s">
        <v>162</v>
      </c>
      <c r="C624" t="s">
        <v>16</v>
      </c>
      <c r="D624" s="40" t="s">
        <v>163</v>
      </c>
      <c r="E624" t="s">
        <v>16</v>
      </c>
      <c r="F624" s="40" t="s">
        <v>403</v>
      </c>
      <c r="G624" t="s">
        <v>3590</v>
      </c>
      <c r="H624" t="s">
        <v>3591</v>
      </c>
      <c r="I624" s="1"/>
      <c r="J624" s="1"/>
      <c r="K624" s="1"/>
      <c r="L624" s="1"/>
      <c r="M624" s="1"/>
      <c r="N624" s="1">
        <v>17</v>
      </c>
      <c r="O624" s="44">
        <f t="shared" si="110"/>
        <v>1</v>
      </c>
      <c r="P624" s="60">
        <f t="shared" si="111"/>
        <v>1</v>
      </c>
      <c r="Q624" s="62">
        <f t="shared" si="112"/>
        <v>0</v>
      </c>
      <c r="R624" s="62">
        <f t="shared" si="113"/>
        <v>1</v>
      </c>
      <c r="S624" s="60" t="str">
        <f t="shared" si="108"/>
        <v>0-15% range</v>
      </c>
      <c r="T624" s="61">
        <f t="shared" si="116"/>
        <v>17</v>
      </c>
      <c r="U624" s="61">
        <f t="shared" si="114"/>
        <v>17</v>
      </c>
      <c r="V624" s="61">
        <f t="shared" si="115"/>
        <v>17</v>
      </c>
      <c r="W624" s="60">
        <f t="shared" si="109"/>
        <v>1</v>
      </c>
      <c r="X624" s="104" t="s">
        <v>2173</v>
      </c>
      <c r="Z624" s="44"/>
      <c r="AA624" s="44"/>
      <c r="AB624" s="44"/>
      <c r="AC624" s="44"/>
      <c r="AD624" s="44"/>
      <c r="AE624" s="44"/>
    </row>
    <row r="625" spans="1:31" ht="15" x14ac:dyDescent="0.25">
      <c r="A625" s="41" t="s">
        <v>16</v>
      </c>
      <c r="B625" s="40" t="s">
        <v>162</v>
      </c>
      <c r="C625" t="s">
        <v>16</v>
      </c>
      <c r="D625" s="40" t="s">
        <v>163</v>
      </c>
      <c r="E625" t="s">
        <v>16</v>
      </c>
      <c r="F625" s="40" t="s">
        <v>403</v>
      </c>
      <c r="G625" t="s">
        <v>3592</v>
      </c>
      <c r="H625" t="s">
        <v>3593</v>
      </c>
      <c r="I625" s="1"/>
      <c r="J625" s="1"/>
      <c r="K625" s="1"/>
      <c r="L625" s="1"/>
      <c r="M625" s="1"/>
      <c r="N625" s="1">
        <v>35</v>
      </c>
      <c r="O625" s="44">
        <f t="shared" si="110"/>
        <v>1</v>
      </c>
      <c r="P625" s="60">
        <f t="shared" si="111"/>
        <v>1</v>
      </c>
      <c r="Q625" s="62">
        <f t="shared" si="112"/>
        <v>0</v>
      </c>
      <c r="R625" s="62">
        <f t="shared" si="113"/>
        <v>1</v>
      </c>
      <c r="S625" s="60" t="str">
        <f t="shared" si="108"/>
        <v>0-15% range</v>
      </c>
      <c r="T625" s="61">
        <f t="shared" si="116"/>
        <v>35</v>
      </c>
      <c r="U625" s="61">
        <f t="shared" si="114"/>
        <v>35</v>
      </c>
      <c r="V625" s="61">
        <f t="shared" si="115"/>
        <v>35</v>
      </c>
      <c r="W625" s="60">
        <f t="shared" si="109"/>
        <v>1</v>
      </c>
      <c r="X625" s="104" t="s">
        <v>2173</v>
      </c>
      <c r="Z625" s="44"/>
      <c r="AA625" s="44"/>
      <c r="AB625" s="44"/>
      <c r="AC625" s="44"/>
      <c r="AD625" s="44"/>
      <c r="AE625" s="44"/>
    </row>
    <row r="626" spans="1:31" ht="15" x14ac:dyDescent="0.25">
      <c r="A626" s="42" t="s">
        <v>16</v>
      </c>
      <c r="B626" s="42" t="s">
        <v>162</v>
      </c>
      <c r="C626" s="42" t="s">
        <v>16</v>
      </c>
      <c r="D626" s="42" t="s">
        <v>163</v>
      </c>
      <c r="E626" s="42" t="s">
        <v>1338</v>
      </c>
      <c r="F626" s="42" t="s">
        <v>1339</v>
      </c>
      <c r="G626" s="42" t="s">
        <v>1195</v>
      </c>
      <c r="H626" s="42" t="s">
        <v>3062</v>
      </c>
      <c r="N626" s="46">
        <v>8</v>
      </c>
      <c r="Z626" s="44"/>
      <c r="AA626" s="44"/>
      <c r="AB626" s="44"/>
      <c r="AC626" s="44"/>
      <c r="AD626" s="44"/>
      <c r="AE626" s="44"/>
    </row>
    <row r="627" spans="1:31" ht="15" x14ac:dyDescent="0.25">
      <c r="A627" s="42" t="s">
        <v>16</v>
      </c>
      <c r="B627" s="42" t="s">
        <v>162</v>
      </c>
      <c r="C627" s="42" t="s">
        <v>16</v>
      </c>
      <c r="D627" s="42" t="s">
        <v>163</v>
      </c>
      <c r="E627" s="42" t="s">
        <v>1338</v>
      </c>
      <c r="F627" s="42" t="s">
        <v>1339</v>
      </c>
      <c r="G627" s="42" t="s">
        <v>3047</v>
      </c>
      <c r="H627" s="42" t="s">
        <v>3048</v>
      </c>
      <c r="N627" s="46">
        <v>7</v>
      </c>
      <c r="Z627" s="44"/>
      <c r="AA627" s="44"/>
      <c r="AB627" s="44"/>
      <c r="AC627" s="44"/>
      <c r="AD627" s="44"/>
      <c r="AE627" s="44"/>
    </row>
    <row r="628" spans="1:31" ht="15" x14ac:dyDescent="0.25">
      <c r="A628" s="42" t="s">
        <v>16</v>
      </c>
      <c r="B628" s="42" t="s">
        <v>162</v>
      </c>
      <c r="C628" s="42" t="s">
        <v>16</v>
      </c>
      <c r="D628" s="42" t="s">
        <v>163</v>
      </c>
      <c r="E628" s="42" t="s">
        <v>1338</v>
      </c>
      <c r="F628" s="42" t="s">
        <v>1339</v>
      </c>
      <c r="G628" s="42" t="s">
        <v>3063</v>
      </c>
      <c r="H628" s="42" t="s">
        <v>3064</v>
      </c>
      <c r="N628" s="46">
        <v>7</v>
      </c>
      <c r="Z628" s="44"/>
      <c r="AA628" s="44"/>
      <c r="AB628" s="44"/>
      <c r="AC628" s="44"/>
      <c r="AD628" s="44"/>
      <c r="AE628" s="44"/>
    </row>
    <row r="629" spans="1:31" ht="15" x14ac:dyDescent="0.25">
      <c r="A629" s="42" t="s">
        <v>16</v>
      </c>
      <c r="B629" s="42" t="s">
        <v>162</v>
      </c>
      <c r="C629" s="42" t="s">
        <v>16</v>
      </c>
      <c r="D629" s="42" t="s">
        <v>163</v>
      </c>
      <c r="E629" s="42" t="s">
        <v>1338</v>
      </c>
      <c r="F629" s="42" t="s">
        <v>1339</v>
      </c>
      <c r="G629" s="42" t="s">
        <v>1338</v>
      </c>
      <c r="H629" s="42" t="s">
        <v>3065</v>
      </c>
      <c r="N629" s="46">
        <v>15</v>
      </c>
      <c r="Z629" s="44"/>
      <c r="AA629" s="44"/>
      <c r="AB629" s="44"/>
      <c r="AC629" s="44"/>
      <c r="AD629" s="44"/>
      <c r="AE629" s="44"/>
    </row>
    <row r="630" spans="1:31" ht="15" x14ac:dyDescent="0.25">
      <c r="A630" s="42" t="s">
        <v>16</v>
      </c>
      <c r="B630" s="42" t="s">
        <v>162</v>
      </c>
      <c r="C630" s="42" t="s">
        <v>16</v>
      </c>
      <c r="D630" s="42" t="s">
        <v>163</v>
      </c>
      <c r="E630" s="42" t="s">
        <v>1338</v>
      </c>
      <c r="F630" s="42" t="s">
        <v>1339</v>
      </c>
      <c r="G630" s="42" t="s">
        <v>3066</v>
      </c>
      <c r="H630" s="42" t="s">
        <v>3067</v>
      </c>
      <c r="N630" s="46">
        <v>6</v>
      </c>
      <c r="Z630" s="44"/>
      <c r="AA630" s="44"/>
      <c r="AB630" s="44"/>
      <c r="AC630" s="44"/>
      <c r="AD630" s="44"/>
      <c r="AE630" s="44"/>
    </row>
    <row r="631" spans="1:31" ht="15" x14ac:dyDescent="0.25">
      <c r="A631" s="42" t="s">
        <v>16</v>
      </c>
      <c r="B631" s="42" t="s">
        <v>162</v>
      </c>
      <c r="C631" s="42" t="s">
        <v>16</v>
      </c>
      <c r="D631" s="42" t="s">
        <v>163</v>
      </c>
      <c r="E631" s="42" t="s">
        <v>1338</v>
      </c>
      <c r="F631" s="42" t="s">
        <v>1339</v>
      </c>
      <c r="G631" s="42" t="s">
        <v>3071</v>
      </c>
      <c r="H631" s="42" t="s">
        <v>3072</v>
      </c>
      <c r="N631" s="46">
        <v>10</v>
      </c>
      <c r="Z631" s="44"/>
      <c r="AA631" s="44"/>
      <c r="AB631" s="44"/>
      <c r="AC631" s="44"/>
      <c r="AD631" s="44"/>
      <c r="AE631" s="44"/>
    </row>
    <row r="632" spans="1:31" ht="15" x14ac:dyDescent="0.25">
      <c r="A632" s="42" t="s">
        <v>16</v>
      </c>
      <c r="B632" s="42" t="s">
        <v>162</v>
      </c>
      <c r="C632" s="42" t="s">
        <v>16</v>
      </c>
      <c r="D632" s="42" t="s">
        <v>163</v>
      </c>
      <c r="E632" s="42" t="s">
        <v>1338</v>
      </c>
      <c r="F632" s="42" t="s">
        <v>1339</v>
      </c>
      <c r="G632" s="42" t="s">
        <v>3073</v>
      </c>
      <c r="H632" s="42" t="s">
        <v>3074</v>
      </c>
      <c r="N632" s="46">
        <v>5</v>
      </c>
      <c r="Z632" s="44"/>
      <c r="AA632" s="44"/>
      <c r="AB632" s="44"/>
      <c r="AC632" s="44"/>
      <c r="AD632" s="44"/>
      <c r="AE632" s="44"/>
    </row>
    <row r="633" spans="1:31" ht="15" x14ac:dyDescent="0.25">
      <c r="A633" s="42" t="s">
        <v>16</v>
      </c>
      <c r="B633" s="42" t="s">
        <v>162</v>
      </c>
      <c r="C633" s="42" t="s">
        <v>16</v>
      </c>
      <c r="D633" s="42" t="s">
        <v>163</v>
      </c>
      <c r="E633" s="42" t="s">
        <v>1338</v>
      </c>
      <c r="F633" s="42" t="s">
        <v>1339</v>
      </c>
      <c r="G633" s="42" t="s">
        <v>3075</v>
      </c>
      <c r="H633" s="42" t="s">
        <v>3076</v>
      </c>
      <c r="N633" s="46">
        <v>5</v>
      </c>
      <c r="Z633" s="44"/>
      <c r="AA633" s="44"/>
      <c r="AB633" s="44"/>
      <c r="AC633" s="44"/>
      <c r="AD633" s="44"/>
      <c r="AE633" s="44"/>
    </row>
    <row r="634" spans="1:31" ht="15" x14ac:dyDescent="0.25">
      <c r="A634" s="42" t="s">
        <v>16</v>
      </c>
      <c r="B634" s="42" t="s">
        <v>162</v>
      </c>
      <c r="C634" s="42" t="s">
        <v>16</v>
      </c>
      <c r="D634" s="42" t="s">
        <v>163</v>
      </c>
      <c r="E634" s="42" t="s">
        <v>1338</v>
      </c>
      <c r="F634" s="42" t="s">
        <v>1339</v>
      </c>
      <c r="G634" s="42" t="s">
        <v>3116</v>
      </c>
      <c r="H634" s="42" t="s">
        <v>3117</v>
      </c>
      <c r="N634" s="46">
        <v>12</v>
      </c>
      <c r="Z634" s="44"/>
      <c r="AA634" s="44"/>
      <c r="AB634" s="44"/>
      <c r="AC634" s="44"/>
      <c r="AD634" s="44"/>
      <c r="AE634" s="44"/>
    </row>
    <row r="635" spans="1:31" ht="15" x14ac:dyDescent="0.25">
      <c r="A635" s="42" t="s">
        <v>16</v>
      </c>
      <c r="B635" s="42" t="s">
        <v>162</v>
      </c>
      <c r="C635" s="42" t="s">
        <v>16</v>
      </c>
      <c r="D635" s="42" t="s">
        <v>163</v>
      </c>
      <c r="E635" s="42" t="s">
        <v>1338</v>
      </c>
      <c r="F635" s="42" t="s">
        <v>1339</v>
      </c>
      <c r="G635" s="42" t="s">
        <v>3118</v>
      </c>
      <c r="H635" s="42" t="s">
        <v>3119</v>
      </c>
      <c r="N635" s="46">
        <v>10</v>
      </c>
      <c r="Z635" s="44"/>
      <c r="AA635" s="44"/>
      <c r="AB635" s="44"/>
      <c r="AC635" s="44"/>
      <c r="AD635" s="44"/>
      <c r="AE635" s="44"/>
    </row>
    <row r="636" spans="1:31" ht="15" x14ac:dyDescent="0.25">
      <c r="A636" s="42" t="s">
        <v>16</v>
      </c>
      <c r="B636" s="42" t="s">
        <v>162</v>
      </c>
      <c r="C636" s="42" t="s">
        <v>16</v>
      </c>
      <c r="D636" s="42" t="s">
        <v>163</v>
      </c>
      <c r="E636" s="42" t="s">
        <v>2745</v>
      </c>
      <c r="F636" s="42" t="s">
        <v>2746</v>
      </c>
      <c r="G636" s="42" t="s">
        <v>2745</v>
      </c>
      <c r="H636" s="42" t="s">
        <v>3068</v>
      </c>
      <c r="N636" s="46">
        <v>20</v>
      </c>
      <c r="Z636" s="44"/>
      <c r="AA636" s="44"/>
      <c r="AB636" s="44"/>
      <c r="AC636" s="44"/>
      <c r="AD636" s="44"/>
      <c r="AE636" s="44"/>
    </row>
    <row r="637" spans="1:31" ht="15" x14ac:dyDescent="0.25">
      <c r="A637" s="42" t="s">
        <v>16</v>
      </c>
      <c r="B637" s="42" t="s">
        <v>162</v>
      </c>
      <c r="C637" s="42" t="s">
        <v>16</v>
      </c>
      <c r="D637" s="42" t="s">
        <v>163</v>
      </c>
      <c r="E637" s="42" t="s">
        <v>2745</v>
      </c>
      <c r="F637" s="42" t="s">
        <v>2746</v>
      </c>
      <c r="G637" s="42" t="s">
        <v>3077</v>
      </c>
      <c r="H637" s="42" t="s">
        <v>3078</v>
      </c>
      <c r="N637" s="46">
        <v>10</v>
      </c>
      <c r="Z637" s="44"/>
      <c r="AA637" s="44"/>
      <c r="AB637" s="44"/>
      <c r="AC637" s="44"/>
      <c r="AD637" s="44"/>
      <c r="AE637" s="44"/>
    </row>
    <row r="638" spans="1:31" ht="15" x14ac:dyDescent="0.25">
      <c r="A638" s="42" t="s">
        <v>16</v>
      </c>
      <c r="B638" s="42" t="s">
        <v>162</v>
      </c>
      <c r="C638" s="42" t="s">
        <v>16</v>
      </c>
      <c r="D638" s="42" t="s">
        <v>163</v>
      </c>
      <c r="E638" s="42" t="s">
        <v>2745</v>
      </c>
      <c r="F638" s="42" t="s">
        <v>2746</v>
      </c>
      <c r="G638" s="42" t="s">
        <v>3079</v>
      </c>
      <c r="H638" s="42" t="s">
        <v>3080</v>
      </c>
      <c r="N638" s="46">
        <v>15</v>
      </c>
      <c r="Z638" s="44"/>
      <c r="AA638" s="44"/>
      <c r="AB638" s="44"/>
      <c r="AC638" s="44"/>
      <c r="AD638" s="44"/>
      <c r="AE638" s="44"/>
    </row>
    <row r="639" spans="1:31" ht="15" x14ac:dyDescent="0.25">
      <c r="A639" s="42" t="s">
        <v>16</v>
      </c>
      <c r="B639" s="42" t="s">
        <v>162</v>
      </c>
      <c r="C639" s="42" t="s">
        <v>16</v>
      </c>
      <c r="D639" s="42" t="s">
        <v>163</v>
      </c>
      <c r="E639" s="42" t="s">
        <v>2745</v>
      </c>
      <c r="F639" s="42" t="s">
        <v>2746</v>
      </c>
      <c r="G639" s="42" t="s">
        <v>3081</v>
      </c>
      <c r="H639" s="42" t="s">
        <v>3082</v>
      </c>
      <c r="N639" s="46">
        <v>15</v>
      </c>
      <c r="Z639" s="44"/>
      <c r="AA639" s="44"/>
      <c r="AB639" s="44"/>
      <c r="AC639" s="44"/>
      <c r="AD639" s="44"/>
      <c r="AE639" s="44"/>
    </row>
    <row r="640" spans="1:31" ht="15" x14ac:dyDescent="0.25">
      <c r="A640" s="42" t="s">
        <v>16</v>
      </c>
      <c r="B640" s="42" t="s">
        <v>162</v>
      </c>
      <c r="C640" s="42" t="s">
        <v>16</v>
      </c>
      <c r="D640" s="42" t="s">
        <v>163</v>
      </c>
      <c r="E640" s="42" t="s">
        <v>2745</v>
      </c>
      <c r="F640" s="42" t="s">
        <v>2746</v>
      </c>
      <c r="G640" s="42" t="s">
        <v>3083</v>
      </c>
      <c r="H640" s="42" t="s">
        <v>3084</v>
      </c>
      <c r="N640" s="46">
        <v>10</v>
      </c>
      <c r="Z640" s="44"/>
      <c r="AA640" s="44"/>
      <c r="AB640" s="44"/>
      <c r="AC640" s="44"/>
      <c r="AD640" s="44"/>
      <c r="AE640" s="44"/>
    </row>
    <row r="641" spans="1:31" ht="15" x14ac:dyDescent="0.25">
      <c r="A641" s="42" t="s">
        <v>16</v>
      </c>
      <c r="B641" s="42" t="s">
        <v>162</v>
      </c>
      <c r="C641" s="42" t="s">
        <v>16</v>
      </c>
      <c r="D641" s="42" t="s">
        <v>163</v>
      </c>
      <c r="E641" s="42" t="s">
        <v>2745</v>
      </c>
      <c r="F641" s="42" t="s">
        <v>2746</v>
      </c>
      <c r="G641" s="42" t="s">
        <v>3085</v>
      </c>
      <c r="H641" s="42" t="s">
        <v>3086</v>
      </c>
      <c r="N641" s="46">
        <v>12</v>
      </c>
      <c r="Z641" s="44"/>
      <c r="AA641" s="44"/>
      <c r="AB641" s="44"/>
      <c r="AC641" s="44"/>
      <c r="AD641" s="44"/>
      <c r="AE641" s="44"/>
    </row>
    <row r="642" spans="1:31" ht="15" x14ac:dyDescent="0.25">
      <c r="A642" s="42" t="s">
        <v>16</v>
      </c>
      <c r="B642" s="42" t="s">
        <v>162</v>
      </c>
      <c r="C642" s="42" t="s">
        <v>16</v>
      </c>
      <c r="D642" s="42" t="s">
        <v>163</v>
      </c>
      <c r="E642" s="42" t="s">
        <v>2745</v>
      </c>
      <c r="F642" s="42" t="s">
        <v>2746</v>
      </c>
      <c r="G642" s="42" t="s">
        <v>3087</v>
      </c>
      <c r="H642" s="42" t="s">
        <v>3088</v>
      </c>
      <c r="N642" s="46">
        <v>5</v>
      </c>
      <c r="Z642" s="44"/>
      <c r="AA642" s="44"/>
      <c r="AB642" s="44"/>
      <c r="AC642" s="44"/>
      <c r="AD642" s="44"/>
      <c r="AE642" s="44"/>
    </row>
    <row r="643" spans="1:31" ht="15" x14ac:dyDescent="0.25">
      <c r="A643" s="42" t="s">
        <v>16</v>
      </c>
      <c r="B643" s="42" t="s">
        <v>162</v>
      </c>
      <c r="C643" s="42" t="s">
        <v>16</v>
      </c>
      <c r="D643" s="42" t="s">
        <v>163</v>
      </c>
      <c r="E643" s="42" t="s">
        <v>2745</v>
      </c>
      <c r="F643" s="42" t="s">
        <v>2746</v>
      </c>
      <c r="G643" s="42" t="s">
        <v>3089</v>
      </c>
      <c r="H643" s="42" t="s">
        <v>3090</v>
      </c>
      <c r="N643" s="46">
        <v>7</v>
      </c>
      <c r="Z643" s="44"/>
      <c r="AA643" s="44"/>
      <c r="AB643" s="44"/>
      <c r="AC643" s="44"/>
      <c r="AD643" s="44"/>
      <c r="AE643" s="44"/>
    </row>
    <row r="644" spans="1:31" ht="15" x14ac:dyDescent="0.25">
      <c r="A644" s="42" t="s">
        <v>26</v>
      </c>
      <c r="B644" s="42" t="s">
        <v>611</v>
      </c>
      <c r="C644" s="42" t="s">
        <v>688</v>
      </c>
      <c r="D644" s="42" t="s">
        <v>612</v>
      </c>
      <c r="E644" s="42" t="s">
        <v>1057</v>
      </c>
      <c r="F644" s="42" t="s">
        <v>613</v>
      </c>
      <c r="G644" s="42" t="s">
        <v>1894</v>
      </c>
      <c r="H644" s="42" t="s">
        <v>1895</v>
      </c>
      <c r="N644" s="46">
        <v>8</v>
      </c>
      <c r="Z644" s="44"/>
      <c r="AA644" s="44"/>
      <c r="AB644" s="44"/>
      <c r="AC644" s="44"/>
      <c r="AD644" s="44"/>
      <c r="AE644" s="44"/>
    </row>
    <row r="645" spans="1:31" ht="15" x14ac:dyDescent="0.25">
      <c r="A645" s="42" t="s">
        <v>26</v>
      </c>
      <c r="B645" s="42" t="s">
        <v>611</v>
      </c>
      <c r="C645" s="42" t="s">
        <v>688</v>
      </c>
      <c r="D645" s="42" t="s">
        <v>612</v>
      </c>
      <c r="E645" s="42" t="s">
        <v>1057</v>
      </c>
      <c r="F645" s="42" t="s">
        <v>613</v>
      </c>
      <c r="G645" s="42" t="s">
        <v>2850</v>
      </c>
      <c r="H645" s="42" t="s">
        <v>2851</v>
      </c>
      <c r="N645" s="46">
        <v>9</v>
      </c>
      <c r="Z645" s="44"/>
      <c r="AA645" s="44"/>
      <c r="AB645" s="44"/>
      <c r="AC645" s="44"/>
      <c r="AD645" s="44"/>
      <c r="AE645" s="44"/>
    </row>
    <row r="646" spans="1:31" ht="15" x14ac:dyDescent="0.25">
      <c r="A646" s="42" t="s">
        <v>26</v>
      </c>
      <c r="B646" s="42" t="s">
        <v>611</v>
      </c>
      <c r="C646" s="42" t="s">
        <v>688</v>
      </c>
      <c r="D646" s="42" t="s">
        <v>612</v>
      </c>
      <c r="E646" s="42" t="s">
        <v>1057</v>
      </c>
      <c r="F646" s="42" t="s">
        <v>613</v>
      </c>
      <c r="G646" s="42" t="s">
        <v>2852</v>
      </c>
      <c r="H646" s="42" t="s">
        <v>2853</v>
      </c>
      <c r="N646" s="46">
        <v>12</v>
      </c>
      <c r="Z646" s="44"/>
      <c r="AA646" s="44"/>
      <c r="AB646" s="44"/>
      <c r="AC646" s="44"/>
      <c r="AD646" s="44"/>
      <c r="AE646" s="44"/>
    </row>
    <row r="647" spans="1:31" ht="15" x14ac:dyDescent="0.25">
      <c r="A647" s="42" t="s">
        <v>26</v>
      </c>
      <c r="B647" s="42" t="s">
        <v>611</v>
      </c>
      <c r="C647" s="42" t="s">
        <v>688</v>
      </c>
      <c r="D647" s="42" t="s">
        <v>612</v>
      </c>
      <c r="E647" s="42" t="s">
        <v>1057</v>
      </c>
      <c r="F647" s="42" t="s">
        <v>613</v>
      </c>
      <c r="G647" s="42" t="s">
        <v>2854</v>
      </c>
      <c r="H647" s="42" t="s">
        <v>2855</v>
      </c>
      <c r="N647" s="46">
        <v>7</v>
      </c>
      <c r="Z647" s="44"/>
      <c r="AA647" s="44"/>
      <c r="AB647" s="44"/>
      <c r="AC647" s="44"/>
      <c r="AD647" s="44"/>
      <c r="AE647" s="44"/>
    </row>
    <row r="648" spans="1:31" ht="15" x14ac:dyDescent="0.25">
      <c r="A648" s="42" t="s">
        <v>26</v>
      </c>
      <c r="B648" s="42" t="s">
        <v>611</v>
      </c>
      <c r="C648" s="42" t="s">
        <v>688</v>
      </c>
      <c r="D648" s="42" t="s">
        <v>612</v>
      </c>
      <c r="E648" s="42" t="s">
        <v>1057</v>
      </c>
      <c r="F648" s="42" t="s">
        <v>613</v>
      </c>
      <c r="G648" s="42" t="s">
        <v>3411</v>
      </c>
      <c r="H648" s="42" t="s">
        <v>3412</v>
      </c>
      <c r="N648" s="46">
        <v>13</v>
      </c>
      <c r="Z648" s="44"/>
      <c r="AA648" s="44"/>
      <c r="AB648" s="44"/>
      <c r="AC648" s="44"/>
      <c r="AD648" s="44"/>
      <c r="AE648" s="44"/>
    </row>
    <row r="649" spans="1:31" ht="15" x14ac:dyDescent="0.25">
      <c r="A649" s="42" t="s">
        <v>26</v>
      </c>
      <c r="B649" s="42" t="s">
        <v>611</v>
      </c>
      <c r="C649" s="42" t="s">
        <v>688</v>
      </c>
      <c r="D649" s="42" t="s">
        <v>612</v>
      </c>
      <c r="E649" s="42" t="s">
        <v>1057</v>
      </c>
      <c r="F649" s="42" t="s">
        <v>613</v>
      </c>
      <c r="G649" s="42" t="s">
        <v>3417</v>
      </c>
      <c r="H649" s="42" t="s">
        <v>3418</v>
      </c>
      <c r="N649" s="46">
        <v>7</v>
      </c>
      <c r="Z649" s="44"/>
      <c r="AA649" s="44"/>
      <c r="AB649" s="44"/>
      <c r="AC649" s="44"/>
      <c r="AD649" s="44"/>
      <c r="AE649" s="44"/>
    </row>
    <row r="650" spans="1:31" ht="15" x14ac:dyDescent="0.25">
      <c r="A650" s="42" t="s">
        <v>26</v>
      </c>
      <c r="B650" s="42" t="s">
        <v>611</v>
      </c>
      <c r="C650" s="42" t="s">
        <v>688</v>
      </c>
      <c r="D650" s="42" t="s">
        <v>612</v>
      </c>
      <c r="E650" s="42" t="s">
        <v>1057</v>
      </c>
      <c r="F650" s="42" t="s">
        <v>613</v>
      </c>
      <c r="G650" s="42" t="s">
        <v>3446</v>
      </c>
      <c r="H650" s="42" t="s">
        <v>3447</v>
      </c>
      <c r="N650" s="46">
        <v>12</v>
      </c>
      <c r="Z650" s="44"/>
      <c r="AA650" s="44"/>
      <c r="AB650" s="44"/>
      <c r="AC650" s="44"/>
      <c r="AD650" s="44"/>
      <c r="AE650" s="44"/>
    </row>
    <row r="651" spans="1:31" ht="15" x14ac:dyDescent="0.25">
      <c r="A651" s="42" t="s">
        <v>26</v>
      </c>
      <c r="B651" s="42" t="s">
        <v>611</v>
      </c>
      <c r="C651" s="42" t="s">
        <v>688</v>
      </c>
      <c r="D651" s="42" t="s">
        <v>612</v>
      </c>
      <c r="E651" s="42" t="s">
        <v>1057</v>
      </c>
      <c r="F651" s="42" t="s">
        <v>613</v>
      </c>
      <c r="G651" s="42" t="s">
        <v>3660</v>
      </c>
      <c r="H651" s="42" t="s">
        <v>3661</v>
      </c>
      <c r="N651" s="46">
        <v>8</v>
      </c>
      <c r="Z651" s="44"/>
      <c r="AA651" s="44"/>
      <c r="AB651" s="44"/>
      <c r="AC651" s="44"/>
      <c r="AD651" s="44"/>
      <c r="AE651" s="44"/>
    </row>
    <row r="652" spans="1:31" ht="15" x14ac:dyDescent="0.25">
      <c r="A652" s="42" t="s">
        <v>26</v>
      </c>
      <c r="B652" s="42" t="s">
        <v>611</v>
      </c>
      <c r="C652" s="42" t="s">
        <v>26</v>
      </c>
      <c r="D652" s="42" t="s">
        <v>891</v>
      </c>
      <c r="E652" s="42" t="s">
        <v>26</v>
      </c>
      <c r="F652" s="42" t="s">
        <v>892</v>
      </c>
      <c r="G652" s="42" t="s">
        <v>26</v>
      </c>
      <c r="H652" s="42" t="s">
        <v>1752</v>
      </c>
      <c r="N652" s="46">
        <v>133</v>
      </c>
      <c r="Z652" s="44"/>
      <c r="AA652" s="44"/>
      <c r="AB652" s="44"/>
      <c r="AC652" s="44"/>
      <c r="AD652" s="44"/>
      <c r="AE652" s="44"/>
    </row>
    <row r="653" spans="1:31" ht="15" x14ac:dyDescent="0.25">
      <c r="A653" s="42" t="s">
        <v>26</v>
      </c>
      <c r="B653" s="42" t="s">
        <v>611</v>
      </c>
      <c r="C653" s="42" t="s">
        <v>26</v>
      </c>
      <c r="D653" s="42" t="s">
        <v>891</v>
      </c>
      <c r="E653" s="42" t="s">
        <v>26</v>
      </c>
      <c r="F653" s="42" t="s">
        <v>892</v>
      </c>
      <c r="G653" s="42" t="s">
        <v>3273</v>
      </c>
      <c r="H653" s="42" t="s">
        <v>3274</v>
      </c>
      <c r="N653" s="46">
        <v>25</v>
      </c>
      <c r="Z653" s="44"/>
      <c r="AA653" s="44"/>
      <c r="AB653" s="44"/>
      <c r="AC653" s="44"/>
      <c r="AD653" s="44"/>
      <c r="AE653" s="44"/>
    </row>
    <row r="654" spans="1:31" ht="15" x14ac:dyDescent="0.25">
      <c r="A654" s="42" t="s">
        <v>26</v>
      </c>
      <c r="B654" s="42" t="s">
        <v>611</v>
      </c>
      <c r="C654" s="42" t="s">
        <v>26</v>
      </c>
      <c r="D654" s="42" t="s">
        <v>891</v>
      </c>
      <c r="E654" s="42" t="s">
        <v>26</v>
      </c>
      <c r="F654" s="42" t="s">
        <v>892</v>
      </c>
      <c r="G654" s="42" t="s">
        <v>3279</v>
      </c>
      <c r="H654" s="42" t="s">
        <v>3280</v>
      </c>
      <c r="N654" s="46">
        <v>4</v>
      </c>
      <c r="Z654" s="44"/>
      <c r="AA654" s="44"/>
      <c r="AB654" s="44"/>
      <c r="AC654" s="44"/>
      <c r="AD654" s="44"/>
      <c r="AE654" s="44"/>
    </row>
    <row r="655" spans="1:31" ht="15" x14ac:dyDescent="0.25">
      <c r="A655" s="42" t="s">
        <v>26</v>
      </c>
      <c r="B655" s="42" t="s">
        <v>611</v>
      </c>
      <c r="C655" s="42" t="s">
        <v>26</v>
      </c>
      <c r="D655" s="42" t="s">
        <v>891</v>
      </c>
      <c r="E655" s="42" t="s">
        <v>26</v>
      </c>
      <c r="F655" s="42" t="s">
        <v>892</v>
      </c>
      <c r="G655" s="42" t="s">
        <v>2137</v>
      </c>
      <c r="H655" s="42" t="s">
        <v>893</v>
      </c>
      <c r="N655" s="46">
        <v>20</v>
      </c>
      <c r="Z655" s="44"/>
      <c r="AA655" s="44"/>
      <c r="AB655" s="44"/>
      <c r="AC655" s="44"/>
      <c r="AD655" s="44"/>
      <c r="AE655" s="44"/>
    </row>
    <row r="656" spans="1:31" ht="15" x14ac:dyDescent="0.25">
      <c r="A656" s="42" t="s">
        <v>26</v>
      </c>
      <c r="B656" s="42" t="s">
        <v>611</v>
      </c>
      <c r="C656" s="42" t="s">
        <v>26</v>
      </c>
      <c r="D656" s="42" t="s">
        <v>891</v>
      </c>
      <c r="E656" s="42" t="s">
        <v>26</v>
      </c>
      <c r="F656" s="42" t="s">
        <v>892</v>
      </c>
      <c r="G656" s="42" t="s">
        <v>3286</v>
      </c>
      <c r="H656" s="42" t="s">
        <v>3287</v>
      </c>
      <c r="N656" s="46">
        <v>16</v>
      </c>
      <c r="Z656" s="44"/>
      <c r="AA656" s="44"/>
      <c r="AB656" s="44"/>
      <c r="AC656" s="44"/>
      <c r="AD656" s="44"/>
      <c r="AE656" s="44"/>
    </row>
    <row r="657" spans="1:31" ht="15" x14ac:dyDescent="0.25">
      <c r="A657" s="42" t="s">
        <v>26</v>
      </c>
      <c r="B657" s="42" t="s">
        <v>611</v>
      </c>
      <c r="C657" s="42" t="s">
        <v>26</v>
      </c>
      <c r="D657" s="42" t="s">
        <v>891</v>
      </c>
      <c r="E657" s="42" t="s">
        <v>26</v>
      </c>
      <c r="F657" s="42" t="s">
        <v>892</v>
      </c>
      <c r="G657" s="42" t="s">
        <v>3288</v>
      </c>
      <c r="H657" s="42" t="s">
        <v>3289</v>
      </c>
      <c r="N657" s="46">
        <v>8</v>
      </c>
      <c r="Z657" s="44"/>
      <c r="AA657" s="44"/>
      <c r="AB657" s="44"/>
      <c r="AC657" s="44"/>
      <c r="AD657" s="44"/>
      <c r="AE657" s="44"/>
    </row>
    <row r="658" spans="1:31" ht="15" x14ac:dyDescent="0.25">
      <c r="A658" s="42" t="s">
        <v>26</v>
      </c>
      <c r="B658" s="42" t="s">
        <v>611</v>
      </c>
      <c r="C658" s="42" t="s">
        <v>26</v>
      </c>
      <c r="D658" s="42" t="s">
        <v>891</v>
      </c>
      <c r="E658" s="42" t="s">
        <v>26</v>
      </c>
      <c r="F658" s="42" t="s">
        <v>892</v>
      </c>
      <c r="G658" s="42" t="s">
        <v>3448</v>
      </c>
      <c r="H658" s="42" t="s">
        <v>3449</v>
      </c>
      <c r="N658" s="46">
        <v>12</v>
      </c>
      <c r="Z658" s="44"/>
      <c r="AA658" s="44"/>
      <c r="AB658" s="44"/>
      <c r="AC658" s="44"/>
      <c r="AD658" s="44"/>
      <c r="AE658" s="44"/>
    </row>
    <row r="659" spans="1:31" ht="15" x14ac:dyDescent="0.25">
      <c r="A659" s="42" t="s">
        <v>26</v>
      </c>
      <c r="B659" s="42" t="s">
        <v>611</v>
      </c>
      <c r="C659" s="42" t="s">
        <v>26</v>
      </c>
      <c r="D659" s="42" t="s">
        <v>891</v>
      </c>
      <c r="E659" s="42" t="s">
        <v>1765</v>
      </c>
      <c r="F659" s="42" t="s">
        <v>894</v>
      </c>
      <c r="G659" s="42" t="s">
        <v>2138</v>
      </c>
      <c r="H659" s="42" t="s">
        <v>895</v>
      </c>
      <c r="N659" s="46">
        <v>195</v>
      </c>
      <c r="Z659" s="44"/>
      <c r="AA659" s="44"/>
      <c r="AB659" s="44"/>
      <c r="AC659" s="44"/>
      <c r="AD659" s="44"/>
      <c r="AE659" s="44"/>
    </row>
    <row r="660" spans="1:31" ht="15" x14ac:dyDescent="0.25">
      <c r="A660" s="42" t="s">
        <v>26</v>
      </c>
      <c r="B660" s="42" t="s">
        <v>611</v>
      </c>
      <c r="C660" s="42" t="s">
        <v>26</v>
      </c>
      <c r="D660" s="42" t="s">
        <v>891</v>
      </c>
      <c r="E660" s="42" t="s">
        <v>1765</v>
      </c>
      <c r="F660" s="42" t="s">
        <v>894</v>
      </c>
      <c r="G660" s="42" t="s">
        <v>2856</v>
      </c>
      <c r="H660" s="42" t="s">
        <v>2857</v>
      </c>
      <c r="N660" s="46">
        <v>100</v>
      </c>
      <c r="Z660" s="44"/>
      <c r="AA660" s="44"/>
      <c r="AB660" s="44"/>
      <c r="AC660" s="44"/>
      <c r="AD660" s="44"/>
      <c r="AE660" s="44"/>
    </row>
    <row r="661" spans="1:31" ht="15" x14ac:dyDescent="0.25">
      <c r="A661" s="42" t="s">
        <v>26</v>
      </c>
      <c r="B661" s="42" t="s">
        <v>611</v>
      </c>
      <c r="C661" s="42" t="s">
        <v>26</v>
      </c>
      <c r="D661" s="42" t="s">
        <v>891</v>
      </c>
      <c r="E661" s="42" t="s">
        <v>1765</v>
      </c>
      <c r="F661" s="42" t="s">
        <v>894</v>
      </c>
      <c r="G661" s="42" t="s">
        <v>1765</v>
      </c>
      <c r="H661" s="42" t="s">
        <v>896</v>
      </c>
      <c r="N661" s="46">
        <v>120</v>
      </c>
      <c r="Z661" s="44"/>
      <c r="AA661" s="44"/>
      <c r="AB661" s="44"/>
      <c r="AC661" s="44"/>
      <c r="AD661" s="44"/>
      <c r="AE661" s="44"/>
    </row>
    <row r="662" spans="1:31" ht="15" x14ac:dyDescent="0.25">
      <c r="A662" s="42" t="s">
        <v>26</v>
      </c>
      <c r="B662" s="42" t="s">
        <v>611</v>
      </c>
      <c r="C662" s="42" t="s">
        <v>26</v>
      </c>
      <c r="D662" s="42" t="s">
        <v>891</v>
      </c>
      <c r="E662" s="42" t="s">
        <v>1765</v>
      </c>
      <c r="F662" s="42" t="s">
        <v>894</v>
      </c>
      <c r="G662" s="42" t="s">
        <v>2858</v>
      </c>
      <c r="H662" s="42" t="s">
        <v>2859</v>
      </c>
      <c r="N662" s="46">
        <v>35</v>
      </c>
      <c r="Z662" s="44"/>
      <c r="AA662" s="44"/>
      <c r="AB662" s="44"/>
      <c r="AC662" s="44"/>
      <c r="AD662" s="44"/>
      <c r="AE662" s="44"/>
    </row>
    <row r="663" spans="1:31" ht="15" x14ac:dyDescent="0.25">
      <c r="A663" s="42" t="s">
        <v>26</v>
      </c>
      <c r="B663" s="42" t="s">
        <v>611</v>
      </c>
      <c r="C663" s="42" t="s">
        <v>26</v>
      </c>
      <c r="D663" s="42" t="s">
        <v>891</v>
      </c>
      <c r="E663" s="42" t="s">
        <v>1765</v>
      </c>
      <c r="F663" s="42" t="s">
        <v>894</v>
      </c>
      <c r="G663" s="42" t="s">
        <v>3275</v>
      </c>
      <c r="H663" s="42" t="s">
        <v>3276</v>
      </c>
      <c r="N663" s="46">
        <v>16</v>
      </c>
      <c r="Z663" s="44"/>
      <c r="AA663" s="44"/>
      <c r="AB663" s="44"/>
      <c r="AC663" s="44"/>
      <c r="AD663" s="44"/>
      <c r="AE663" s="44"/>
    </row>
    <row r="664" spans="1:31" ht="15" x14ac:dyDescent="0.25">
      <c r="A664" s="42" t="s">
        <v>26</v>
      </c>
      <c r="B664" s="42" t="s">
        <v>611</v>
      </c>
      <c r="C664" s="42" t="s">
        <v>26</v>
      </c>
      <c r="D664" s="42" t="s">
        <v>891</v>
      </c>
      <c r="E664" s="42" t="s">
        <v>1730</v>
      </c>
      <c r="F664" s="42" t="s">
        <v>1731</v>
      </c>
      <c r="G664" s="42" t="s">
        <v>3284</v>
      </c>
      <c r="H664" s="42" t="s">
        <v>3285</v>
      </c>
      <c r="N664" s="46">
        <v>67</v>
      </c>
      <c r="Z664" s="44"/>
      <c r="AA664" s="44"/>
      <c r="AB664" s="44"/>
      <c r="AC664" s="44"/>
      <c r="AD664" s="44"/>
      <c r="AE664" s="44"/>
    </row>
    <row r="665" spans="1:31" ht="15" x14ac:dyDescent="0.25">
      <c r="A665" s="42" t="s">
        <v>26</v>
      </c>
      <c r="B665" s="42" t="s">
        <v>611</v>
      </c>
      <c r="C665" s="42" t="s">
        <v>26</v>
      </c>
      <c r="D665" s="42" t="s">
        <v>891</v>
      </c>
      <c r="E665" s="42" t="s">
        <v>1730</v>
      </c>
      <c r="F665" s="42" t="s">
        <v>1731</v>
      </c>
      <c r="G665" s="42" t="s">
        <v>3409</v>
      </c>
      <c r="H665" s="42" t="s">
        <v>3421</v>
      </c>
      <c r="N665" s="46">
        <v>50</v>
      </c>
      <c r="Z665" s="44"/>
      <c r="AA665" s="44"/>
      <c r="AB665" s="44"/>
      <c r="AC665" s="44"/>
      <c r="AD665" s="44"/>
      <c r="AE665" s="44"/>
    </row>
    <row r="666" spans="1:31" ht="15" x14ac:dyDescent="0.25">
      <c r="A666" s="42" t="s">
        <v>26</v>
      </c>
      <c r="B666" s="42" t="s">
        <v>611</v>
      </c>
      <c r="C666" s="42" t="s">
        <v>26</v>
      </c>
      <c r="D666" s="42" t="s">
        <v>891</v>
      </c>
      <c r="E666" s="42" t="s">
        <v>1730</v>
      </c>
      <c r="F666" s="42" t="s">
        <v>1731</v>
      </c>
      <c r="G666" s="42" t="s">
        <v>3442</v>
      </c>
      <c r="H666" s="42" t="s">
        <v>3443</v>
      </c>
      <c r="N666" s="46">
        <v>120</v>
      </c>
      <c r="Z666" s="44"/>
      <c r="AA666" s="44"/>
      <c r="AB666" s="44"/>
      <c r="AC666" s="44"/>
      <c r="AD666" s="44"/>
      <c r="AE666" s="44"/>
    </row>
    <row r="667" spans="1:31" ht="15" x14ac:dyDescent="0.25">
      <c r="A667" s="42" t="s">
        <v>26</v>
      </c>
      <c r="B667" s="42" t="s">
        <v>611</v>
      </c>
      <c r="C667" s="42" t="s">
        <v>689</v>
      </c>
      <c r="D667" s="42" t="s">
        <v>614</v>
      </c>
      <c r="E667" s="42" t="s">
        <v>689</v>
      </c>
      <c r="F667" s="42" t="s">
        <v>615</v>
      </c>
      <c r="G667" s="42" t="s">
        <v>2135</v>
      </c>
      <c r="H667" s="42" t="s">
        <v>886</v>
      </c>
      <c r="N667" s="46">
        <v>20</v>
      </c>
      <c r="Z667" s="44"/>
      <c r="AA667" s="44"/>
      <c r="AB667" s="44"/>
      <c r="AC667" s="44"/>
      <c r="AD667" s="44"/>
      <c r="AE667" s="44"/>
    </row>
    <row r="668" spans="1:31" ht="15" x14ac:dyDescent="0.25">
      <c r="A668" s="42" t="s">
        <v>26</v>
      </c>
      <c r="B668" s="42" t="s">
        <v>611</v>
      </c>
      <c r="C668" s="42" t="s">
        <v>689</v>
      </c>
      <c r="D668" s="42" t="s">
        <v>614</v>
      </c>
      <c r="E668" s="42" t="s">
        <v>689</v>
      </c>
      <c r="F668" s="42" t="s">
        <v>615</v>
      </c>
      <c r="G668" s="42" t="s">
        <v>3271</v>
      </c>
      <c r="H668" s="42" t="s">
        <v>3272</v>
      </c>
      <c r="N668" s="46">
        <v>4</v>
      </c>
      <c r="Z668" s="44"/>
      <c r="AA668" s="44"/>
      <c r="AB668" s="44"/>
      <c r="AC668" s="44"/>
      <c r="AD668" s="44"/>
      <c r="AE668" s="44"/>
    </row>
    <row r="669" spans="1:31" ht="15" x14ac:dyDescent="0.25">
      <c r="A669" s="42" t="s">
        <v>26</v>
      </c>
      <c r="B669" s="42" t="s">
        <v>611</v>
      </c>
      <c r="C669" s="42" t="s">
        <v>689</v>
      </c>
      <c r="D669" s="42" t="s">
        <v>614</v>
      </c>
      <c r="E669" s="42" t="s">
        <v>689</v>
      </c>
      <c r="F669" s="42" t="s">
        <v>615</v>
      </c>
      <c r="G669" s="42" t="s">
        <v>3277</v>
      </c>
      <c r="H669" s="42" t="s">
        <v>3278</v>
      </c>
      <c r="N669" s="46">
        <v>20</v>
      </c>
      <c r="Z669" s="44"/>
      <c r="AA669" s="44"/>
      <c r="AB669" s="44"/>
      <c r="AC669" s="44"/>
      <c r="AD669" s="44"/>
      <c r="AE669" s="44"/>
    </row>
    <row r="670" spans="1:31" ht="15" x14ac:dyDescent="0.25">
      <c r="A670" s="42" t="s">
        <v>26</v>
      </c>
      <c r="B670" s="42" t="s">
        <v>611</v>
      </c>
      <c r="C670" s="42" t="s">
        <v>689</v>
      </c>
      <c r="D670" s="42" t="s">
        <v>614</v>
      </c>
      <c r="E670" s="42" t="s">
        <v>689</v>
      </c>
      <c r="F670" s="42" t="s">
        <v>615</v>
      </c>
      <c r="G670" s="42" t="s">
        <v>689</v>
      </c>
      <c r="H670" s="42" t="s">
        <v>885</v>
      </c>
      <c r="N670" s="46">
        <v>584</v>
      </c>
      <c r="Z670" s="44"/>
      <c r="AA670" s="44"/>
      <c r="AB670" s="44"/>
      <c r="AC670" s="44"/>
      <c r="AD670" s="44"/>
      <c r="AE670" s="44"/>
    </row>
    <row r="671" spans="1:31" ht="15" x14ac:dyDescent="0.25">
      <c r="A671" s="42" t="s">
        <v>26</v>
      </c>
      <c r="B671" s="42" t="s">
        <v>611</v>
      </c>
      <c r="C671" s="42" t="s">
        <v>689</v>
      </c>
      <c r="D671" s="42" t="s">
        <v>614</v>
      </c>
      <c r="E671" s="42" t="s">
        <v>689</v>
      </c>
      <c r="F671" s="42" t="s">
        <v>615</v>
      </c>
      <c r="G671" s="42" t="s">
        <v>3334</v>
      </c>
      <c r="H671" s="42" t="s">
        <v>3335</v>
      </c>
      <c r="N671" s="46">
        <v>12</v>
      </c>
      <c r="Z671" s="44"/>
      <c r="AA671" s="44"/>
      <c r="AB671" s="44"/>
      <c r="AC671" s="44"/>
      <c r="AD671" s="44"/>
      <c r="AE671" s="44"/>
    </row>
    <row r="672" spans="1:31" ht="15" x14ac:dyDescent="0.25">
      <c r="A672" s="42" t="s">
        <v>26</v>
      </c>
      <c r="B672" s="42" t="s">
        <v>611</v>
      </c>
      <c r="C672" s="42" t="s">
        <v>689</v>
      </c>
      <c r="D672" s="42" t="s">
        <v>614</v>
      </c>
      <c r="E672" s="42" t="s">
        <v>689</v>
      </c>
      <c r="F672" s="42" t="s">
        <v>615</v>
      </c>
      <c r="G672" s="42" t="s">
        <v>3336</v>
      </c>
      <c r="H672" s="42" t="s">
        <v>3337</v>
      </c>
      <c r="N672" s="46">
        <v>12</v>
      </c>
      <c r="Z672" s="44"/>
      <c r="AA672" s="44"/>
      <c r="AB672" s="44"/>
      <c r="AC672" s="44"/>
      <c r="AD672" s="44"/>
      <c r="AE672" s="44"/>
    </row>
    <row r="673" spans="1:31" ht="15" x14ac:dyDescent="0.25">
      <c r="A673" s="42" t="s">
        <v>26</v>
      </c>
      <c r="B673" s="42" t="s">
        <v>611</v>
      </c>
      <c r="C673" s="42" t="s">
        <v>689</v>
      </c>
      <c r="D673" s="42" t="s">
        <v>614</v>
      </c>
      <c r="E673" s="42" t="s">
        <v>1723</v>
      </c>
      <c r="F673" s="42" t="s">
        <v>887</v>
      </c>
      <c r="G673" s="42" t="s">
        <v>3257</v>
      </c>
      <c r="H673" s="42" t="s">
        <v>3258</v>
      </c>
      <c r="N673" s="46">
        <v>8</v>
      </c>
      <c r="Z673" s="44"/>
      <c r="AA673" s="44"/>
      <c r="AB673" s="44"/>
      <c r="AC673" s="44"/>
      <c r="AD673" s="44"/>
      <c r="AE673" s="44"/>
    </row>
    <row r="674" spans="1:31" ht="15" x14ac:dyDescent="0.25">
      <c r="A674" s="42" t="s">
        <v>26</v>
      </c>
      <c r="B674" s="42" t="s">
        <v>611</v>
      </c>
      <c r="C674" s="42" t="s">
        <v>689</v>
      </c>
      <c r="D674" s="42" t="s">
        <v>614</v>
      </c>
      <c r="E674" s="42" t="s">
        <v>1723</v>
      </c>
      <c r="F674" s="42" t="s">
        <v>887</v>
      </c>
      <c r="G674" s="42" t="s">
        <v>1723</v>
      </c>
      <c r="H674" s="42" t="s">
        <v>888</v>
      </c>
      <c r="N674" s="46">
        <v>60</v>
      </c>
      <c r="Z674" s="44"/>
      <c r="AA674" s="44"/>
      <c r="AB674" s="44"/>
      <c r="AC674" s="44"/>
      <c r="AD674" s="44"/>
      <c r="AE674" s="44"/>
    </row>
    <row r="675" spans="1:31" ht="15" x14ac:dyDescent="0.25">
      <c r="A675" s="42" t="s">
        <v>26</v>
      </c>
      <c r="B675" s="42" t="s">
        <v>611</v>
      </c>
      <c r="C675" s="42" t="s">
        <v>689</v>
      </c>
      <c r="D675" s="42" t="s">
        <v>614</v>
      </c>
      <c r="E675" s="42" t="s">
        <v>1723</v>
      </c>
      <c r="F675" s="42" t="s">
        <v>887</v>
      </c>
      <c r="G675" s="42" t="s">
        <v>3338</v>
      </c>
      <c r="H675" s="42" t="s">
        <v>3339</v>
      </c>
      <c r="N675" s="46">
        <v>8</v>
      </c>
      <c r="Z675" s="44"/>
      <c r="AA675" s="44"/>
      <c r="AB675" s="44"/>
      <c r="AC675" s="44"/>
      <c r="AD675" s="44"/>
      <c r="AE675" s="44"/>
    </row>
    <row r="676" spans="1:31" ht="15" x14ac:dyDescent="0.25">
      <c r="A676" s="42" t="s">
        <v>26</v>
      </c>
      <c r="B676" s="42" t="s">
        <v>611</v>
      </c>
      <c r="C676" s="42" t="s">
        <v>689</v>
      </c>
      <c r="D676" s="42" t="s">
        <v>614</v>
      </c>
      <c r="E676" s="42" t="s">
        <v>1723</v>
      </c>
      <c r="F676" s="42" t="s">
        <v>887</v>
      </c>
      <c r="G676" s="42" t="s">
        <v>3340</v>
      </c>
      <c r="H676" s="42" t="s">
        <v>3341</v>
      </c>
      <c r="N676" s="46">
        <v>20</v>
      </c>
      <c r="Z676" s="44"/>
      <c r="AA676" s="44"/>
      <c r="AB676" s="44"/>
      <c r="AC676" s="44"/>
      <c r="AD676" s="44"/>
      <c r="AE676" s="44"/>
    </row>
    <row r="677" spans="1:31" ht="15" x14ac:dyDescent="0.25">
      <c r="A677" s="42" t="s">
        <v>26</v>
      </c>
      <c r="B677" s="42" t="s">
        <v>611</v>
      </c>
      <c r="C677" s="42" t="s">
        <v>689</v>
      </c>
      <c r="D677" s="42" t="s">
        <v>614</v>
      </c>
      <c r="E677" s="42" t="s">
        <v>1723</v>
      </c>
      <c r="F677" s="42" t="s">
        <v>887</v>
      </c>
      <c r="G677" s="42" t="s">
        <v>3342</v>
      </c>
      <c r="H677" s="42" t="s">
        <v>3343</v>
      </c>
      <c r="N677" s="46">
        <v>20</v>
      </c>
      <c r="Z677" s="44"/>
      <c r="AA677" s="44"/>
      <c r="AB677" s="44"/>
      <c r="AC677" s="44"/>
      <c r="AD677" s="44"/>
      <c r="AE677" s="44"/>
    </row>
    <row r="678" spans="1:31" ht="15" x14ac:dyDescent="0.25">
      <c r="A678" s="42" t="s">
        <v>26</v>
      </c>
      <c r="B678" s="42" t="s">
        <v>611</v>
      </c>
      <c r="C678" s="42" t="s">
        <v>689</v>
      </c>
      <c r="D678" s="42" t="s">
        <v>614</v>
      </c>
      <c r="E678" s="42" t="s">
        <v>1723</v>
      </c>
      <c r="F678" s="42" t="s">
        <v>887</v>
      </c>
      <c r="G678" s="42" t="s">
        <v>2136</v>
      </c>
      <c r="H678" s="42" t="s">
        <v>889</v>
      </c>
      <c r="N678" s="46">
        <v>12</v>
      </c>
      <c r="Z678" s="44"/>
      <c r="AA678" s="44"/>
      <c r="AB678" s="44"/>
      <c r="AC678" s="44"/>
      <c r="AD678" s="44"/>
      <c r="AE678" s="44"/>
    </row>
    <row r="679" spans="1:31" ht="15" x14ac:dyDescent="0.25">
      <c r="A679" s="42" t="s">
        <v>26</v>
      </c>
      <c r="B679" s="42" t="s">
        <v>611</v>
      </c>
      <c r="C679" s="42" t="s">
        <v>689</v>
      </c>
      <c r="D679" s="42" t="s">
        <v>614</v>
      </c>
      <c r="E679" s="42" t="s">
        <v>1723</v>
      </c>
      <c r="F679" s="42" t="s">
        <v>887</v>
      </c>
      <c r="G679" s="42" t="s">
        <v>3419</v>
      </c>
      <c r="H679" s="42" t="s">
        <v>3420</v>
      </c>
      <c r="N679" s="46">
        <v>12</v>
      </c>
      <c r="Z679" s="44"/>
      <c r="AA679" s="44"/>
      <c r="AB679" s="44"/>
      <c r="AC679" s="44"/>
      <c r="AD679" s="44"/>
      <c r="AE679" s="44"/>
    </row>
    <row r="680" spans="1:31" ht="15" x14ac:dyDescent="0.25">
      <c r="A680" s="42" t="s">
        <v>26</v>
      </c>
      <c r="B680" s="42" t="s">
        <v>611</v>
      </c>
      <c r="C680" s="42" t="s">
        <v>3186</v>
      </c>
      <c r="D680" s="42" t="s">
        <v>3187</v>
      </c>
      <c r="E680" s="42" t="s">
        <v>2046</v>
      </c>
      <c r="F680" s="42" t="s">
        <v>3188</v>
      </c>
      <c r="G680" s="42" t="s">
        <v>3189</v>
      </c>
      <c r="H680" s="42" t="s">
        <v>3190</v>
      </c>
      <c r="N680" s="46">
        <v>150</v>
      </c>
      <c r="Z680" s="44"/>
      <c r="AA680" s="44"/>
      <c r="AB680" s="44"/>
      <c r="AC680" s="44"/>
      <c r="AD680" s="44"/>
      <c r="AE680" s="44"/>
    </row>
    <row r="681" spans="1:31" ht="15" x14ac:dyDescent="0.25">
      <c r="A681" s="42" t="s">
        <v>26</v>
      </c>
      <c r="B681" s="42" t="s">
        <v>611</v>
      </c>
      <c r="C681" s="42" t="s">
        <v>3186</v>
      </c>
      <c r="D681" s="42" t="s">
        <v>3187</v>
      </c>
      <c r="E681" s="42" t="s">
        <v>3186</v>
      </c>
      <c r="F681" s="42" t="s">
        <v>3444</v>
      </c>
      <c r="G681" s="42" t="s">
        <v>3186</v>
      </c>
      <c r="H681" s="42" t="s">
        <v>3445</v>
      </c>
      <c r="N681" s="46">
        <v>80</v>
      </c>
      <c r="Z681" s="44"/>
      <c r="AA681" s="44"/>
      <c r="AB681" s="44"/>
      <c r="AC681" s="44"/>
      <c r="AD681" s="44"/>
      <c r="AE681" s="44"/>
    </row>
    <row r="682" spans="1:31" ht="15" x14ac:dyDescent="0.25">
      <c r="A682" s="42" t="s">
        <v>26</v>
      </c>
      <c r="B682" s="42" t="s">
        <v>611</v>
      </c>
      <c r="C682" s="42" t="s">
        <v>1706</v>
      </c>
      <c r="D682" s="42" t="s">
        <v>1707</v>
      </c>
      <c r="E682" s="42" t="s">
        <v>3267</v>
      </c>
      <c r="F682" s="42" t="s">
        <v>3268</v>
      </c>
      <c r="G682" s="42" t="s">
        <v>3269</v>
      </c>
      <c r="H682" s="42" t="s">
        <v>3270</v>
      </c>
      <c r="N682" s="46">
        <v>17</v>
      </c>
      <c r="Z682" s="44"/>
      <c r="AA682" s="44"/>
      <c r="AB682" s="44"/>
      <c r="AC682" s="44"/>
      <c r="AD682" s="44"/>
      <c r="AE682" s="44"/>
    </row>
    <row r="683" spans="1:31" ht="15" x14ac:dyDescent="0.25">
      <c r="A683" s="42" t="s">
        <v>26</v>
      </c>
      <c r="B683" s="42" t="s">
        <v>611</v>
      </c>
      <c r="C683" s="42" t="s">
        <v>1706</v>
      </c>
      <c r="D683" s="42" t="s">
        <v>1707</v>
      </c>
      <c r="E683" s="42" t="s">
        <v>3267</v>
      </c>
      <c r="F683" s="42" t="s">
        <v>3268</v>
      </c>
      <c r="G683" s="42" t="s">
        <v>3267</v>
      </c>
      <c r="H683" s="42" t="s">
        <v>3283</v>
      </c>
      <c r="N683" s="46">
        <v>250</v>
      </c>
      <c r="Z683" s="44"/>
      <c r="AA683" s="44"/>
      <c r="AB683" s="44"/>
      <c r="AC683" s="44"/>
      <c r="AD683" s="44"/>
      <c r="AE683" s="44"/>
    </row>
    <row r="684" spans="1:31" ht="15" x14ac:dyDescent="0.25">
      <c r="A684" s="42" t="s">
        <v>17</v>
      </c>
      <c r="B684" s="42" t="s">
        <v>348</v>
      </c>
      <c r="C684" s="42" t="s">
        <v>17</v>
      </c>
      <c r="D684" s="42" t="s">
        <v>349</v>
      </c>
      <c r="E684" s="42" t="s">
        <v>17</v>
      </c>
      <c r="F684" s="42" t="s">
        <v>350</v>
      </c>
      <c r="G684" s="42" t="s">
        <v>17</v>
      </c>
      <c r="H684" s="42" t="s">
        <v>351</v>
      </c>
      <c r="N684" s="46">
        <v>486</v>
      </c>
      <c r="Z684" s="44"/>
      <c r="AA684" s="44"/>
      <c r="AB684" s="44"/>
      <c r="AC684" s="44"/>
      <c r="AD684" s="44"/>
      <c r="AE684" s="44"/>
    </row>
    <row r="685" spans="1:31" ht="15" x14ac:dyDescent="0.25">
      <c r="Z685" s="44"/>
      <c r="AA685" s="44"/>
      <c r="AB685" s="44"/>
      <c r="AC685" s="44"/>
      <c r="AD685" s="44"/>
      <c r="AE685" s="44"/>
    </row>
    <row r="686" spans="1:31" ht="15" x14ac:dyDescent="0.25">
      <c r="Z686" s="44"/>
      <c r="AA686" s="44"/>
      <c r="AB686" s="44"/>
      <c r="AC686" s="44"/>
      <c r="AD686" s="44"/>
      <c r="AE686" s="44"/>
    </row>
    <row r="687" spans="1:31" ht="15" x14ac:dyDescent="0.25">
      <c r="Z687" s="44"/>
      <c r="AA687" s="44"/>
      <c r="AB687" s="44"/>
      <c r="AC687" s="44"/>
      <c r="AD687" s="44"/>
      <c r="AE687" s="44"/>
    </row>
    <row r="688" spans="1:31" ht="15" x14ac:dyDescent="0.25">
      <c r="Z688" s="44"/>
      <c r="AA688" s="44"/>
      <c r="AB688" s="44"/>
      <c r="AC688" s="44"/>
      <c r="AD688" s="44"/>
      <c r="AE688" s="44"/>
    </row>
    <row r="689" spans="26:31" ht="15" x14ac:dyDescent="0.25">
      <c r="Z689" s="44"/>
      <c r="AA689" s="44"/>
      <c r="AB689" s="44"/>
      <c r="AC689" s="44"/>
      <c r="AD689" s="44"/>
      <c r="AE689" s="44"/>
    </row>
    <row r="690" spans="26:31" ht="15" x14ac:dyDescent="0.25">
      <c r="Z690" s="44"/>
      <c r="AA690" s="44"/>
      <c r="AB690" s="44"/>
      <c r="AC690" s="44"/>
      <c r="AD690" s="44"/>
      <c r="AE690" s="44"/>
    </row>
    <row r="691" spans="26:31" ht="15" x14ac:dyDescent="0.25">
      <c r="Z691" s="44"/>
      <c r="AA691" s="44"/>
      <c r="AB691" s="44"/>
      <c r="AC691" s="44"/>
      <c r="AD691" s="44"/>
      <c r="AE691" s="44"/>
    </row>
    <row r="692" spans="26:31" ht="15" x14ac:dyDescent="0.25">
      <c r="Z692" s="44"/>
      <c r="AA692" s="44"/>
      <c r="AB692" s="44"/>
      <c r="AC692" s="44"/>
      <c r="AD692" s="44"/>
      <c r="AE692" s="44"/>
    </row>
    <row r="693" spans="26:31" ht="15" x14ac:dyDescent="0.25">
      <c r="Z693" s="44"/>
      <c r="AA693" s="44"/>
      <c r="AB693" s="44"/>
      <c r="AC693" s="44"/>
      <c r="AD693" s="44"/>
      <c r="AE693" s="44"/>
    </row>
    <row r="694" spans="26:31" ht="15" x14ac:dyDescent="0.25">
      <c r="Z694" s="44"/>
      <c r="AA694" s="44"/>
      <c r="AB694" s="44"/>
      <c r="AC694" s="44"/>
      <c r="AD694" s="44"/>
      <c r="AE694" s="44"/>
    </row>
    <row r="695" spans="26:31" ht="15" x14ac:dyDescent="0.25">
      <c r="Z695" s="44"/>
      <c r="AA695" s="44"/>
      <c r="AB695" s="44"/>
      <c r="AC695" s="44"/>
      <c r="AD695" s="44"/>
      <c r="AE695" s="44"/>
    </row>
    <row r="696" spans="26:31" ht="15" x14ac:dyDescent="0.25">
      <c r="Z696" s="44"/>
      <c r="AA696" s="44"/>
      <c r="AB696" s="44"/>
      <c r="AC696" s="44"/>
      <c r="AD696" s="44"/>
      <c r="AE696" s="44"/>
    </row>
    <row r="697" spans="26:31" ht="15" x14ac:dyDescent="0.25">
      <c r="Z697" s="44"/>
      <c r="AA697" s="44"/>
      <c r="AB697" s="44"/>
      <c r="AC697" s="44"/>
      <c r="AD697" s="44"/>
      <c r="AE697" s="44"/>
    </row>
    <row r="698" spans="26:31" ht="15" x14ac:dyDescent="0.25">
      <c r="Z698" s="44"/>
      <c r="AA698" s="44"/>
      <c r="AB698" s="44"/>
      <c r="AC698" s="44"/>
      <c r="AD698" s="44"/>
      <c r="AE698" s="44"/>
    </row>
    <row r="699" spans="26:31" ht="15" x14ac:dyDescent="0.25">
      <c r="Z699" s="44"/>
      <c r="AA699" s="44"/>
      <c r="AB699" s="44"/>
      <c r="AC699" s="44"/>
      <c r="AD699" s="44"/>
      <c r="AE699" s="44"/>
    </row>
    <row r="700" spans="26:31" ht="15" x14ac:dyDescent="0.25">
      <c r="Z700" s="44"/>
      <c r="AA700" s="44"/>
      <c r="AB700" s="44"/>
      <c r="AC700" s="44"/>
      <c r="AD700" s="44"/>
      <c r="AE700" s="44"/>
    </row>
    <row r="701" spans="26:31" ht="15" x14ac:dyDescent="0.25">
      <c r="Z701" s="44"/>
      <c r="AA701" s="44"/>
      <c r="AB701" s="44"/>
      <c r="AC701" s="44"/>
      <c r="AD701" s="44"/>
      <c r="AE701" s="44"/>
    </row>
    <row r="702" spans="26:31" ht="15" x14ac:dyDescent="0.25">
      <c r="Z702" s="44"/>
      <c r="AA702" s="44"/>
      <c r="AB702" s="44"/>
      <c r="AC702" s="44"/>
      <c r="AD702" s="44"/>
      <c r="AE702" s="44"/>
    </row>
    <row r="703" spans="26:31" ht="15" x14ac:dyDescent="0.25">
      <c r="Z703" s="44"/>
      <c r="AA703" s="44"/>
      <c r="AB703" s="44"/>
      <c r="AC703" s="44"/>
      <c r="AD703" s="44"/>
      <c r="AE703" s="44"/>
    </row>
    <row r="704" spans="26:31" ht="15" x14ac:dyDescent="0.25">
      <c r="Z704" s="44"/>
      <c r="AA704" s="44"/>
      <c r="AB704" s="44"/>
      <c r="AC704" s="44"/>
      <c r="AD704" s="44"/>
      <c r="AE704" s="44"/>
    </row>
    <row r="705" spans="26:31" ht="15" x14ac:dyDescent="0.25">
      <c r="Z705" s="44"/>
      <c r="AA705" s="44"/>
      <c r="AB705" s="44"/>
      <c r="AC705" s="44"/>
      <c r="AD705" s="44"/>
      <c r="AE705" s="44"/>
    </row>
    <row r="706" spans="26:31" ht="15" x14ac:dyDescent="0.25">
      <c r="Z706" s="44"/>
      <c r="AA706" s="44"/>
      <c r="AB706" s="44"/>
      <c r="AC706" s="44"/>
      <c r="AD706" s="44"/>
      <c r="AE706" s="44"/>
    </row>
    <row r="707" spans="26:31" ht="15" x14ac:dyDescent="0.25">
      <c r="Z707" s="44"/>
      <c r="AA707" s="44"/>
      <c r="AB707" s="44"/>
      <c r="AC707" s="44"/>
      <c r="AD707" s="44"/>
      <c r="AE707" s="44"/>
    </row>
    <row r="708" spans="26:31" ht="15" x14ac:dyDescent="0.25">
      <c r="Z708" s="44"/>
      <c r="AA708" s="44"/>
      <c r="AB708" s="44"/>
      <c r="AC708" s="44"/>
      <c r="AD708" s="44"/>
      <c r="AE708" s="44"/>
    </row>
    <row r="709" spans="26:31" ht="15" x14ac:dyDescent="0.25">
      <c r="Z709" s="44"/>
      <c r="AA709" s="44"/>
      <c r="AB709" s="44"/>
      <c r="AC709" s="44"/>
      <c r="AD709" s="44"/>
      <c r="AE709" s="44"/>
    </row>
    <row r="710" spans="26:31" ht="15" x14ac:dyDescent="0.25">
      <c r="Z710" s="44"/>
      <c r="AA710" s="44"/>
      <c r="AB710" s="44"/>
      <c r="AC710" s="44"/>
      <c r="AD710" s="44"/>
      <c r="AE710" s="44"/>
    </row>
    <row r="711" spans="26:31" ht="15" x14ac:dyDescent="0.25">
      <c r="Z711" s="44"/>
      <c r="AA711" s="44"/>
      <c r="AB711" s="44"/>
      <c r="AC711" s="44"/>
      <c r="AD711" s="44"/>
      <c r="AE711" s="44"/>
    </row>
    <row r="712" spans="26:31" ht="15" x14ac:dyDescent="0.25">
      <c r="Z712" s="44"/>
      <c r="AA712" s="44"/>
      <c r="AB712" s="44"/>
      <c r="AC712" s="44"/>
      <c r="AD712" s="44"/>
      <c r="AE712" s="44"/>
    </row>
    <row r="713" spans="26:31" ht="15" x14ac:dyDescent="0.25">
      <c r="Z713" s="44"/>
      <c r="AA713" s="44"/>
      <c r="AB713" s="44"/>
      <c r="AC713" s="44"/>
      <c r="AD713" s="44"/>
      <c r="AE713" s="44"/>
    </row>
    <row r="714" spans="26:31" ht="15" x14ac:dyDescent="0.25">
      <c r="Z714" s="44"/>
      <c r="AA714" s="44"/>
      <c r="AB714" s="44"/>
      <c r="AC714" s="44"/>
      <c r="AD714" s="44"/>
      <c r="AE714" s="44"/>
    </row>
    <row r="715" spans="26:31" ht="15" x14ac:dyDescent="0.25">
      <c r="Z715" s="44"/>
      <c r="AA715" s="44"/>
      <c r="AB715" s="44"/>
      <c r="AC715" s="44"/>
      <c r="AD715" s="44"/>
      <c r="AE715" s="44"/>
    </row>
    <row r="716" spans="26:31" ht="15" x14ac:dyDescent="0.25">
      <c r="Z716" s="44"/>
      <c r="AA716" s="44"/>
      <c r="AB716" s="44"/>
      <c r="AC716" s="44"/>
      <c r="AD716" s="44"/>
      <c r="AE716" s="44"/>
    </row>
    <row r="717" spans="26:31" ht="15" x14ac:dyDescent="0.25">
      <c r="Z717" s="44"/>
      <c r="AA717" s="44"/>
      <c r="AB717" s="44"/>
      <c r="AC717" s="44"/>
      <c r="AD717" s="44"/>
      <c r="AE717" s="44"/>
    </row>
    <row r="718" spans="26:31" ht="15" x14ac:dyDescent="0.25">
      <c r="Z718" s="44"/>
      <c r="AA718" s="44"/>
      <c r="AB718" s="44"/>
      <c r="AC718" s="44"/>
      <c r="AD718" s="44"/>
      <c r="AE718" s="44"/>
    </row>
    <row r="719" spans="26:31" ht="15" x14ac:dyDescent="0.25">
      <c r="Z719" s="44"/>
      <c r="AA719" s="44"/>
      <c r="AB719" s="44"/>
      <c r="AC719" s="44"/>
      <c r="AD719" s="44"/>
      <c r="AE719" s="44"/>
    </row>
    <row r="720" spans="26:31" ht="15" x14ac:dyDescent="0.25">
      <c r="Z720" s="44"/>
      <c r="AA720" s="44"/>
      <c r="AB720" s="44"/>
      <c r="AC720" s="44"/>
      <c r="AD720" s="44"/>
      <c r="AE720" s="44"/>
    </row>
    <row r="721" spans="26:31" ht="15" x14ac:dyDescent="0.25">
      <c r="Z721" s="44"/>
      <c r="AA721" s="44"/>
      <c r="AB721" s="44"/>
      <c r="AC721" s="44"/>
      <c r="AD721" s="44"/>
      <c r="AE721" s="44"/>
    </row>
    <row r="722" spans="26:31" ht="15" x14ac:dyDescent="0.25">
      <c r="Z722" s="44"/>
      <c r="AA722" s="44"/>
      <c r="AB722" s="44"/>
      <c r="AC722" s="44"/>
      <c r="AD722" s="44"/>
      <c r="AE722" s="44"/>
    </row>
    <row r="723" spans="26:31" ht="15" x14ac:dyDescent="0.25">
      <c r="Z723" s="44"/>
      <c r="AA723" s="44"/>
      <c r="AB723" s="44"/>
      <c r="AC723" s="44"/>
      <c r="AD723" s="44"/>
      <c r="AE723" s="44"/>
    </row>
    <row r="724" spans="26:31" ht="15" x14ac:dyDescent="0.25">
      <c r="Z724" s="44"/>
      <c r="AA724" s="44"/>
      <c r="AB724" s="44"/>
      <c r="AC724" s="44"/>
      <c r="AD724" s="44"/>
      <c r="AE724" s="44"/>
    </row>
    <row r="725" spans="26:31" ht="15" x14ac:dyDescent="0.25">
      <c r="Z725" s="44"/>
      <c r="AA725" s="44"/>
      <c r="AB725" s="44"/>
      <c r="AC725" s="44"/>
      <c r="AD725" s="44"/>
      <c r="AE725" s="44"/>
    </row>
    <row r="726" spans="26:31" ht="15" x14ac:dyDescent="0.25">
      <c r="Z726" s="44"/>
      <c r="AA726" s="44"/>
      <c r="AB726" s="44"/>
      <c r="AC726" s="44"/>
      <c r="AD726" s="44"/>
      <c r="AE726" s="44"/>
    </row>
    <row r="727" spans="26:31" ht="15" x14ac:dyDescent="0.25">
      <c r="Z727" s="44"/>
      <c r="AA727" s="44"/>
      <c r="AB727" s="44"/>
      <c r="AC727" s="44"/>
      <c r="AD727" s="44"/>
      <c r="AE727" s="44"/>
    </row>
    <row r="728" spans="26:31" ht="15" x14ac:dyDescent="0.25">
      <c r="Z728" s="44"/>
      <c r="AA728" s="44"/>
      <c r="AB728" s="44"/>
      <c r="AC728" s="44"/>
      <c r="AD728" s="44"/>
      <c r="AE728" s="44"/>
    </row>
    <row r="729" spans="26:31" ht="15" x14ac:dyDescent="0.25">
      <c r="Z729" s="44"/>
      <c r="AA729" s="44"/>
      <c r="AB729" s="44"/>
      <c r="AC729" s="44"/>
      <c r="AD729" s="44"/>
      <c r="AE729" s="44"/>
    </row>
    <row r="730" spans="26:31" ht="15" x14ac:dyDescent="0.25">
      <c r="Z730" s="44"/>
      <c r="AA730" s="44"/>
      <c r="AB730" s="44"/>
      <c r="AC730" s="44"/>
      <c r="AD730" s="44"/>
      <c r="AE730" s="44"/>
    </row>
    <row r="731" spans="26:31" ht="15" x14ac:dyDescent="0.25">
      <c r="Z731" s="44"/>
      <c r="AA731" s="44"/>
      <c r="AB731" s="44"/>
      <c r="AC731" s="44"/>
      <c r="AD731" s="44"/>
      <c r="AE731" s="44"/>
    </row>
    <row r="732" spans="26:31" ht="15" x14ac:dyDescent="0.25">
      <c r="Z732" s="44"/>
      <c r="AA732" s="44"/>
      <c r="AB732" s="44"/>
      <c r="AC732" s="44"/>
      <c r="AD732" s="44"/>
      <c r="AE732" s="44"/>
    </row>
    <row r="733" spans="26:31" ht="15" x14ac:dyDescent="0.25">
      <c r="Z733" s="44"/>
      <c r="AA733" s="44"/>
      <c r="AB733" s="44"/>
      <c r="AC733" s="44"/>
      <c r="AD733" s="44"/>
      <c r="AE733" s="44"/>
    </row>
    <row r="734" spans="26:31" ht="15" x14ac:dyDescent="0.25">
      <c r="Z734" s="44"/>
      <c r="AA734" s="44"/>
      <c r="AB734" s="44"/>
      <c r="AC734" s="44"/>
      <c r="AD734" s="44"/>
      <c r="AE734" s="44"/>
    </row>
    <row r="735" spans="26:31" ht="15" x14ac:dyDescent="0.25">
      <c r="Z735" s="44"/>
      <c r="AA735" s="44"/>
      <c r="AB735" s="44"/>
      <c r="AC735" s="44"/>
      <c r="AD735" s="44"/>
      <c r="AE735" s="44"/>
    </row>
    <row r="736" spans="26:31" ht="15" x14ac:dyDescent="0.25">
      <c r="Z736" s="44"/>
      <c r="AA736" s="44"/>
      <c r="AB736" s="44"/>
      <c r="AC736" s="44"/>
      <c r="AD736" s="44"/>
      <c r="AE736" s="44"/>
    </row>
    <row r="737" spans="26:31" ht="15" x14ac:dyDescent="0.25">
      <c r="Z737" s="44"/>
      <c r="AA737" s="44"/>
      <c r="AB737" s="44"/>
      <c r="AC737" s="44"/>
      <c r="AD737" s="44"/>
      <c r="AE737" s="44"/>
    </row>
    <row r="738" spans="26:31" ht="15" x14ac:dyDescent="0.25">
      <c r="Z738" s="44"/>
      <c r="AA738" s="44"/>
      <c r="AB738" s="44"/>
      <c r="AC738" s="44"/>
      <c r="AD738" s="44"/>
      <c r="AE738" s="44"/>
    </row>
    <row r="739" spans="26:31" ht="15" x14ac:dyDescent="0.25">
      <c r="Z739" s="44"/>
      <c r="AA739" s="44"/>
      <c r="AB739" s="44"/>
      <c r="AC739" s="44"/>
      <c r="AD739" s="44"/>
      <c r="AE739" s="44"/>
    </row>
    <row r="740" spans="26:31" ht="15" x14ac:dyDescent="0.25">
      <c r="Z740" s="44"/>
      <c r="AA740" s="44"/>
      <c r="AB740" s="44"/>
      <c r="AC740" s="44"/>
      <c r="AD740" s="44"/>
      <c r="AE740" s="44"/>
    </row>
    <row r="741" spans="26:31" ht="15" x14ac:dyDescent="0.25">
      <c r="Z741" s="44"/>
      <c r="AA741" s="44"/>
      <c r="AB741" s="44"/>
      <c r="AC741" s="44"/>
      <c r="AD741" s="44"/>
      <c r="AE741" s="44"/>
    </row>
    <row r="742" spans="26:31" ht="15" x14ac:dyDescent="0.25">
      <c r="Z742" s="44"/>
      <c r="AA742" s="44"/>
      <c r="AB742" s="44"/>
      <c r="AC742" s="44"/>
      <c r="AD742" s="44"/>
      <c r="AE742" s="44"/>
    </row>
    <row r="743" spans="26:31" ht="15" x14ac:dyDescent="0.25">
      <c r="Z743" s="44"/>
      <c r="AA743" s="44"/>
      <c r="AB743" s="44"/>
      <c r="AC743" s="44"/>
      <c r="AD743" s="44"/>
      <c r="AE743" s="44"/>
    </row>
    <row r="744" spans="26:31" ht="15" x14ac:dyDescent="0.25">
      <c r="Z744" s="44"/>
      <c r="AA744" s="44"/>
      <c r="AB744" s="44"/>
      <c r="AC744" s="44"/>
      <c r="AD744" s="44"/>
      <c r="AE744" s="44"/>
    </row>
    <row r="745" spans="26:31" ht="15" x14ac:dyDescent="0.25">
      <c r="Z745" s="44"/>
      <c r="AA745" s="44"/>
      <c r="AB745" s="44"/>
      <c r="AC745" s="44"/>
      <c r="AD745" s="44"/>
      <c r="AE745" s="44"/>
    </row>
    <row r="746" spans="26:31" ht="15" x14ac:dyDescent="0.25">
      <c r="Z746" s="44"/>
      <c r="AA746" s="44"/>
      <c r="AB746" s="44"/>
      <c r="AC746" s="44"/>
      <c r="AD746" s="44"/>
      <c r="AE746" s="44"/>
    </row>
    <row r="747" spans="26:31" ht="15" x14ac:dyDescent="0.25">
      <c r="Z747" s="44"/>
      <c r="AA747" s="44"/>
      <c r="AB747" s="44"/>
      <c r="AC747" s="44"/>
      <c r="AD747" s="44"/>
      <c r="AE747" s="44"/>
    </row>
    <row r="748" spans="26:31" ht="15" x14ac:dyDescent="0.25">
      <c r="Z748" s="44"/>
      <c r="AA748" s="44"/>
      <c r="AB748" s="44"/>
      <c r="AC748" s="44"/>
      <c r="AD748" s="44"/>
      <c r="AE748" s="44"/>
    </row>
    <row r="749" spans="26:31" ht="15" x14ac:dyDescent="0.25">
      <c r="Z749" s="44"/>
      <c r="AA749" s="44"/>
      <c r="AB749" s="44"/>
      <c r="AC749" s="44"/>
      <c r="AD749" s="44"/>
      <c r="AE749" s="44"/>
    </row>
    <row r="750" spans="26:31" ht="15" x14ac:dyDescent="0.25">
      <c r="Z750" s="44"/>
      <c r="AA750" s="44"/>
      <c r="AB750" s="44"/>
      <c r="AC750" s="44"/>
      <c r="AD750" s="44"/>
      <c r="AE750" s="44"/>
    </row>
    <row r="751" spans="26:31" ht="15" x14ac:dyDescent="0.25">
      <c r="Z751" s="44"/>
      <c r="AA751" s="44"/>
      <c r="AB751" s="44"/>
      <c r="AC751" s="44"/>
      <c r="AD751" s="44"/>
      <c r="AE751" s="44"/>
    </row>
    <row r="752" spans="26:31" ht="15" x14ac:dyDescent="0.25">
      <c r="Z752" s="44"/>
      <c r="AA752" s="44"/>
      <c r="AB752" s="44"/>
      <c r="AC752" s="44"/>
      <c r="AD752" s="44"/>
      <c r="AE752" s="44"/>
    </row>
    <row r="753" spans="26:31" ht="15" x14ac:dyDescent="0.25">
      <c r="Z753" s="44"/>
      <c r="AA753" s="44"/>
      <c r="AB753" s="44"/>
      <c r="AC753" s="44"/>
      <c r="AD753" s="44"/>
      <c r="AE753" s="44"/>
    </row>
    <row r="754" spans="26:31" ht="15" x14ac:dyDescent="0.25">
      <c r="Z754" s="44"/>
      <c r="AA754" s="44"/>
      <c r="AB754" s="44"/>
      <c r="AC754" s="44"/>
      <c r="AD754" s="44"/>
      <c r="AE754" s="44"/>
    </row>
    <row r="755" spans="26:31" ht="15" x14ac:dyDescent="0.25">
      <c r="Z755" s="44"/>
      <c r="AA755" s="44"/>
      <c r="AB755" s="44"/>
      <c r="AC755" s="44"/>
      <c r="AD755" s="44"/>
      <c r="AE755" s="44"/>
    </row>
    <row r="756" spans="26:31" ht="15" x14ac:dyDescent="0.25">
      <c r="Z756" s="44"/>
      <c r="AA756" s="44"/>
      <c r="AB756" s="44"/>
      <c r="AC756" s="44"/>
      <c r="AD756" s="44"/>
      <c r="AE756" s="44"/>
    </row>
    <row r="757" spans="26:31" ht="15" x14ac:dyDescent="0.25">
      <c r="Z757" s="44"/>
      <c r="AA757" s="44"/>
      <c r="AB757" s="44"/>
      <c r="AC757" s="44"/>
      <c r="AD757" s="44"/>
      <c r="AE757" s="44"/>
    </row>
    <row r="758" spans="26:31" ht="15" x14ac:dyDescent="0.25">
      <c r="Z758" s="44"/>
      <c r="AA758" s="44"/>
      <c r="AB758" s="44"/>
      <c r="AC758" s="44"/>
      <c r="AD758" s="44"/>
      <c r="AE758" s="44"/>
    </row>
    <row r="759" spans="26:31" ht="15" x14ac:dyDescent="0.25">
      <c r="Z759" s="44"/>
      <c r="AA759" s="44"/>
      <c r="AB759" s="44"/>
      <c r="AC759" s="44"/>
      <c r="AD759" s="44"/>
      <c r="AE759" s="44"/>
    </row>
    <row r="760" spans="26:31" ht="15" x14ac:dyDescent="0.25">
      <c r="Z760" s="44"/>
      <c r="AA760" s="44"/>
      <c r="AB760" s="44"/>
      <c r="AC760" s="44"/>
      <c r="AD760" s="44"/>
      <c r="AE760" s="44"/>
    </row>
    <row r="761" spans="26:31" ht="15" x14ac:dyDescent="0.25">
      <c r="Z761" s="44"/>
      <c r="AA761" s="44"/>
      <c r="AB761" s="44"/>
      <c r="AC761" s="44"/>
      <c r="AD761" s="44"/>
      <c r="AE761" s="44"/>
    </row>
    <row r="762" spans="26:31" ht="15" x14ac:dyDescent="0.25">
      <c r="Z762" s="44"/>
      <c r="AA762" s="44"/>
      <c r="AB762" s="44"/>
      <c r="AC762" s="44"/>
      <c r="AD762" s="44"/>
      <c r="AE762" s="44"/>
    </row>
    <row r="763" spans="26:31" ht="15" x14ac:dyDescent="0.25">
      <c r="Z763" s="44"/>
      <c r="AA763" s="44"/>
      <c r="AB763" s="44"/>
      <c r="AC763" s="44"/>
      <c r="AD763" s="44"/>
      <c r="AE763" s="44"/>
    </row>
    <row r="764" spans="26:31" ht="15" x14ac:dyDescent="0.25">
      <c r="Z764" s="44"/>
      <c r="AA764" s="44"/>
      <c r="AB764" s="44"/>
      <c r="AC764" s="44"/>
      <c r="AD764" s="44"/>
      <c r="AE764" s="44"/>
    </row>
    <row r="765" spans="26:31" ht="15" x14ac:dyDescent="0.25">
      <c r="Z765" s="44"/>
      <c r="AA765" s="44"/>
      <c r="AB765" s="44"/>
      <c r="AC765" s="44"/>
      <c r="AD765" s="44"/>
      <c r="AE765" s="44"/>
    </row>
    <row r="766" spans="26:31" ht="15" x14ac:dyDescent="0.25">
      <c r="Z766" s="44"/>
      <c r="AA766" s="44"/>
      <c r="AB766" s="44"/>
      <c r="AC766" s="44"/>
      <c r="AD766" s="44"/>
      <c r="AE766" s="44"/>
    </row>
    <row r="767" spans="26:31" ht="15" x14ac:dyDescent="0.25">
      <c r="Z767" s="44"/>
      <c r="AA767" s="44"/>
      <c r="AB767" s="44"/>
      <c r="AC767" s="44"/>
      <c r="AD767" s="44"/>
      <c r="AE767" s="44"/>
    </row>
    <row r="768" spans="26:31" ht="15" x14ac:dyDescent="0.25">
      <c r="Z768" s="44"/>
      <c r="AA768" s="44"/>
      <c r="AB768" s="44"/>
      <c r="AC768" s="44"/>
      <c r="AD768" s="44"/>
      <c r="AE768" s="44"/>
    </row>
    <row r="769" spans="26:31" ht="15" x14ac:dyDescent="0.25">
      <c r="Z769" s="44"/>
      <c r="AA769" s="44"/>
      <c r="AB769" s="44"/>
      <c r="AC769" s="44"/>
      <c r="AD769" s="44"/>
      <c r="AE769" s="44"/>
    </row>
    <row r="770" spans="26:31" ht="15" x14ac:dyDescent="0.25">
      <c r="Z770" s="44"/>
      <c r="AA770" s="44"/>
      <c r="AB770" s="44"/>
      <c r="AC770" s="44"/>
      <c r="AD770" s="44"/>
      <c r="AE770" s="44"/>
    </row>
    <row r="771" spans="26:31" ht="15" x14ac:dyDescent="0.25">
      <c r="Z771" s="44"/>
      <c r="AA771" s="44"/>
      <c r="AB771" s="44"/>
      <c r="AC771" s="44"/>
      <c r="AD771" s="44"/>
      <c r="AE771" s="44"/>
    </row>
    <row r="772" spans="26:31" ht="15" x14ac:dyDescent="0.25">
      <c r="Z772" s="44"/>
      <c r="AA772" s="44"/>
      <c r="AB772" s="44"/>
      <c r="AC772" s="44"/>
      <c r="AD772" s="44"/>
      <c r="AE772" s="44"/>
    </row>
    <row r="773" spans="26:31" ht="15" x14ac:dyDescent="0.25">
      <c r="Z773" s="44"/>
      <c r="AA773" s="44"/>
      <c r="AB773" s="44"/>
      <c r="AC773" s="44"/>
      <c r="AD773" s="44"/>
      <c r="AE773" s="44"/>
    </row>
    <row r="774" spans="26:31" ht="15" x14ac:dyDescent="0.25">
      <c r="Z774" s="44"/>
      <c r="AA774" s="44"/>
      <c r="AB774" s="44"/>
      <c r="AC774" s="44"/>
      <c r="AD774" s="44"/>
      <c r="AE774" s="44"/>
    </row>
    <row r="775" spans="26:31" ht="15" x14ac:dyDescent="0.25">
      <c r="Z775" s="44"/>
      <c r="AA775" s="44"/>
      <c r="AB775" s="44"/>
      <c r="AC775" s="44"/>
      <c r="AD775" s="44"/>
      <c r="AE775" s="44"/>
    </row>
    <row r="776" spans="26:31" ht="15" x14ac:dyDescent="0.25">
      <c r="Z776" s="44"/>
      <c r="AA776" s="44"/>
      <c r="AB776" s="44"/>
      <c r="AC776" s="44"/>
      <c r="AD776" s="44"/>
      <c r="AE776" s="44"/>
    </row>
    <row r="777" spans="26:31" ht="15" x14ac:dyDescent="0.25">
      <c r="Z777" s="44"/>
      <c r="AA777" s="44"/>
      <c r="AB777" s="44"/>
      <c r="AC777" s="44"/>
      <c r="AD777" s="44"/>
      <c r="AE777" s="44"/>
    </row>
    <row r="778" spans="26:31" ht="15" x14ac:dyDescent="0.25">
      <c r="Z778" s="44"/>
      <c r="AA778" s="44"/>
      <c r="AB778" s="44"/>
      <c r="AC778" s="44"/>
      <c r="AD778" s="44"/>
      <c r="AE778" s="44"/>
    </row>
    <row r="779" spans="26:31" ht="15" x14ac:dyDescent="0.25">
      <c r="Z779" s="44"/>
      <c r="AA779" s="44"/>
      <c r="AB779" s="44"/>
      <c r="AC779" s="44"/>
      <c r="AD779" s="44"/>
      <c r="AE779" s="44"/>
    </row>
    <row r="780" spans="26:31" ht="15" x14ac:dyDescent="0.25">
      <c r="Z780" s="44"/>
      <c r="AA780" s="44"/>
      <c r="AB780" s="44"/>
      <c r="AC780" s="44"/>
      <c r="AD780" s="44"/>
      <c r="AE780" s="44"/>
    </row>
    <row r="781" spans="26:31" ht="15" x14ac:dyDescent="0.25">
      <c r="Z781" s="44"/>
      <c r="AA781" s="44"/>
      <c r="AB781" s="44"/>
      <c r="AC781" s="44"/>
      <c r="AD781" s="44"/>
      <c r="AE781" s="44"/>
    </row>
    <row r="782" spans="26:31" ht="15" x14ac:dyDescent="0.25">
      <c r="Z782" s="44"/>
      <c r="AA782" s="44"/>
      <c r="AB782" s="44"/>
      <c r="AC782" s="44"/>
      <c r="AD782" s="44"/>
      <c r="AE782" s="44"/>
    </row>
    <row r="783" spans="26:31" ht="15" x14ac:dyDescent="0.25">
      <c r="Z783" s="44"/>
      <c r="AA783" s="44"/>
      <c r="AB783" s="44"/>
      <c r="AC783" s="44"/>
      <c r="AD783" s="44"/>
      <c r="AE783" s="44"/>
    </row>
    <row r="784" spans="26:31" ht="15" x14ac:dyDescent="0.25">
      <c r="Z784" s="44"/>
      <c r="AA784" s="44"/>
      <c r="AB784" s="44"/>
      <c r="AC784" s="44"/>
      <c r="AD784" s="44"/>
      <c r="AE784" s="44"/>
    </row>
    <row r="785" spans="26:31" ht="15" x14ac:dyDescent="0.25">
      <c r="Z785" s="44"/>
      <c r="AA785" s="44"/>
      <c r="AB785" s="44"/>
      <c r="AC785" s="44"/>
      <c r="AD785" s="44"/>
      <c r="AE785" s="44"/>
    </row>
    <row r="786" spans="26:31" ht="15" x14ac:dyDescent="0.25">
      <c r="Z786" s="44"/>
      <c r="AA786" s="44"/>
      <c r="AB786" s="44"/>
      <c r="AC786" s="44"/>
      <c r="AD786" s="44"/>
      <c r="AE786" s="44"/>
    </row>
    <row r="787" spans="26:31" ht="15" x14ac:dyDescent="0.25">
      <c r="Z787" s="44"/>
      <c r="AA787" s="44"/>
      <c r="AB787" s="44"/>
      <c r="AC787" s="44"/>
      <c r="AD787" s="44"/>
      <c r="AE787" s="44"/>
    </row>
    <row r="788" spans="26:31" ht="15" x14ac:dyDescent="0.25">
      <c r="Z788" s="44"/>
      <c r="AA788" s="44"/>
      <c r="AB788" s="44"/>
      <c r="AC788" s="44"/>
      <c r="AD788" s="44"/>
      <c r="AE788" s="44"/>
    </row>
    <row r="789" spans="26:31" ht="15" x14ac:dyDescent="0.25">
      <c r="Z789" s="44"/>
      <c r="AA789" s="44"/>
      <c r="AB789" s="44"/>
      <c r="AC789" s="44"/>
      <c r="AD789" s="44"/>
      <c r="AE789" s="44"/>
    </row>
    <row r="790" spans="26:31" ht="15" x14ac:dyDescent="0.25">
      <c r="Z790" s="44"/>
      <c r="AA790" s="44"/>
      <c r="AB790" s="44"/>
      <c r="AC790" s="44"/>
      <c r="AD790" s="44"/>
      <c r="AE790" s="44"/>
    </row>
    <row r="791" spans="26:31" ht="15" x14ac:dyDescent="0.25">
      <c r="Z791" s="44"/>
      <c r="AA791" s="44"/>
      <c r="AB791" s="44"/>
      <c r="AC791" s="44"/>
      <c r="AD791" s="44"/>
      <c r="AE791" s="44"/>
    </row>
    <row r="792" spans="26:31" ht="15" x14ac:dyDescent="0.25">
      <c r="Z792" s="44"/>
      <c r="AA792" s="44"/>
      <c r="AB792" s="44"/>
      <c r="AC792" s="44"/>
      <c r="AD792" s="44"/>
      <c r="AE792" s="44"/>
    </row>
    <row r="793" spans="26:31" ht="15" x14ac:dyDescent="0.25">
      <c r="Z793" s="44"/>
      <c r="AA793" s="44"/>
      <c r="AB793" s="44"/>
      <c r="AC793" s="44"/>
      <c r="AD793" s="44"/>
      <c r="AE793" s="44"/>
    </row>
    <row r="794" spans="26:31" ht="15" x14ac:dyDescent="0.25">
      <c r="Z794" s="44"/>
      <c r="AA794" s="44"/>
      <c r="AB794" s="44"/>
      <c r="AC794" s="44"/>
      <c r="AD794" s="44"/>
      <c r="AE794" s="44"/>
    </row>
    <row r="795" spans="26:31" ht="15" x14ac:dyDescent="0.25">
      <c r="Z795" s="44"/>
      <c r="AA795" s="44"/>
      <c r="AB795" s="44"/>
      <c r="AC795" s="44"/>
      <c r="AD795" s="44"/>
      <c r="AE795" s="44"/>
    </row>
    <row r="796" spans="26:31" ht="15" x14ac:dyDescent="0.25">
      <c r="Z796" s="44"/>
      <c r="AA796" s="44"/>
      <c r="AB796" s="44"/>
      <c r="AC796" s="44"/>
      <c r="AD796" s="44"/>
      <c r="AE796" s="44"/>
    </row>
    <row r="797" spans="26:31" ht="15" x14ac:dyDescent="0.25">
      <c r="Z797" s="44"/>
      <c r="AA797" s="44"/>
      <c r="AB797" s="44"/>
      <c r="AC797" s="44"/>
      <c r="AD797" s="44"/>
      <c r="AE797" s="44"/>
    </row>
    <row r="798" spans="26:31" ht="15" x14ac:dyDescent="0.25">
      <c r="Z798" s="44"/>
      <c r="AA798" s="44"/>
      <c r="AB798" s="44"/>
      <c r="AC798" s="44"/>
      <c r="AD798" s="44"/>
      <c r="AE798" s="44"/>
    </row>
    <row r="799" spans="26:31" ht="15" x14ac:dyDescent="0.25">
      <c r="Z799" s="44"/>
      <c r="AA799" s="44"/>
      <c r="AB799" s="44"/>
      <c r="AC799" s="44"/>
      <c r="AD799" s="44"/>
      <c r="AE799" s="44"/>
    </row>
    <row r="800" spans="26:31" ht="15" x14ac:dyDescent="0.25">
      <c r="Z800" s="44"/>
      <c r="AA800" s="44"/>
      <c r="AB800" s="44"/>
      <c r="AC800" s="44"/>
      <c r="AD800" s="44"/>
      <c r="AE800" s="44"/>
    </row>
    <row r="801" spans="26:31" ht="15" x14ac:dyDescent="0.25">
      <c r="Z801" s="44"/>
      <c r="AA801" s="44"/>
      <c r="AB801" s="44"/>
      <c r="AC801" s="44"/>
      <c r="AD801" s="44"/>
      <c r="AE801" s="44"/>
    </row>
    <row r="802" spans="26:31" ht="15" x14ac:dyDescent="0.25">
      <c r="Z802" s="44"/>
      <c r="AA802" s="44"/>
      <c r="AB802" s="44"/>
      <c r="AC802" s="44"/>
      <c r="AD802" s="44"/>
      <c r="AE802" s="44"/>
    </row>
    <row r="803" spans="26:31" ht="15" x14ac:dyDescent="0.25">
      <c r="Z803" s="44"/>
      <c r="AA803" s="44"/>
      <c r="AB803" s="44"/>
      <c r="AC803" s="44"/>
      <c r="AD803" s="44"/>
      <c r="AE803" s="44"/>
    </row>
    <row r="804" spans="26:31" ht="15" x14ac:dyDescent="0.25">
      <c r="Z804" s="44"/>
      <c r="AA804" s="44"/>
      <c r="AB804" s="44"/>
      <c r="AC804" s="44"/>
      <c r="AD804" s="44"/>
      <c r="AE804" s="44"/>
    </row>
    <row r="805" spans="26:31" ht="15" x14ac:dyDescent="0.25">
      <c r="Z805" s="44"/>
      <c r="AA805" s="44"/>
      <c r="AB805" s="44"/>
      <c r="AC805" s="44"/>
      <c r="AD805" s="44"/>
      <c r="AE805" s="44"/>
    </row>
    <row r="806" spans="26:31" ht="15" x14ac:dyDescent="0.25">
      <c r="Z806" s="44"/>
      <c r="AA806" s="44"/>
      <c r="AB806" s="44"/>
      <c r="AC806" s="44"/>
      <c r="AD806" s="44"/>
      <c r="AE806" s="44"/>
    </row>
    <row r="807" spans="26:31" ht="15" x14ac:dyDescent="0.25">
      <c r="Z807" s="44"/>
      <c r="AA807" s="44"/>
      <c r="AB807" s="44"/>
      <c r="AC807" s="44"/>
      <c r="AD807" s="44"/>
      <c r="AE807" s="44"/>
    </row>
    <row r="808" spans="26:31" ht="15" x14ac:dyDescent="0.25">
      <c r="Z808" s="44"/>
      <c r="AA808" s="44"/>
      <c r="AB808" s="44"/>
      <c r="AC808" s="44"/>
      <c r="AD808" s="44"/>
      <c r="AE808" s="44"/>
    </row>
    <row r="809" spans="26:31" ht="15" x14ac:dyDescent="0.25">
      <c r="Z809" s="44"/>
      <c r="AA809" s="44"/>
      <c r="AB809" s="44"/>
      <c r="AC809" s="44"/>
      <c r="AD809" s="44"/>
      <c r="AE809" s="44"/>
    </row>
    <row r="810" spans="26:31" ht="15" x14ac:dyDescent="0.25">
      <c r="Z810" s="44"/>
      <c r="AA810" s="44"/>
      <c r="AB810" s="44"/>
      <c r="AC810" s="44"/>
      <c r="AD810" s="44"/>
      <c r="AE810" s="44"/>
    </row>
    <row r="811" spans="26:31" ht="15" x14ac:dyDescent="0.25">
      <c r="Z811" s="44"/>
      <c r="AA811" s="44"/>
      <c r="AB811" s="44"/>
      <c r="AC811" s="44"/>
      <c r="AD811" s="44"/>
      <c r="AE811" s="44"/>
    </row>
    <row r="812" spans="26:31" ht="15" x14ac:dyDescent="0.25">
      <c r="Z812" s="44"/>
      <c r="AA812" s="44"/>
      <c r="AB812" s="44"/>
      <c r="AC812" s="44"/>
      <c r="AD812" s="44"/>
      <c r="AE812" s="44"/>
    </row>
    <row r="813" spans="26:31" ht="15" x14ac:dyDescent="0.25">
      <c r="Z813" s="44"/>
      <c r="AA813" s="44"/>
      <c r="AB813" s="44"/>
      <c r="AC813" s="44"/>
      <c r="AD813" s="44"/>
      <c r="AE813" s="44"/>
    </row>
    <row r="814" spans="26:31" ht="15" x14ac:dyDescent="0.25">
      <c r="Z814" s="44"/>
      <c r="AA814" s="44"/>
      <c r="AB814" s="44"/>
      <c r="AC814" s="44"/>
      <c r="AD814" s="44"/>
      <c r="AE814" s="44"/>
    </row>
    <row r="815" spans="26:31" ht="15" x14ac:dyDescent="0.25">
      <c r="Z815" s="44"/>
      <c r="AA815" s="44"/>
      <c r="AB815" s="44"/>
      <c r="AC815" s="44"/>
      <c r="AD815" s="44"/>
      <c r="AE815" s="44"/>
    </row>
    <row r="816" spans="26:31" ht="15" x14ac:dyDescent="0.25">
      <c r="Z816" s="44"/>
      <c r="AA816" s="44"/>
      <c r="AB816" s="44"/>
      <c r="AC816" s="44"/>
      <c r="AD816" s="44"/>
      <c r="AE816" s="44"/>
    </row>
    <row r="817" spans="26:31" ht="15" x14ac:dyDescent="0.25">
      <c r="Z817" s="44"/>
      <c r="AA817" s="44"/>
      <c r="AB817" s="44"/>
      <c r="AC817" s="44"/>
      <c r="AD817" s="44"/>
      <c r="AE817" s="44"/>
    </row>
    <row r="818" spans="26:31" ht="15" x14ac:dyDescent="0.25">
      <c r="Z818" s="44"/>
      <c r="AA818" s="44"/>
      <c r="AB818" s="44"/>
      <c r="AC818" s="44"/>
      <c r="AD818" s="44"/>
      <c r="AE818" s="44"/>
    </row>
    <row r="819" spans="26:31" ht="15" x14ac:dyDescent="0.25">
      <c r="Z819" s="44"/>
      <c r="AA819" s="44"/>
      <c r="AB819" s="44"/>
      <c r="AC819" s="44"/>
      <c r="AD819" s="44"/>
      <c r="AE819" s="44"/>
    </row>
    <row r="820" spans="26:31" ht="15" x14ac:dyDescent="0.25">
      <c r="Z820" s="44"/>
      <c r="AA820" s="44"/>
      <c r="AB820" s="44"/>
      <c r="AC820" s="44"/>
      <c r="AD820" s="44"/>
      <c r="AE820" s="44"/>
    </row>
    <row r="821" spans="26:31" ht="15" x14ac:dyDescent="0.25">
      <c r="Z821" s="44"/>
      <c r="AA821" s="44"/>
      <c r="AB821" s="44"/>
      <c r="AC821" s="44"/>
      <c r="AD821" s="44"/>
      <c r="AE821" s="44"/>
    </row>
    <row r="822" spans="26:31" ht="15" x14ac:dyDescent="0.25">
      <c r="Z822" s="44"/>
      <c r="AA822" s="44"/>
      <c r="AB822" s="44"/>
      <c r="AC822" s="44"/>
      <c r="AD822" s="44"/>
      <c r="AE822" s="44"/>
    </row>
    <row r="823" spans="26:31" ht="15" x14ac:dyDescent="0.25">
      <c r="Z823" s="44"/>
      <c r="AA823" s="44"/>
      <c r="AB823" s="44"/>
      <c r="AC823" s="44"/>
      <c r="AD823" s="44"/>
      <c r="AE823" s="44"/>
    </row>
    <row r="824" spans="26:31" ht="15" x14ac:dyDescent="0.25">
      <c r="Z824" s="44"/>
      <c r="AA824" s="44"/>
      <c r="AB824" s="44"/>
      <c r="AC824" s="44"/>
      <c r="AD824" s="44"/>
      <c r="AE824" s="44"/>
    </row>
    <row r="825" spans="26:31" ht="15" x14ac:dyDescent="0.25">
      <c r="Z825" s="44"/>
      <c r="AA825" s="44"/>
      <c r="AB825" s="44"/>
      <c r="AC825" s="44"/>
      <c r="AD825" s="44"/>
      <c r="AE825" s="44"/>
    </row>
    <row r="826" spans="26:31" ht="15" x14ac:dyDescent="0.25">
      <c r="Z826" s="44"/>
      <c r="AA826" s="44"/>
      <c r="AB826" s="44"/>
      <c r="AC826" s="44"/>
      <c r="AD826" s="44"/>
      <c r="AE826" s="44"/>
    </row>
    <row r="827" spans="26:31" ht="15" x14ac:dyDescent="0.25">
      <c r="Z827" s="44"/>
      <c r="AA827" s="44"/>
      <c r="AB827" s="44"/>
      <c r="AC827" s="44"/>
      <c r="AD827" s="44"/>
      <c r="AE827" s="44"/>
    </row>
    <row r="828" spans="26:31" ht="15" x14ac:dyDescent="0.25">
      <c r="Z828" s="44"/>
      <c r="AA828" s="44"/>
      <c r="AB828" s="44"/>
      <c r="AC828" s="44"/>
      <c r="AD828" s="44"/>
      <c r="AE828" s="44"/>
    </row>
    <row r="829" spans="26:31" ht="15" x14ac:dyDescent="0.25">
      <c r="Z829" s="44"/>
      <c r="AA829" s="44"/>
      <c r="AB829" s="44"/>
      <c r="AC829" s="44"/>
      <c r="AD829" s="44"/>
      <c r="AE829" s="44"/>
    </row>
    <row r="830" spans="26:31" ht="15" x14ac:dyDescent="0.25">
      <c r="Z830" s="44"/>
      <c r="AA830" s="44"/>
      <c r="AB830" s="44"/>
      <c r="AC830" s="44"/>
      <c r="AD830" s="44"/>
      <c r="AE830" s="44"/>
    </row>
    <row r="831" spans="26:31" ht="15" x14ac:dyDescent="0.25">
      <c r="Z831" s="44"/>
      <c r="AA831" s="44"/>
      <c r="AB831" s="44"/>
      <c r="AC831" s="44"/>
      <c r="AD831" s="44"/>
      <c r="AE831" s="44"/>
    </row>
    <row r="832" spans="26:31" ht="15" x14ac:dyDescent="0.25">
      <c r="Z832" s="44"/>
      <c r="AA832" s="44"/>
      <c r="AB832" s="44"/>
      <c r="AC832" s="44"/>
      <c r="AD832" s="44"/>
      <c r="AE832" s="44"/>
    </row>
    <row r="833" spans="26:31" ht="15" x14ac:dyDescent="0.25">
      <c r="Z833" s="44"/>
      <c r="AA833" s="44"/>
      <c r="AB833" s="44"/>
      <c r="AC833" s="44"/>
      <c r="AD833" s="44"/>
      <c r="AE833" s="44"/>
    </row>
    <row r="834" spans="26:31" ht="15" x14ac:dyDescent="0.25">
      <c r="Z834" s="44"/>
      <c r="AA834" s="44"/>
      <c r="AB834" s="44"/>
      <c r="AC834" s="44"/>
      <c r="AD834" s="44"/>
      <c r="AE834" s="44"/>
    </row>
    <row r="835" spans="26:31" ht="15" x14ac:dyDescent="0.25">
      <c r="Z835" s="44"/>
      <c r="AA835" s="44"/>
      <c r="AB835" s="44"/>
      <c r="AC835" s="44"/>
      <c r="AD835" s="44"/>
      <c r="AE835" s="44"/>
    </row>
    <row r="836" spans="26:31" ht="15" x14ac:dyDescent="0.25">
      <c r="Z836" s="44"/>
      <c r="AA836" s="44"/>
      <c r="AB836" s="44"/>
      <c r="AC836" s="44"/>
      <c r="AD836" s="44"/>
      <c r="AE836" s="44"/>
    </row>
    <row r="837" spans="26:31" ht="15" x14ac:dyDescent="0.25">
      <c r="Z837" s="44"/>
      <c r="AA837" s="44"/>
      <c r="AB837" s="44"/>
      <c r="AC837" s="44"/>
      <c r="AD837" s="44"/>
      <c r="AE837" s="44"/>
    </row>
    <row r="838" spans="26:31" ht="15" x14ac:dyDescent="0.25">
      <c r="Z838" s="44"/>
      <c r="AA838" s="44"/>
      <c r="AB838" s="44"/>
      <c r="AC838" s="44"/>
      <c r="AD838" s="44"/>
      <c r="AE838" s="44"/>
    </row>
    <row r="839" spans="26:31" ht="15" x14ac:dyDescent="0.25">
      <c r="Z839" s="44"/>
      <c r="AA839" s="44"/>
      <c r="AB839" s="44"/>
      <c r="AC839" s="44"/>
      <c r="AD839" s="44"/>
      <c r="AE839" s="44"/>
    </row>
    <row r="840" spans="26:31" ht="15" x14ac:dyDescent="0.25">
      <c r="Z840" s="44"/>
      <c r="AA840" s="44"/>
      <c r="AB840" s="44"/>
      <c r="AC840" s="44"/>
      <c r="AD840" s="44"/>
      <c r="AE840" s="44"/>
    </row>
    <row r="841" spans="26:31" ht="15" x14ac:dyDescent="0.25">
      <c r="Z841" s="44"/>
      <c r="AA841" s="44"/>
      <c r="AB841" s="44"/>
      <c r="AC841" s="44"/>
      <c r="AD841" s="44"/>
      <c r="AE841" s="44"/>
    </row>
    <row r="842" spans="26:31" ht="15" x14ac:dyDescent="0.25">
      <c r="Z842" s="44"/>
      <c r="AA842" s="44"/>
      <c r="AB842" s="44"/>
      <c r="AC842" s="44"/>
      <c r="AD842" s="44"/>
      <c r="AE842" s="44"/>
    </row>
    <row r="843" spans="26:31" ht="15" x14ac:dyDescent="0.25">
      <c r="Z843" s="44"/>
      <c r="AA843" s="44"/>
      <c r="AB843" s="44"/>
      <c r="AC843" s="44"/>
      <c r="AD843" s="44"/>
      <c r="AE843" s="44"/>
    </row>
    <row r="844" spans="26:31" ht="15" x14ac:dyDescent="0.25">
      <c r="Z844" s="44"/>
      <c r="AA844" s="44"/>
      <c r="AB844" s="44"/>
      <c r="AC844" s="44"/>
      <c r="AD844" s="44"/>
      <c r="AE844" s="44"/>
    </row>
    <row r="845" spans="26:31" ht="15" x14ac:dyDescent="0.25">
      <c r="Z845" s="44"/>
      <c r="AA845" s="44"/>
      <c r="AB845" s="44"/>
      <c r="AC845" s="44"/>
      <c r="AD845" s="44"/>
      <c r="AE845" s="44"/>
    </row>
    <row r="846" spans="26:31" ht="15" x14ac:dyDescent="0.25">
      <c r="Z846" s="44"/>
      <c r="AA846" s="44"/>
      <c r="AB846" s="44"/>
      <c r="AC846" s="44"/>
      <c r="AD846" s="44"/>
      <c r="AE846" s="44"/>
    </row>
    <row r="847" spans="26:31" ht="15" x14ac:dyDescent="0.25">
      <c r="Z847" s="44"/>
      <c r="AA847" s="44"/>
      <c r="AB847" s="44"/>
      <c r="AC847" s="44"/>
      <c r="AD847" s="44"/>
      <c r="AE847" s="44"/>
    </row>
    <row r="848" spans="26:31" ht="15" x14ac:dyDescent="0.25">
      <c r="Z848" s="44"/>
      <c r="AA848" s="44"/>
      <c r="AB848" s="44"/>
      <c r="AC848" s="44"/>
      <c r="AD848" s="44"/>
      <c r="AE848" s="44"/>
    </row>
    <row r="849" spans="26:31" ht="15" x14ac:dyDescent="0.25">
      <c r="Z849" s="44"/>
      <c r="AA849" s="44"/>
      <c r="AB849" s="44"/>
      <c r="AC849" s="44"/>
      <c r="AD849" s="44"/>
      <c r="AE849" s="44"/>
    </row>
    <row r="850" spans="26:31" ht="15" x14ac:dyDescent="0.25">
      <c r="Z850" s="44"/>
      <c r="AA850" s="44"/>
      <c r="AB850" s="44"/>
      <c r="AC850" s="44"/>
      <c r="AD850" s="44"/>
      <c r="AE850" s="44"/>
    </row>
    <row r="851" spans="26:31" ht="15" x14ac:dyDescent="0.25">
      <c r="Z851" s="44"/>
      <c r="AA851" s="44"/>
      <c r="AB851" s="44"/>
      <c r="AC851" s="44"/>
      <c r="AD851" s="44"/>
      <c r="AE851" s="44"/>
    </row>
    <row r="852" spans="26:31" ht="15" x14ac:dyDescent="0.25">
      <c r="Z852" s="44"/>
      <c r="AA852" s="44"/>
      <c r="AB852" s="44"/>
      <c r="AC852" s="44"/>
      <c r="AD852" s="44"/>
      <c r="AE852" s="44"/>
    </row>
    <row r="853" spans="26:31" ht="15" x14ac:dyDescent="0.25">
      <c r="Z853" s="44"/>
      <c r="AA853" s="44"/>
      <c r="AB853" s="44"/>
      <c r="AC853" s="44"/>
      <c r="AD853" s="44"/>
      <c r="AE853" s="44"/>
    </row>
    <row r="854" spans="26:31" ht="15" x14ac:dyDescent="0.25">
      <c r="Z854" s="44"/>
      <c r="AA854" s="44"/>
      <c r="AB854" s="44"/>
      <c r="AC854" s="44"/>
      <c r="AD854" s="44"/>
      <c r="AE854" s="44"/>
    </row>
    <row r="855" spans="26:31" ht="15" x14ac:dyDescent="0.25">
      <c r="Z855" s="44"/>
      <c r="AA855" s="44"/>
      <c r="AB855" s="44"/>
      <c r="AC855" s="44"/>
      <c r="AD855" s="44"/>
      <c r="AE855" s="44"/>
    </row>
    <row r="856" spans="26:31" ht="15" x14ac:dyDescent="0.25">
      <c r="Z856" s="44"/>
      <c r="AA856" s="44"/>
      <c r="AB856" s="44"/>
      <c r="AC856" s="44"/>
      <c r="AD856" s="44"/>
      <c r="AE856" s="44"/>
    </row>
    <row r="857" spans="26:31" ht="15" x14ac:dyDescent="0.25">
      <c r="Z857" s="44"/>
      <c r="AA857" s="44"/>
      <c r="AB857" s="44"/>
      <c r="AC857" s="44"/>
      <c r="AD857" s="44"/>
      <c r="AE857" s="44"/>
    </row>
    <row r="858" spans="26:31" ht="15" x14ac:dyDescent="0.25">
      <c r="Z858" s="44"/>
      <c r="AA858" s="44"/>
      <c r="AB858" s="44"/>
      <c r="AC858" s="44"/>
      <c r="AD858" s="44"/>
      <c r="AE858" s="44"/>
    </row>
    <row r="859" spans="26:31" ht="15" x14ac:dyDescent="0.25">
      <c r="Z859" s="44"/>
      <c r="AA859" s="44"/>
      <c r="AB859" s="44"/>
      <c r="AC859" s="44"/>
      <c r="AD859" s="44"/>
      <c r="AE859" s="44"/>
    </row>
    <row r="860" spans="26:31" ht="15" x14ac:dyDescent="0.25">
      <c r="Z860" s="44"/>
      <c r="AA860" s="44"/>
      <c r="AB860" s="44"/>
      <c r="AC860" s="44"/>
      <c r="AD860" s="44"/>
      <c r="AE860" s="44"/>
    </row>
    <row r="861" spans="26:31" ht="15" x14ac:dyDescent="0.25">
      <c r="Z861" s="44"/>
      <c r="AA861" s="44"/>
      <c r="AB861" s="44"/>
      <c r="AC861" s="44"/>
      <c r="AD861" s="44"/>
      <c r="AE861" s="44"/>
    </row>
    <row r="862" spans="26:31" ht="15" x14ac:dyDescent="0.25">
      <c r="Z862" s="44"/>
      <c r="AA862" s="44"/>
      <c r="AB862" s="44"/>
      <c r="AC862" s="44"/>
      <c r="AD862" s="44"/>
      <c r="AE862" s="44"/>
    </row>
    <row r="863" spans="26:31" ht="15" x14ac:dyDescent="0.25">
      <c r="Z863" s="44"/>
      <c r="AA863" s="44"/>
      <c r="AB863" s="44"/>
      <c r="AC863" s="44"/>
      <c r="AD863" s="44"/>
      <c r="AE863" s="44"/>
    </row>
    <row r="864" spans="26:31" ht="15" x14ac:dyDescent="0.25">
      <c r="Z864" s="44"/>
      <c r="AA864" s="44"/>
      <c r="AB864" s="44"/>
      <c r="AC864" s="44"/>
      <c r="AD864" s="44"/>
      <c r="AE864" s="44"/>
    </row>
    <row r="865" spans="26:31" ht="15" x14ac:dyDescent="0.25">
      <c r="Z865" s="44"/>
      <c r="AA865" s="44"/>
      <c r="AB865" s="44"/>
      <c r="AC865" s="44"/>
      <c r="AD865" s="44"/>
      <c r="AE865" s="44"/>
    </row>
    <row r="866" spans="26:31" ht="15" x14ac:dyDescent="0.25">
      <c r="Z866" s="44"/>
      <c r="AA866" s="44"/>
      <c r="AB866" s="44"/>
      <c r="AC866" s="44"/>
      <c r="AD866" s="44"/>
      <c r="AE866" s="44"/>
    </row>
    <row r="867" spans="26:31" ht="15" x14ac:dyDescent="0.25">
      <c r="Z867" s="44"/>
      <c r="AA867" s="44"/>
      <c r="AB867" s="44"/>
      <c r="AC867" s="44"/>
      <c r="AD867" s="44"/>
      <c r="AE867" s="44"/>
    </row>
    <row r="868" spans="26:31" ht="15" x14ac:dyDescent="0.25">
      <c r="Z868" s="44"/>
      <c r="AA868" s="44"/>
      <c r="AB868" s="44"/>
      <c r="AC868" s="44"/>
      <c r="AD868" s="44"/>
      <c r="AE868" s="44"/>
    </row>
    <row r="869" spans="26:31" ht="15" x14ac:dyDescent="0.25">
      <c r="Z869" s="44"/>
      <c r="AA869" s="44"/>
      <c r="AB869" s="44"/>
      <c r="AC869" s="44"/>
      <c r="AD869" s="44"/>
      <c r="AE869" s="44"/>
    </row>
    <row r="870" spans="26:31" ht="15" x14ac:dyDescent="0.25">
      <c r="Z870" s="44"/>
      <c r="AA870" s="44"/>
      <c r="AB870" s="44"/>
      <c r="AC870" s="44"/>
      <c r="AD870" s="44"/>
      <c r="AE870" s="44"/>
    </row>
    <row r="871" spans="26:31" ht="15" x14ac:dyDescent="0.25">
      <c r="Z871" s="44"/>
      <c r="AA871" s="44"/>
      <c r="AB871" s="44"/>
      <c r="AC871" s="44"/>
      <c r="AD871" s="44"/>
      <c r="AE871" s="44"/>
    </row>
    <row r="872" spans="26:31" ht="15" x14ac:dyDescent="0.25">
      <c r="Z872" s="44"/>
      <c r="AA872" s="44"/>
      <c r="AB872" s="44"/>
      <c r="AC872" s="44"/>
      <c r="AD872" s="44"/>
      <c r="AE872" s="44"/>
    </row>
    <row r="873" spans="26:31" ht="15" x14ac:dyDescent="0.25">
      <c r="Z873" s="44"/>
      <c r="AA873" s="44"/>
      <c r="AB873" s="44"/>
      <c r="AC873" s="44"/>
      <c r="AD873" s="44"/>
      <c r="AE873" s="44"/>
    </row>
    <row r="874" spans="26:31" ht="15" x14ac:dyDescent="0.25">
      <c r="Z874" s="44"/>
      <c r="AA874" s="44"/>
      <c r="AB874" s="44"/>
      <c r="AC874" s="44"/>
      <c r="AD874" s="44"/>
      <c r="AE874" s="44"/>
    </row>
    <row r="875" spans="26:31" ht="15" x14ac:dyDescent="0.25">
      <c r="Z875" s="44"/>
      <c r="AA875" s="44"/>
      <c r="AB875" s="44"/>
      <c r="AC875" s="44"/>
      <c r="AD875" s="44"/>
      <c r="AE875" s="44"/>
    </row>
    <row r="876" spans="26:31" ht="15" x14ac:dyDescent="0.25">
      <c r="Z876" s="44"/>
      <c r="AA876" s="44"/>
      <c r="AB876" s="44"/>
      <c r="AC876" s="44"/>
      <c r="AD876" s="44"/>
      <c r="AE876" s="44"/>
    </row>
    <row r="877" spans="26:31" ht="15" x14ac:dyDescent="0.25">
      <c r="Z877" s="44"/>
      <c r="AA877" s="44"/>
      <c r="AB877" s="44"/>
      <c r="AC877" s="44"/>
      <c r="AD877" s="44"/>
      <c r="AE877" s="44"/>
    </row>
    <row r="878" spans="26:31" ht="15" x14ac:dyDescent="0.25">
      <c r="Z878" s="44"/>
      <c r="AA878" s="44"/>
      <c r="AB878" s="44"/>
      <c r="AC878" s="44"/>
      <c r="AD878" s="44"/>
      <c r="AE878" s="44"/>
    </row>
    <row r="879" spans="26:31" ht="15" x14ac:dyDescent="0.25">
      <c r="Z879" s="44"/>
      <c r="AA879" s="44"/>
      <c r="AB879" s="44"/>
      <c r="AC879" s="44"/>
      <c r="AD879" s="44"/>
      <c r="AE879" s="44"/>
    </row>
    <row r="880" spans="26:31" ht="15" x14ac:dyDescent="0.25">
      <c r="Z880" s="44"/>
      <c r="AA880" s="44"/>
      <c r="AB880" s="44"/>
      <c r="AC880" s="44"/>
      <c r="AD880" s="44"/>
      <c r="AE880" s="44"/>
    </row>
    <row r="881" spans="26:31" ht="15" x14ac:dyDescent="0.25">
      <c r="Z881" s="44"/>
      <c r="AA881" s="44"/>
      <c r="AB881" s="44"/>
      <c r="AC881" s="44"/>
      <c r="AD881" s="44"/>
      <c r="AE881" s="44"/>
    </row>
    <row r="882" spans="26:31" ht="15" x14ac:dyDescent="0.25">
      <c r="Z882" s="44"/>
      <c r="AA882" s="44"/>
      <c r="AB882" s="44"/>
      <c r="AC882" s="44"/>
      <c r="AD882" s="44"/>
      <c r="AE882" s="44"/>
    </row>
    <row r="883" spans="26:31" ht="15" x14ac:dyDescent="0.25">
      <c r="Z883" s="44"/>
      <c r="AA883" s="44"/>
      <c r="AB883" s="44"/>
      <c r="AC883" s="44"/>
      <c r="AD883" s="44"/>
      <c r="AE883" s="44"/>
    </row>
    <row r="884" spans="26:31" ht="15" x14ac:dyDescent="0.25">
      <c r="Z884" s="44"/>
      <c r="AA884" s="44"/>
      <c r="AB884" s="44"/>
      <c r="AC884" s="44"/>
      <c r="AD884" s="44"/>
      <c r="AE884" s="44"/>
    </row>
    <row r="885" spans="26:31" ht="15" x14ac:dyDescent="0.25">
      <c r="Z885" s="44"/>
      <c r="AA885" s="44"/>
      <c r="AB885" s="44"/>
      <c r="AC885" s="44"/>
      <c r="AD885" s="44"/>
      <c r="AE885" s="44"/>
    </row>
    <row r="886" spans="26:31" ht="15" x14ac:dyDescent="0.25">
      <c r="Z886" s="44"/>
      <c r="AA886" s="44"/>
      <c r="AB886" s="44"/>
      <c r="AC886" s="44"/>
      <c r="AD886" s="44"/>
      <c r="AE886" s="44"/>
    </row>
    <row r="887" spans="26:31" ht="15" x14ac:dyDescent="0.25">
      <c r="Z887" s="44"/>
      <c r="AA887" s="44"/>
      <c r="AB887" s="44"/>
      <c r="AC887" s="44"/>
      <c r="AD887" s="44"/>
      <c r="AE887" s="44"/>
    </row>
    <row r="888" spans="26:31" ht="15" x14ac:dyDescent="0.25">
      <c r="Z888" s="44"/>
      <c r="AA888" s="44"/>
      <c r="AB888" s="44"/>
      <c r="AC888" s="44"/>
      <c r="AD888" s="44"/>
      <c r="AE888" s="44"/>
    </row>
    <row r="889" spans="26:31" ht="15" x14ac:dyDescent="0.25">
      <c r="Z889" s="44"/>
      <c r="AA889" s="44"/>
      <c r="AB889" s="44"/>
      <c r="AC889" s="44"/>
      <c r="AD889" s="44"/>
      <c r="AE889" s="44"/>
    </row>
    <row r="890" spans="26:31" ht="15" x14ac:dyDescent="0.25">
      <c r="Z890" s="44"/>
      <c r="AA890" s="44"/>
      <c r="AB890" s="44"/>
      <c r="AC890" s="44"/>
      <c r="AD890" s="44"/>
      <c r="AE890" s="44"/>
    </row>
    <row r="891" spans="26:31" ht="15" x14ac:dyDescent="0.25">
      <c r="Z891" s="44"/>
      <c r="AA891" s="44"/>
      <c r="AB891" s="44"/>
      <c r="AC891" s="44"/>
      <c r="AD891" s="44"/>
      <c r="AE891" s="44"/>
    </row>
    <row r="892" spans="26:31" ht="15" x14ac:dyDescent="0.25">
      <c r="Z892" s="44"/>
      <c r="AA892" s="44"/>
      <c r="AB892" s="44"/>
      <c r="AC892" s="44"/>
      <c r="AD892" s="44"/>
      <c r="AE892" s="44"/>
    </row>
    <row r="893" spans="26:31" ht="15" x14ac:dyDescent="0.25">
      <c r="Z893" s="44"/>
      <c r="AA893" s="44"/>
      <c r="AB893" s="44"/>
      <c r="AC893" s="44"/>
      <c r="AD893" s="44"/>
      <c r="AE893" s="44"/>
    </row>
    <row r="894" spans="26:31" ht="15" x14ac:dyDescent="0.25">
      <c r="Z894" s="44"/>
      <c r="AA894" s="44"/>
      <c r="AB894" s="44"/>
      <c r="AC894" s="44"/>
      <c r="AD894" s="44"/>
      <c r="AE894" s="44"/>
    </row>
    <row r="895" spans="26:31" ht="15" x14ac:dyDescent="0.25">
      <c r="Z895" s="44"/>
      <c r="AA895" s="44"/>
      <c r="AB895" s="44"/>
      <c r="AC895" s="44"/>
      <c r="AD895" s="44"/>
      <c r="AE895" s="44"/>
    </row>
    <row r="896" spans="26:31" ht="15" x14ac:dyDescent="0.25">
      <c r="Z896" s="44"/>
      <c r="AA896" s="44"/>
      <c r="AB896" s="44"/>
      <c r="AC896" s="44"/>
      <c r="AD896" s="44"/>
      <c r="AE896" s="44"/>
    </row>
    <row r="897" spans="26:31" ht="15" x14ac:dyDescent="0.25">
      <c r="Z897" s="44"/>
      <c r="AA897" s="44"/>
      <c r="AB897" s="44"/>
      <c r="AC897" s="44"/>
      <c r="AD897" s="44"/>
      <c r="AE897" s="44"/>
    </row>
    <row r="898" spans="26:31" ht="15" x14ac:dyDescent="0.25">
      <c r="Z898" s="44"/>
      <c r="AA898" s="44"/>
      <c r="AB898" s="44"/>
      <c r="AC898" s="44"/>
      <c r="AD898" s="44"/>
      <c r="AE898" s="44"/>
    </row>
    <row r="899" spans="26:31" ht="15" x14ac:dyDescent="0.25">
      <c r="Z899" s="44"/>
      <c r="AA899" s="44"/>
      <c r="AB899" s="44"/>
      <c r="AC899" s="44"/>
      <c r="AD899" s="44"/>
      <c r="AE899" s="44"/>
    </row>
    <row r="900" spans="26:31" ht="15" x14ac:dyDescent="0.25">
      <c r="Z900" s="44"/>
      <c r="AA900" s="44"/>
      <c r="AB900" s="44"/>
      <c r="AC900" s="44"/>
      <c r="AD900" s="44"/>
      <c r="AE900" s="44"/>
    </row>
    <row r="901" spans="26:31" ht="15" x14ac:dyDescent="0.25">
      <c r="Z901" s="44"/>
      <c r="AA901" s="44"/>
      <c r="AB901" s="44"/>
      <c r="AC901" s="44"/>
      <c r="AD901" s="44"/>
      <c r="AE901" s="44"/>
    </row>
    <row r="902" spans="26:31" ht="15" x14ac:dyDescent="0.25">
      <c r="Z902" s="44"/>
      <c r="AA902" s="44"/>
      <c r="AB902" s="44"/>
      <c r="AC902" s="44"/>
      <c r="AD902" s="44"/>
      <c r="AE902" s="44"/>
    </row>
    <row r="903" spans="26:31" ht="15" x14ac:dyDescent="0.25">
      <c r="Z903" s="44"/>
      <c r="AA903" s="44"/>
      <c r="AB903" s="44"/>
      <c r="AC903" s="44"/>
      <c r="AD903" s="44"/>
      <c r="AE903" s="44"/>
    </row>
    <row r="904" spans="26:31" ht="15" x14ac:dyDescent="0.25">
      <c r="Z904" s="44"/>
      <c r="AA904" s="44"/>
      <c r="AB904" s="44"/>
      <c r="AC904" s="44"/>
      <c r="AD904" s="44"/>
      <c r="AE904" s="44"/>
    </row>
    <row r="905" spans="26:31" ht="15" x14ac:dyDescent="0.25">
      <c r="Z905" s="44"/>
      <c r="AA905" s="44"/>
      <c r="AB905" s="44"/>
      <c r="AC905" s="44"/>
      <c r="AD905" s="44"/>
      <c r="AE905" s="44"/>
    </row>
    <row r="906" spans="26:31" ht="15" x14ac:dyDescent="0.25">
      <c r="Z906" s="44"/>
      <c r="AA906" s="44"/>
      <c r="AB906" s="44"/>
      <c r="AC906" s="44"/>
      <c r="AD906" s="44"/>
      <c r="AE906" s="44"/>
    </row>
    <row r="907" spans="26:31" ht="15" x14ac:dyDescent="0.25">
      <c r="Z907" s="44"/>
      <c r="AA907" s="44"/>
      <c r="AB907" s="44"/>
      <c r="AC907" s="44"/>
      <c r="AD907" s="44"/>
      <c r="AE907" s="44"/>
    </row>
    <row r="908" spans="26:31" ht="15" x14ac:dyDescent="0.25">
      <c r="Z908" s="44"/>
      <c r="AA908" s="44"/>
      <c r="AB908" s="44"/>
      <c r="AC908" s="44"/>
      <c r="AD908" s="44"/>
      <c r="AE908" s="44"/>
    </row>
    <row r="909" spans="26:31" ht="15" x14ac:dyDescent="0.25">
      <c r="Z909" s="44"/>
      <c r="AA909" s="44"/>
      <c r="AB909" s="44"/>
      <c r="AC909" s="44"/>
      <c r="AD909" s="44"/>
      <c r="AE909" s="44"/>
    </row>
    <row r="910" spans="26:31" ht="15" x14ac:dyDescent="0.25">
      <c r="Z910" s="44"/>
      <c r="AA910" s="44"/>
      <c r="AB910" s="44"/>
      <c r="AC910" s="44"/>
      <c r="AD910" s="44"/>
      <c r="AE910" s="44"/>
    </row>
    <row r="911" spans="26:31" ht="15" x14ac:dyDescent="0.25">
      <c r="Z911" s="44"/>
      <c r="AA911" s="44"/>
      <c r="AB911" s="44"/>
      <c r="AC911" s="44"/>
      <c r="AD911" s="44"/>
      <c r="AE911" s="44"/>
    </row>
    <row r="912" spans="26:31" ht="15" x14ac:dyDescent="0.25">
      <c r="Z912" s="44"/>
      <c r="AA912" s="44"/>
      <c r="AB912" s="44"/>
      <c r="AC912" s="44"/>
      <c r="AD912" s="44"/>
      <c r="AE912" s="44"/>
    </row>
    <row r="913" spans="26:31" ht="15" x14ac:dyDescent="0.25">
      <c r="Z913" s="44"/>
      <c r="AA913" s="44"/>
      <c r="AB913" s="44"/>
      <c r="AC913" s="44"/>
      <c r="AD913" s="44"/>
      <c r="AE913" s="44"/>
    </row>
    <row r="914" spans="26:31" ht="15" x14ac:dyDescent="0.25">
      <c r="Z914" s="44"/>
      <c r="AA914" s="44"/>
      <c r="AB914" s="44"/>
      <c r="AC914" s="44"/>
      <c r="AD914" s="44"/>
      <c r="AE914" s="44"/>
    </row>
    <row r="915" spans="26:31" ht="15" x14ac:dyDescent="0.25">
      <c r="Z915" s="44"/>
      <c r="AA915" s="44"/>
      <c r="AB915" s="44"/>
      <c r="AC915" s="44"/>
      <c r="AD915" s="44"/>
      <c r="AE915" s="44"/>
    </row>
    <row r="916" spans="26:31" ht="15" x14ac:dyDescent="0.25">
      <c r="Z916" s="44"/>
      <c r="AA916" s="44"/>
      <c r="AB916" s="44"/>
      <c r="AC916" s="44"/>
      <c r="AD916" s="44"/>
      <c r="AE916" s="44"/>
    </row>
    <row r="917" spans="26:31" ht="15" x14ac:dyDescent="0.25">
      <c r="Z917" s="44"/>
      <c r="AA917" s="44"/>
      <c r="AB917" s="44"/>
      <c r="AC917" s="44"/>
      <c r="AD917" s="44"/>
      <c r="AE917" s="44"/>
    </row>
    <row r="918" spans="26:31" ht="15" x14ac:dyDescent="0.25">
      <c r="Z918" s="44"/>
      <c r="AA918" s="44"/>
      <c r="AB918" s="44"/>
      <c r="AC918" s="44"/>
      <c r="AD918" s="44"/>
      <c r="AE918" s="44"/>
    </row>
    <row r="919" spans="26:31" ht="15" x14ac:dyDescent="0.25">
      <c r="Z919" s="44"/>
      <c r="AA919" s="44"/>
      <c r="AB919" s="44"/>
      <c r="AC919" s="44"/>
      <c r="AD919" s="44"/>
      <c r="AE919" s="44"/>
    </row>
    <row r="920" spans="26:31" ht="15" x14ac:dyDescent="0.25">
      <c r="Z920" s="44"/>
      <c r="AA920" s="44"/>
      <c r="AB920" s="44"/>
      <c r="AC920" s="44"/>
      <c r="AD920" s="44"/>
      <c r="AE920" s="44"/>
    </row>
    <row r="921" spans="26:31" ht="15" x14ac:dyDescent="0.25">
      <c r="Z921" s="44"/>
      <c r="AA921" s="44"/>
      <c r="AB921" s="44"/>
      <c r="AC921" s="44"/>
      <c r="AD921" s="44"/>
      <c r="AE921" s="44"/>
    </row>
    <row r="922" spans="26:31" ht="15" x14ac:dyDescent="0.25">
      <c r="Z922" s="44"/>
      <c r="AA922" s="44"/>
      <c r="AB922" s="44"/>
      <c r="AC922" s="44"/>
      <c r="AD922" s="44"/>
      <c r="AE922" s="44"/>
    </row>
    <row r="923" spans="26:31" ht="15" x14ac:dyDescent="0.25">
      <c r="Z923" s="44"/>
      <c r="AA923" s="44"/>
      <c r="AB923" s="44"/>
      <c r="AC923" s="44"/>
      <c r="AD923" s="44"/>
      <c r="AE923" s="44"/>
    </row>
    <row r="924" spans="26:31" ht="15" x14ac:dyDescent="0.25">
      <c r="Z924" s="44"/>
      <c r="AA924" s="44"/>
      <c r="AB924" s="44"/>
      <c r="AC924" s="44"/>
      <c r="AD924" s="44"/>
      <c r="AE924" s="44"/>
    </row>
    <row r="925" spans="26:31" ht="15" x14ac:dyDescent="0.25">
      <c r="Z925" s="44"/>
      <c r="AA925" s="44"/>
      <c r="AB925" s="44"/>
      <c r="AC925" s="44"/>
      <c r="AD925" s="44"/>
      <c r="AE925" s="44"/>
    </row>
    <row r="926" spans="26:31" ht="15" x14ac:dyDescent="0.25">
      <c r="Z926" s="44"/>
      <c r="AA926" s="44"/>
      <c r="AB926" s="44"/>
      <c r="AC926" s="44"/>
      <c r="AD926" s="44"/>
      <c r="AE926" s="44"/>
    </row>
    <row r="927" spans="26:31" ht="15" x14ac:dyDescent="0.25">
      <c r="Z927" s="44"/>
      <c r="AA927" s="44"/>
      <c r="AB927" s="44"/>
      <c r="AC927" s="44"/>
      <c r="AD927" s="44"/>
      <c r="AE927" s="44"/>
    </row>
    <row r="928" spans="26:31" ht="15" x14ac:dyDescent="0.25">
      <c r="Z928" s="44"/>
      <c r="AA928" s="44"/>
      <c r="AB928" s="44"/>
      <c r="AC928" s="44"/>
      <c r="AD928" s="44"/>
      <c r="AE928" s="44"/>
    </row>
    <row r="929" spans="26:31" ht="15" x14ac:dyDescent="0.25">
      <c r="Z929" s="44"/>
      <c r="AA929" s="44"/>
      <c r="AB929" s="44"/>
      <c r="AC929" s="44"/>
      <c r="AD929" s="44"/>
      <c r="AE929" s="44"/>
    </row>
    <row r="930" spans="26:31" ht="15" x14ac:dyDescent="0.25">
      <c r="Z930" s="44"/>
      <c r="AA930" s="44"/>
      <c r="AB930" s="44"/>
      <c r="AC930" s="44"/>
      <c r="AD930" s="44"/>
      <c r="AE930" s="44"/>
    </row>
    <row r="931" spans="26:31" ht="15" x14ac:dyDescent="0.25">
      <c r="Z931" s="44"/>
      <c r="AA931" s="44"/>
      <c r="AB931" s="44"/>
      <c r="AC931" s="44"/>
      <c r="AD931" s="44"/>
      <c r="AE931" s="44"/>
    </row>
    <row r="932" spans="26:31" ht="15" x14ac:dyDescent="0.25">
      <c r="Z932" s="44"/>
      <c r="AA932" s="44"/>
      <c r="AB932" s="44"/>
      <c r="AC932" s="44"/>
      <c r="AD932" s="44"/>
      <c r="AE932" s="44"/>
    </row>
    <row r="933" spans="26:31" ht="15" x14ac:dyDescent="0.25">
      <c r="Z933" s="44"/>
      <c r="AA933" s="44"/>
      <c r="AB933" s="44"/>
      <c r="AC933" s="44"/>
      <c r="AD933" s="44"/>
      <c r="AE933" s="44"/>
    </row>
    <row r="934" spans="26:31" ht="15" x14ac:dyDescent="0.25">
      <c r="Z934" s="44"/>
      <c r="AA934" s="44"/>
      <c r="AB934" s="44"/>
      <c r="AC934" s="44"/>
      <c r="AD934" s="44"/>
      <c r="AE934" s="44"/>
    </row>
    <row r="935" spans="26:31" ht="15" x14ac:dyDescent="0.25">
      <c r="Z935" s="44"/>
      <c r="AA935" s="44"/>
      <c r="AB935" s="44"/>
      <c r="AC935" s="44"/>
      <c r="AD935" s="44"/>
      <c r="AE935" s="44"/>
    </row>
    <row r="936" spans="26:31" ht="15" x14ac:dyDescent="0.25">
      <c r="Z936" s="44"/>
      <c r="AA936" s="44"/>
      <c r="AB936" s="44"/>
      <c r="AC936" s="44"/>
      <c r="AD936" s="44"/>
      <c r="AE936" s="44"/>
    </row>
    <row r="937" spans="26:31" ht="15" x14ac:dyDescent="0.25">
      <c r="Z937" s="44"/>
      <c r="AA937" s="44"/>
      <c r="AB937" s="44"/>
      <c r="AC937" s="44"/>
      <c r="AD937" s="44"/>
      <c r="AE937" s="44"/>
    </row>
    <row r="938" spans="26:31" ht="15" x14ac:dyDescent="0.25">
      <c r="Z938" s="44"/>
      <c r="AA938" s="44"/>
      <c r="AB938" s="44"/>
      <c r="AC938" s="44"/>
      <c r="AD938" s="44"/>
      <c r="AE938" s="44"/>
    </row>
    <row r="939" spans="26:31" ht="15" x14ac:dyDescent="0.25">
      <c r="Z939" s="44"/>
      <c r="AA939" s="44"/>
      <c r="AB939" s="44"/>
      <c r="AC939" s="44"/>
      <c r="AD939" s="44"/>
      <c r="AE939" s="44"/>
    </row>
    <row r="940" spans="26:31" ht="15" x14ac:dyDescent="0.25">
      <c r="Z940" s="44"/>
      <c r="AA940" s="44"/>
      <c r="AB940" s="44"/>
      <c r="AC940" s="44"/>
      <c r="AD940" s="44"/>
      <c r="AE940" s="44"/>
    </row>
    <row r="941" spans="26:31" ht="15" x14ac:dyDescent="0.25">
      <c r="Z941" s="44"/>
      <c r="AA941" s="44"/>
      <c r="AB941" s="44"/>
      <c r="AC941" s="44"/>
      <c r="AD941" s="44"/>
      <c r="AE941" s="44"/>
    </row>
    <row r="942" spans="26:31" ht="15" x14ac:dyDescent="0.25">
      <c r="Z942" s="44"/>
      <c r="AA942" s="44"/>
      <c r="AB942" s="44"/>
      <c r="AC942" s="44"/>
      <c r="AD942" s="44"/>
      <c r="AE942" s="44"/>
    </row>
    <row r="943" spans="26:31" ht="15" x14ac:dyDescent="0.25">
      <c r="Z943" s="44"/>
      <c r="AA943" s="44"/>
      <c r="AB943" s="44"/>
      <c r="AC943" s="44"/>
      <c r="AD943" s="44"/>
      <c r="AE943" s="44"/>
    </row>
    <row r="944" spans="26:31" ht="15" x14ac:dyDescent="0.25">
      <c r="Z944" s="44"/>
      <c r="AA944" s="44"/>
      <c r="AB944" s="44"/>
      <c r="AC944" s="44"/>
      <c r="AD944" s="44"/>
      <c r="AE944" s="44"/>
    </row>
    <row r="945" spans="26:31" ht="15" x14ac:dyDescent="0.25">
      <c r="Z945" s="44"/>
      <c r="AA945" s="44"/>
      <c r="AB945" s="44"/>
      <c r="AC945" s="44"/>
      <c r="AD945" s="44"/>
      <c r="AE945" s="44"/>
    </row>
    <row r="946" spans="26:31" ht="15" x14ac:dyDescent="0.25">
      <c r="Z946" s="44"/>
      <c r="AA946" s="44"/>
      <c r="AB946" s="44"/>
      <c r="AC946" s="44"/>
      <c r="AD946" s="44"/>
      <c r="AE946" s="44"/>
    </row>
    <row r="947" spans="26:31" ht="15" x14ac:dyDescent="0.25">
      <c r="Z947" s="44"/>
      <c r="AA947" s="44"/>
      <c r="AB947" s="44"/>
      <c r="AC947" s="44"/>
      <c r="AD947" s="44"/>
      <c r="AE947" s="44"/>
    </row>
    <row r="948" spans="26:31" ht="15" x14ac:dyDescent="0.25">
      <c r="Z948" s="44"/>
      <c r="AA948" s="44"/>
      <c r="AB948" s="44"/>
      <c r="AC948" s="44"/>
      <c r="AD948" s="44"/>
      <c r="AE948" s="44"/>
    </row>
    <row r="949" spans="26:31" ht="15" x14ac:dyDescent="0.25">
      <c r="Z949" s="44"/>
      <c r="AA949" s="44"/>
      <c r="AB949" s="44"/>
      <c r="AC949" s="44"/>
      <c r="AD949" s="44"/>
      <c r="AE949" s="44"/>
    </row>
    <row r="950" spans="26:31" ht="15" x14ac:dyDescent="0.25">
      <c r="Z950" s="44"/>
      <c r="AA950" s="44"/>
      <c r="AB950" s="44"/>
      <c r="AC950" s="44"/>
      <c r="AD950" s="44"/>
      <c r="AE950" s="44"/>
    </row>
    <row r="951" spans="26:31" ht="15" x14ac:dyDescent="0.25">
      <c r="Z951" s="44"/>
      <c r="AA951" s="44"/>
      <c r="AB951" s="44"/>
      <c r="AC951" s="44"/>
      <c r="AD951" s="44"/>
      <c r="AE951" s="44"/>
    </row>
    <row r="952" spans="26:31" ht="15" x14ac:dyDescent="0.25">
      <c r="Z952" s="44"/>
      <c r="AA952" s="44"/>
      <c r="AB952" s="44"/>
      <c r="AC952" s="44"/>
      <c r="AD952" s="44"/>
      <c r="AE952" s="44"/>
    </row>
    <row r="953" spans="26:31" ht="15" x14ac:dyDescent="0.25">
      <c r="Z953" s="44"/>
      <c r="AA953" s="44"/>
      <c r="AB953" s="44"/>
      <c r="AC953" s="44"/>
      <c r="AD953" s="44"/>
      <c r="AE953" s="44"/>
    </row>
    <row r="954" spans="26:31" ht="15" x14ac:dyDescent="0.25">
      <c r="Z954" s="44"/>
      <c r="AA954" s="44"/>
      <c r="AB954" s="44"/>
      <c r="AC954" s="44"/>
      <c r="AD954" s="44"/>
      <c r="AE954" s="44"/>
    </row>
    <row r="955" spans="26:31" ht="15" x14ac:dyDescent="0.25">
      <c r="Z955" s="44"/>
      <c r="AA955" s="44"/>
      <c r="AB955" s="44"/>
      <c r="AC955" s="44"/>
      <c r="AD955" s="44"/>
      <c r="AE955" s="44"/>
    </row>
    <row r="956" spans="26:31" ht="15" x14ac:dyDescent="0.25">
      <c r="Z956" s="44"/>
      <c r="AA956" s="44"/>
      <c r="AB956" s="44"/>
      <c r="AC956" s="44"/>
      <c r="AD956" s="44"/>
      <c r="AE956" s="44"/>
    </row>
    <row r="957" spans="26:31" ht="15" x14ac:dyDescent="0.25">
      <c r="Z957" s="44"/>
      <c r="AA957" s="44"/>
      <c r="AB957" s="44"/>
      <c r="AC957" s="44"/>
      <c r="AD957" s="44"/>
      <c r="AE957" s="44"/>
    </row>
    <row r="958" spans="26:31" ht="15" x14ac:dyDescent="0.25">
      <c r="Z958" s="44"/>
      <c r="AA958" s="44"/>
      <c r="AB958" s="44"/>
      <c r="AC958" s="44"/>
      <c r="AD958" s="44"/>
      <c r="AE958" s="44"/>
    </row>
    <row r="959" spans="26:31" ht="15" x14ac:dyDescent="0.25">
      <c r="Z959" s="44"/>
      <c r="AA959" s="44"/>
      <c r="AB959" s="44"/>
      <c r="AC959" s="44"/>
      <c r="AD959" s="44"/>
      <c r="AE959" s="44"/>
    </row>
    <row r="960" spans="26:31" ht="15" x14ac:dyDescent="0.25">
      <c r="Z960" s="44"/>
      <c r="AA960" s="44"/>
      <c r="AB960" s="44"/>
      <c r="AC960" s="44"/>
      <c r="AD960" s="44"/>
      <c r="AE960" s="44"/>
    </row>
    <row r="961" spans="26:31" ht="15" x14ac:dyDescent="0.25">
      <c r="Z961" s="44"/>
      <c r="AA961" s="44"/>
      <c r="AB961" s="44"/>
      <c r="AC961" s="44"/>
      <c r="AD961" s="44"/>
      <c r="AE961" s="44"/>
    </row>
    <row r="962" spans="26:31" ht="15" x14ac:dyDescent="0.25">
      <c r="Z962" s="44"/>
      <c r="AA962" s="44"/>
      <c r="AB962" s="44"/>
      <c r="AC962" s="44"/>
      <c r="AD962" s="44"/>
      <c r="AE962" s="44"/>
    </row>
    <row r="963" spans="26:31" ht="15" x14ac:dyDescent="0.25">
      <c r="Z963" s="44"/>
      <c r="AA963" s="44"/>
      <c r="AB963" s="44"/>
      <c r="AC963" s="44"/>
      <c r="AD963" s="44"/>
      <c r="AE963" s="44"/>
    </row>
    <row r="964" spans="26:31" ht="15" x14ac:dyDescent="0.25">
      <c r="Z964" s="44"/>
      <c r="AA964" s="44"/>
      <c r="AB964" s="44"/>
      <c r="AC964" s="44"/>
      <c r="AD964" s="44"/>
      <c r="AE964" s="44"/>
    </row>
    <row r="965" spans="26:31" ht="15" x14ac:dyDescent="0.25">
      <c r="Z965" s="44"/>
      <c r="AA965" s="44"/>
      <c r="AB965" s="44"/>
      <c r="AC965" s="44"/>
      <c r="AD965" s="44"/>
      <c r="AE965" s="44"/>
    </row>
    <row r="966" spans="26:31" ht="15" x14ac:dyDescent="0.25">
      <c r="Z966" s="44"/>
      <c r="AA966" s="44"/>
      <c r="AB966" s="44"/>
      <c r="AC966" s="44"/>
      <c r="AD966" s="44"/>
      <c r="AE966" s="44"/>
    </row>
    <row r="967" spans="26:31" ht="15" x14ac:dyDescent="0.25">
      <c r="Z967" s="44"/>
      <c r="AA967" s="44"/>
      <c r="AB967" s="44"/>
      <c r="AC967" s="44"/>
      <c r="AD967" s="44"/>
      <c r="AE967" s="44"/>
    </row>
    <row r="968" spans="26:31" ht="15" x14ac:dyDescent="0.25">
      <c r="Z968" s="44"/>
      <c r="AA968" s="44"/>
      <c r="AB968" s="44"/>
      <c r="AC968" s="44"/>
      <c r="AD968" s="44"/>
      <c r="AE968" s="44"/>
    </row>
    <row r="969" spans="26:31" ht="15" x14ac:dyDescent="0.25">
      <c r="Z969" s="44"/>
      <c r="AA969" s="44"/>
      <c r="AB969" s="44"/>
      <c r="AC969" s="44"/>
      <c r="AD969" s="44"/>
      <c r="AE969" s="44"/>
    </row>
    <row r="970" spans="26:31" ht="15" x14ac:dyDescent="0.25">
      <c r="Z970" s="44"/>
      <c r="AA970" s="44"/>
      <c r="AB970" s="44"/>
      <c r="AC970" s="44"/>
      <c r="AD970" s="44"/>
      <c r="AE970" s="44"/>
    </row>
    <row r="971" spans="26:31" ht="15" x14ac:dyDescent="0.25">
      <c r="Z971" s="44"/>
      <c r="AA971" s="44"/>
      <c r="AB971" s="44"/>
      <c r="AC971" s="44"/>
      <c r="AD971" s="44"/>
      <c r="AE971" s="44"/>
    </row>
    <row r="972" spans="26:31" ht="15" x14ac:dyDescent="0.25">
      <c r="Z972" s="44"/>
      <c r="AA972" s="44"/>
      <c r="AB972" s="44"/>
      <c r="AC972" s="44"/>
      <c r="AD972" s="44"/>
      <c r="AE972" s="44"/>
    </row>
    <row r="973" spans="26:31" ht="15" x14ac:dyDescent="0.25">
      <c r="Z973" s="44"/>
      <c r="AA973" s="44"/>
      <c r="AB973" s="44"/>
      <c r="AC973" s="44"/>
      <c r="AD973" s="44"/>
      <c r="AE973" s="44"/>
    </row>
    <row r="974" spans="26:31" ht="15" x14ac:dyDescent="0.25">
      <c r="Z974" s="44"/>
      <c r="AA974" s="44"/>
      <c r="AB974" s="44"/>
      <c r="AC974" s="44"/>
      <c r="AD974" s="44"/>
      <c r="AE974" s="44"/>
    </row>
    <row r="975" spans="26:31" ht="15" x14ac:dyDescent="0.25">
      <c r="Z975" s="44"/>
      <c r="AA975" s="44"/>
      <c r="AB975" s="44"/>
      <c r="AC975" s="44"/>
      <c r="AD975" s="44"/>
      <c r="AE975" s="44"/>
    </row>
    <row r="976" spans="26:31" ht="15" x14ac:dyDescent="0.25">
      <c r="Z976" s="44"/>
      <c r="AA976" s="44"/>
      <c r="AB976" s="44"/>
      <c r="AC976" s="44"/>
      <c r="AD976" s="44"/>
      <c r="AE976" s="44"/>
    </row>
    <row r="977" spans="26:31" ht="15" x14ac:dyDescent="0.25">
      <c r="Z977" s="44"/>
      <c r="AA977" s="44"/>
      <c r="AB977" s="44"/>
      <c r="AC977" s="44"/>
      <c r="AD977" s="44"/>
      <c r="AE977" s="44"/>
    </row>
    <row r="978" spans="26:31" ht="15" x14ac:dyDescent="0.25">
      <c r="Z978" s="44"/>
      <c r="AA978" s="44"/>
      <c r="AB978" s="44"/>
      <c r="AC978" s="44"/>
      <c r="AD978" s="44"/>
      <c r="AE978" s="44"/>
    </row>
    <row r="979" spans="26:31" ht="15" x14ac:dyDescent="0.25">
      <c r="Z979" s="44"/>
      <c r="AA979" s="44"/>
      <c r="AB979" s="44"/>
      <c r="AC979" s="44"/>
      <c r="AD979" s="44"/>
      <c r="AE979" s="44"/>
    </row>
    <row r="980" spans="26:31" ht="15" x14ac:dyDescent="0.25">
      <c r="Z980" s="44"/>
      <c r="AA980" s="44"/>
      <c r="AB980" s="44"/>
      <c r="AC980" s="44"/>
      <c r="AD980" s="44"/>
      <c r="AE980" s="44"/>
    </row>
    <row r="981" spans="26:31" ht="15" x14ac:dyDescent="0.25">
      <c r="Z981" s="44"/>
      <c r="AA981" s="44"/>
      <c r="AB981" s="44"/>
      <c r="AC981" s="44"/>
      <c r="AD981" s="44"/>
      <c r="AE981" s="44"/>
    </row>
    <row r="982" spans="26:31" ht="15" x14ac:dyDescent="0.25">
      <c r="Z982" s="44"/>
      <c r="AA982" s="44"/>
      <c r="AB982" s="44"/>
      <c r="AC982" s="44"/>
      <c r="AD982" s="44"/>
      <c r="AE982" s="44"/>
    </row>
    <row r="983" spans="26:31" ht="15" x14ac:dyDescent="0.25">
      <c r="Z983" s="44"/>
      <c r="AA983" s="44"/>
      <c r="AB983" s="44"/>
      <c r="AC983" s="44"/>
      <c r="AD983" s="44"/>
      <c r="AE983" s="44"/>
    </row>
    <row r="984" spans="26:31" ht="15" x14ac:dyDescent="0.25">
      <c r="Z984" s="44"/>
      <c r="AA984" s="44"/>
      <c r="AB984" s="44"/>
      <c r="AC984" s="44"/>
      <c r="AD984" s="44"/>
      <c r="AE984" s="44"/>
    </row>
    <row r="985" spans="26:31" ht="15" x14ac:dyDescent="0.25">
      <c r="Z985" s="44"/>
      <c r="AA985" s="44"/>
      <c r="AB985" s="44"/>
      <c r="AC985" s="44"/>
      <c r="AD985" s="44"/>
      <c r="AE985" s="44"/>
    </row>
    <row r="986" spans="26:31" ht="15" x14ac:dyDescent="0.25">
      <c r="Z986" s="44"/>
      <c r="AA986" s="44"/>
      <c r="AB986" s="44"/>
      <c r="AC986" s="44"/>
      <c r="AD986" s="44"/>
      <c r="AE986" s="44"/>
    </row>
    <row r="987" spans="26:31" ht="15" x14ac:dyDescent="0.25">
      <c r="Z987" s="44"/>
      <c r="AA987" s="44"/>
      <c r="AB987" s="44"/>
      <c r="AC987" s="44"/>
      <c r="AD987" s="44"/>
      <c r="AE987" s="44"/>
    </row>
    <row r="988" spans="26:31" ht="15" x14ac:dyDescent="0.25">
      <c r="Z988" s="44"/>
      <c r="AA988" s="44"/>
      <c r="AB988" s="44"/>
      <c r="AC988" s="44"/>
      <c r="AD988" s="44"/>
      <c r="AE988" s="44"/>
    </row>
    <row r="989" spans="26:31" ht="15" x14ac:dyDescent="0.25">
      <c r="Z989" s="44"/>
      <c r="AA989" s="44"/>
      <c r="AB989" s="44"/>
      <c r="AC989" s="44"/>
      <c r="AD989" s="44"/>
      <c r="AE989" s="44"/>
    </row>
    <row r="990" spans="26:31" ht="15" x14ac:dyDescent="0.25">
      <c r="Z990" s="44"/>
      <c r="AA990" s="44"/>
      <c r="AB990" s="44"/>
      <c r="AC990" s="44"/>
      <c r="AD990" s="44"/>
      <c r="AE990" s="44"/>
    </row>
    <row r="991" spans="26:31" ht="15" x14ac:dyDescent="0.25">
      <c r="Z991" s="44"/>
      <c r="AA991" s="44"/>
      <c r="AB991" s="44"/>
      <c r="AC991" s="44"/>
      <c r="AD991" s="44"/>
      <c r="AE991" s="44"/>
    </row>
    <row r="992" spans="26:31" ht="15" x14ac:dyDescent="0.25">
      <c r="Z992" s="44"/>
      <c r="AA992" s="44"/>
      <c r="AB992" s="44"/>
      <c r="AC992" s="44"/>
      <c r="AD992" s="44"/>
      <c r="AE992" s="44"/>
    </row>
    <row r="993" spans="26:31" ht="15" x14ac:dyDescent="0.25">
      <c r="Z993" s="44"/>
      <c r="AA993" s="44"/>
      <c r="AB993" s="44"/>
      <c r="AC993" s="44"/>
      <c r="AD993" s="44"/>
      <c r="AE993" s="44"/>
    </row>
    <row r="994" spans="26:31" ht="15" x14ac:dyDescent="0.25">
      <c r="Z994" s="44"/>
      <c r="AA994" s="44"/>
      <c r="AB994" s="44"/>
      <c r="AC994" s="44"/>
      <c r="AD994" s="44"/>
      <c r="AE994" s="44"/>
    </row>
    <row r="995" spans="26:31" ht="15" x14ac:dyDescent="0.25">
      <c r="Z995" s="44"/>
      <c r="AA995" s="44"/>
      <c r="AB995" s="44"/>
      <c r="AC995" s="44"/>
      <c r="AD995" s="44"/>
      <c r="AE995" s="44"/>
    </row>
    <row r="996" spans="26:31" ht="15" x14ac:dyDescent="0.25">
      <c r="Z996" s="44"/>
      <c r="AA996" s="44"/>
      <c r="AB996" s="44"/>
      <c r="AC996" s="44"/>
      <c r="AD996" s="44"/>
      <c r="AE996" s="44"/>
    </row>
    <row r="997" spans="26:31" ht="15" x14ac:dyDescent="0.25">
      <c r="Z997" s="44"/>
      <c r="AA997" s="44"/>
      <c r="AB997" s="44"/>
      <c r="AC997" s="44"/>
      <c r="AD997" s="44"/>
      <c r="AE997" s="44"/>
    </row>
    <row r="998" spans="26:31" ht="15" x14ac:dyDescent="0.25">
      <c r="Z998" s="44"/>
      <c r="AA998" s="44"/>
      <c r="AB998" s="44"/>
      <c r="AC998" s="44"/>
      <c r="AD998" s="44"/>
      <c r="AE998" s="44"/>
    </row>
    <row r="999" spans="26:31" ht="15" x14ac:dyDescent="0.25">
      <c r="Z999" s="44"/>
      <c r="AA999" s="44"/>
      <c r="AB999" s="44"/>
      <c r="AC999" s="44"/>
      <c r="AD999" s="44"/>
      <c r="AE999" s="44"/>
    </row>
    <row r="1000" spans="26:31" ht="15" x14ac:dyDescent="0.25">
      <c r="Z1000" s="44"/>
      <c r="AA1000" s="44"/>
      <c r="AB1000" s="44"/>
      <c r="AC1000" s="44"/>
      <c r="AD1000" s="44"/>
      <c r="AE1000" s="44"/>
    </row>
    <row r="1001" spans="26:31" ht="15" x14ac:dyDescent="0.25">
      <c r="Z1001" s="44"/>
      <c r="AA1001" s="44"/>
      <c r="AB1001" s="44"/>
      <c r="AC1001" s="44"/>
      <c r="AD1001" s="44"/>
      <c r="AE1001" s="44"/>
    </row>
    <row r="1002" spans="26:31" ht="15" x14ac:dyDescent="0.25">
      <c r="Z1002" s="44"/>
      <c r="AA1002" s="44"/>
      <c r="AB1002" s="44"/>
      <c r="AC1002" s="44"/>
      <c r="AD1002" s="44"/>
      <c r="AE1002" s="44"/>
    </row>
    <row r="1003" spans="26:31" ht="15" x14ac:dyDescent="0.25">
      <c r="Z1003" s="44"/>
      <c r="AA1003" s="44"/>
      <c r="AB1003" s="44"/>
      <c r="AC1003" s="44"/>
      <c r="AD1003" s="44"/>
      <c r="AE1003" s="44"/>
    </row>
    <row r="1004" spans="26:31" ht="15" x14ac:dyDescent="0.25">
      <c r="Z1004" s="44"/>
      <c r="AA1004" s="44"/>
      <c r="AB1004" s="44"/>
      <c r="AC1004" s="44"/>
      <c r="AD1004" s="44"/>
      <c r="AE1004" s="44"/>
    </row>
    <row r="1005" spans="26:31" ht="15" x14ac:dyDescent="0.25">
      <c r="Z1005" s="44"/>
      <c r="AA1005" s="44"/>
      <c r="AB1005" s="44"/>
      <c r="AC1005" s="44"/>
      <c r="AD1005" s="44"/>
      <c r="AE1005" s="44"/>
    </row>
    <row r="1006" spans="26:31" ht="15" x14ac:dyDescent="0.25">
      <c r="Z1006" s="44"/>
      <c r="AA1006" s="44"/>
      <c r="AB1006" s="44"/>
      <c r="AC1006" s="44"/>
      <c r="AD1006" s="44"/>
      <c r="AE1006" s="44"/>
    </row>
    <row r="1007" spans="26:31" ht="15" x14ac:dyDescent="0.25">
      <c r="Z1007" s="44"/>
      <c r="AA1007" s="44"/>
      <c r="AB1007" s="44"/>
      <c r="AC1007" s="44"/>
      <c r="AD1007" s="44"/>
      <c r="AE1007" s="44"/>
    </row>
    <row r="1008" spans="26:31" ht="15" x14ac:dyDescent="0.25">
      <c r="Z1008" s="44"/>
      <c r="AA1008" s="44"/>
      <c r="AB1008" s="44"/>
      <c r="AC1008" s="44"/>
      <c r="AD1008" s="44"/>
      <c r="AE1008" s="44"/>
    </row>
    <row r="1009" spans="26:31" ht="15" x14ac:dyDescent="0.25">
      <c r="Z1009" s="44"/>
      <c r="AA1009" s="44"/>
      <c r="AB1009" s="44"/>
      <c r="AC1009" s="44"/>
      <c r="AD1009" s="44"/>
      <c r="AE1009" s="44"/>
    </row>
    <row r="1010" spans="26:31" ht="15" x14ac:dyDescent="0.25">
      <c r="Z1010" s="44"/>
      <c r="AA1010" s="44"/>
      <c r="AB1010" s="44"/>
      <c r="AC1010" s="44"/>
      <c r="AD1010" s="44"/>
      <c r="AE1010" s="44"/>
    </row>
    <row r="1011" spans="26:31" ht="15" x14ac:dyDescent="0.25">
      <c r="Z1011" s="44"/>
      <c r="AA1011" s="44"/>
      <c r="AB1011" s="44"/>
      <c r="AC1011" s="44"/>
      <c r="AD1011" s="44"/>
      <c r="AE1011" s="44"/>
    </row>
    <row r="1012" spans="26:31" ht="15" x14ac:dyDescent="0.25">
      <c r="Z1012" s="44"/>
      <c r="AA1012" s="44"/>
      <c r="AB1012" s="44"/>
      <c r="AC1012" s="44"/>
      <c r="AD1012" s="44"/>
      <c r="AE1012" s="44"/>
    </row>
    <row r="1013" spans="26:31" ht="15" x14ac:dyDescent="0.25">
      <c r="Z1013" s="44"/>
      <c r="AA1013" s="44"/>
      <c r="AB1013" s="44"/>
      <c r="AC1013" s="44"/>
      <c r="AD1013" s="44"/>
      <c r="AE1013" s="44"/>
    </row>
    <row r="1014" spans="26:31" ht="15" x14ac:dyDescent="0.25">
      <c r="Z1014" s="44"/>
      <c r="AA1014" s="44"/>
      <c r="AB1014" s="44"/>
      <c r="AC1014" s="44"/>
      <c r="AD1014" s="44"/>
      <c r="AE1014" s="44"/>
    </row>
    <row r="1015" spans="26:31" ht="15" x14ac:dyDescent="0.25">
      <c r="Z1015" s="44"/>
      <c r="AA1015" s="44"/>
      <c r="AB1015" s="44"/>
      <c r="AC1015" s="44"/>
      <c r="AD1015" s="44"/>
      <c r="AE1015" s="44"/>
    </row>
    <row r="1016" spans="26:31" ht="15" x14ac:dyDescent="0.25">
      <c r="Z1016" s="44"/>
      <c r="AA1016" s="44"/>
      <c r="AB1016" s="44"/>
      <c r="AC1016" s="44"/>
      <c r="AD1016" s="44"/>
      <c r="AE1016" s="44"/>
    </row>
    <row r="1017" spans="26:31" ht="15" x14ac:dyDescent="0.25">
      <c r="Z1017" s="44"/>
      <c r="AA1017" s="44"/>
      <c r="AB1017" s="44"/>
      <c r="AC1017" s="44"/>
      <c r="AD1017" s="44"/>
      <c r="AE1017" s="44"/>
    </row>
    <row r="1018" spans="26:31" ht="15" x14ac:dyDescent="0.25">
      <c r="Z1018" s="44"/>
      <c r="AA1018" s="44"/>
      <c r="AB1018" s="44"/>
      <c r="AC1018" s="44"/>
      <c r="AD1018" s="44"/>
      <c r="AE1018" s="44"/>
    </row>
    <row r="1019" spans="26:31" ht="15" x14ac:dyDescent="0.25">
      <c r="Z1019" s="44"/>
      <c r="AA1019" s="44"/>
      <c r="AB1019" s="44"/>
      <c r="AC1019" s="44"/>
      <c r="AD1019" s="44"/>
      <c r="AE1019" s="44"/>
    </row>
    <row r="1020" spans="26:31" ht="15" x14ac:dyDescent="0.25">
      <c r="Z1020" s="44"/>
      <c r="AA1020" s="44"/>
      <c r="AB1020" s="44"/>
      <c r="AC1020" s="44"/>
      <c r="AD1020" s="44"/>
      <c r="AE1020" s="44"/>
    </row>
    <row r="1021" spans="26:31" ht="15" x14ac:dyDescent="0.25">
      <c r="Z1021" s="44"/>
      <c r="AA1021" s="44"/>
      <c r="AB1021" s="44"/>
      <c r="AC1021" s="44"/>
      <c r="AD1021" s="44"/>
      <c r="AE1021" s="44"/>
    </row>
    <row r="1022" spans="26:31" ht="15" x14ac:dyDescent="0.25">
      <c r="Z1022" s="44"/>
      <c r="AA1022" s="44"/>
      <c r="AB1022" s="44"/>
      <c r="AC1022" s="44"/>
      <c r="AD1022" s="44"/>
      <c r="AE1022" s="44"/>
    </row>
    <row r="1023" spans="26:31" ht="15" x14ac:dyDescent="0.25">
      <c r="Z1023" s="44"/>
      <c r="AA1023" s="44"/>
      <c r="AB1023" s="44"/>
      <c r="AC1023" s="44"/>
      <c r="AD1023" s="44"/>
      <c r="AE1023" s="44"/>
    </row>
    <row r="1024" spans="26:31" ht="15" x14ac:dyDescent="0.25">
      <c r="Z1024" s="44"/>
      <c r="AA1024" s="44"/>
      <c r="AB1024" s="44"/>
      <c r="AC1024" s="44"/>
      <c r="AD1024" s="44"/>
      <c r="AE1024" s="44"/>
    </row>
    <row r="1025" spans="26:31" ht="15" x14ac:dyDescent="0.25">
      <c r="Z1025" s="44"/>
      <c r="AA1025" s="44"/>
      <c r="AB1025" s="44"/>
      <c r="AC1025" s="44"/>
      <c r="AD1025" s="44"/>
      <c r="AE1025" s="44"/>
    </row>
    <row r="1026" spans="26:31" ht="15" x14ac:dyDescent="0.25">
      <c r="Z1026" s="44"/>
      <c r="AA1026" s="44"/>
      <c r="AB1026" s="44"/>
      <c r="AC1026" s="44"/>
      <c r="AD1026" s="44"/>
      <c r="AE1026" s="44"/>
    </row>
    <row r="1027" spans="26:31" ht="15" x14ac:dyDescent="0.25">
      <c r="Z1027" s="44"/>
      <c r="AA1027" s="44"/>
      <c r="AB1027" s="44"/>
      <c r="AC1027" s="44"/>
      <c r="AD1027" s="44"/>
      <c r="AE1027" s="44"/>
    </row>
    <row r="1028" spans="26:31" ht="15" x14ac:dyDescent="0.25">
      <c r="Z1028" s="44"/>
      <c r="AA1028" s="44"/>
      <c r="AB1028" s="44"/>
      <c r="AC1028" s="44"/>
      <c r="AD1028" s="44"/>
      <c r="AE1028" s="44"/>
    </row>
    <row r="1029" spans="26:31" ht="15" x14ac:dyDescent="0.25">
      <c r="Z1029" s="44"/>
      <c r="AA1029" s="44"/>
      <c r="AB1029" s="44"/>
      <c r="AC1029" s="44"/>
      <c r="AD1029" s="44"/>
      <c r="AE1029" s="44"/>
    </row>
    <row r="1030" spans="26:31" ht="15" x14ac:dyDescent="0.25">
      <c r="Z1030" s="44"/>
      <c r="AA1030" s="44"/>
      <c r="AB1030" s="44"/>
      <c r="AC1030" s="44"/>
      <c r="AD1030" s="44"/>
      <c r="AE1030" s="44"/>
    </row>
    <row r="1031" spans="26:31" ht="15" x14ac:dyDescent="0.25">
      <c r="Z1031" s="44"/>
      <c r="AA1031" s="44"/>
      <c r="AB1031" s="44"/>
      <c r="AC1031" s="44"/>
      <c r="AD1031" s="44"/>
      <c r="AE1031" s="44"/>
    </row>
    <row r="1032" spans="26:31" ht="15" x14ac:dyDescent="0.25">
      <c r="Z1032" s="44"/>
      <c r="AA1032" s="44"/>
      <c r="AB1032" s="44"/>
      <c r="AC1032" s="44"/>
      <c r="AD1032" s="44"/>
      <c r="AE1032" s="44"/>
    </row>
    <row r="1033" spans="26:31" ht="15" x14ac:dyDescent="0.25">
      <c r="Z1033" s="44"/>
      <c r="AA1033" s="44"/>
      <c r="AB1033" s="44"/>
      <c r="AC1033" s="44"/>
      <c r="AD1033" s="44"/>
      <c r="AE1033" s="44"/>
    </row>
    <row r="1034" spans="26:31" ht="15" x14ac:dyDescent="0.25">
      <c r="Z1034" s="44"/>
      <c r="AA1034" s="44"/>
      <c r="AB1034" s="44"/>
      <c r="AC1034" s="44"/>
      <c r="AD1034" s="44"/>
      <c r="AE1034" s="44"/>
    </row>
    <row r="1035" spans="26:31" ht="15" x14ac:dyDescent="0.25">
      <c r="Z1035" s="44"/>
      <c r="AA1035" s="44"/>
      <c r="AB1035" s="44"/>
      <c r="AC1035" s="44"/>
      <c r="AD1035" s="44"/>
      <c r="AE1035" s="44"/>
    </row>
    <row r="1036" spans="26:31" ht="15" x14ac:dyDescent="0.25">
      <c r="Z1036" s="44"/>
      <c r="AA1036" s="44"/>
      <c r="AB1036" s="44"/>
      <c r="AC1036" s="44"/>
      <c r="AD1036" s="44"/>
      <c r="AE1036" s="44"/>
    </row>
    <row r="1037" spans="26:31" ht="15" x14ac:dyDescent="0.25">
      <c r="Z1037" s="44"/>
      <c r="AA1037" s="44"/>
      <c r="AB1037" s="44"/>
      <c r="AC1037" s="44"/>
      <c r="AD1037" s="44"/>
      <c r="AE1037" s="44"/>
    </row>
    <row r="1038" spans="26:31" ht="15" x14ac:dyDescent="0.25">
      <c r="Z1038" s="44"/>
      <c r="AA1038" s="44"/>
      <c r="AB1038" s="44"/>
      <c r="AC1038" s="44"/>
      <c r="AD1038" s="44"/>
      <c r="AE1038" s="44"/>
    </row>
    <row r="1039" spans="26:31" ht="15" x14ac:dyDescent="0.25">
      <c r="Z1039" s="44"/>
      <c r="AA1039" s="44"/>
      <c r="AB1039" s="44"/>
      <c r="AC1039" s="44"/>
      <c r="AD1039" s="44"/>
      <c r="AE1039" s="44"/>
    </row>
    <row r="1040" spans="26:31" ht="15" x14ac:dyDescent="0.25">
      <c r="Z1040" s="44"/>
      <c r="AA1040" s="44"/>
      <c r="AB1040" s="44"/>
      <c r="AC1040" s="44"/>
      <c r="AD1040" s="44"/>
      <c r="AE1040" s="44"/>
    </row>
    <row r="1041" spans="26:31" ht="15" x14ac:dyDescent="0.25">
      <c r="Z1041" s="44"/>
      <c r="AA1041" s="44"/>
      <c r="AB1041" s="44"/>
      <c r="AC1041" s="44"/>
      <c r="AD1041" s="44"/>
      <c r="AE1041" s="44"/>
    </row>
    <row r="1042" spans="26:31" ht="15" x14ac:dyDescent="0.25">
      <c r="Z1042" s="44"/>
      <c r="AA1042" s="44"/>
      <c r="AB1042" s="44"/>
      <c r="AC1042" s="44"/>
      <c r="AD1042" s="44"/>
      <c r="AE1042" s="44"/>
    </row>
    <row r="1043" spans="26:31" ht="15" x14ac:dyDescent="0.25">
      <c r="Z1043" s="44"/>
      <c r="AA1043" s="44"/>
      <c r="AB1043" s="44"/>
      <c r="AC1043" s="44"/>
      <c r="AD1043" s="44"/>
      <c r="AE1043" s="44"/>
    </row>
    <row r="1044" spans="26:31" ht="15" x14ac:dyDescent="0.25">
      <c r="Z1044" s="44"/>
      <c r="AA1044" s="44"/>
      <c r="AB1044" s="44"/>
      <c r="AC1044" s="44"/>
      <c r="AD1044" s="44"/>
      <c r="AE1044" s="44"/>
    </row>
    <row r="1045" spans="26:31" ht="15" x14ac:dyDescent="0.25">
      <c r="Z1045" s="44"/>
      <c r="AA1045" s="44"/>
      <c r="AB1045" s="44"/>
      <c r="AC1045" s="44"/>
      <c r="AD1045" s="44"/>
      <c r="AE1045" s="44"/>
    </row>
    <row r="1046" spans="26:31" ht="15" x14ac:dyDescent="0.25">
      <c r="Z1046" s="44"/>
      <c r="AA1046" s="44"/>
      <c r="AB1046" s="44"/>
      <c r="AC1046" s="44"/>
      <c r="AD1046" s="44"/>
      <c r="AE1046" s="44"/>
    </row>
    <row r="1047" spans="26:31" ht="15" x14ac:dyDescent="0.25">
      <c r="Z1047" s="44"/>
      <c r="AA1047" s="44"/>
      <c r="AB1047" s="44"/>
      <c r="AC1047" s="44"/>
      <c r="AD1047" s="44"/>
      <c r="AE1047" s="44"/>
    </row>
    <row r="1048" spans="26:31" ht="15" x14ac:dyDescent="0.25">
      <c r="Z1048" s="44"/>
      <c r="AA1048" s="44"/>
      <c r="AB1048" s="44"/>
      <c r="AC1048" s="44"/>
      <c r="AD1048" s="44"/>
      <c r="AE1048" s="44"/>
    </row>
    <row r="1049" spans="26:31" ht="15" x14ac:dyDescent="0.25">
      <c r="Z1049" s="44"/>
      <c r="AA1049" s="44"/>
      <c r="AB1049" s="44"/>
      <c r="AC1049" s="44"/>
      <c r="AD1049" s="44"/>
      <c r="AE1049" s="44"/>
    </row>
    <row r="1050" spans="26:31" ht="15" x14ac:dyDescent="0.25">
      <c r="Z1050" s="44"/>
      <c r="AA1050" s="44"/>
      <c r="AB1050" s="44"/>
      <c r="AC1050" s="44"/>
      <c r="AD1050" s="44"/>
      <c r="AE1050" s="44"/>
    </row>
    <row r="1051" spans="26:31" ht="15" x14ac:dyDescent="0.25">
      <c r="Z1051" s="44"/>
      <c r="AA1051" s="44"/>
      <c r="AB1051" s="44"/>
      <c r="AC1051" s="44"/>
      <c r="AD1051" s="44"/>
      <c r="AE1051" s="44"/>
    </row>
    <row r="1052" spans="26:31" ht="15" x14ac:dyDescent="0.25">
      <c r="Z1052" s="44"/>
      <c r="AA1052" s="44"/>
      <c r="AB1052" s="44"/>
      <c r="AC1052" s="44"/>
      <c r="AD1052" s="44"/>
      <c r="AE1052" s="44"/>
    </row>
    <row r="1053" spans="26:31" ht="15" x14ac:dyDescent="0.25">
      <c r="Z1053" s="44"/>
      <c r="AA1053" s="44"/>
      <c r="AB1053" s="44"/>
      <c r="AC1053" s="44"/>
      <c r="AD1053" s="44"/>
      <c r="AE1053" s="44"/>
    </row>
    <row r="1054" spans="26:31" ht="15" x14ac:dyDescent="0.25">
      <c r="Z1054" s="44"/>
      <c r="AA1054" s="44"/>
      <c r="AB1054" s="44"/>
      <c r="AC1054" s="44"/>
      <c r="AD1054" s="44"/>
      <c r="AE1054" s="44"/>
    </row>
    <row r="1055" spans="26:31" ht="15" x14ac:dyDescent="0.25">
      <c r="Z1055" s="44"/>
      <c r="AA1055" s="44"/>
      <c r="AB1055" s="44"/>
      <c r="AC1055" s="44"/>
      <c r="AD1055" s="44"/>
      <c r="AE1055" s="44"/>
    </row>
    <row r="1056" spans="26:31" ht="15" x14ac:dyDescent="0.25">
      <c r="Z1056" s="44"/>
      <c r="AA1056" s="44"/>
      <c r="AB1056" s="44"/>
      <c r="AC1056" s="44"/>
      <c r="AD1056" s="44"/>
      <c r="AE1056" s="44"/>
    </row>
    <row r="1057" spans="26:31" ht="15" x14ac:dyDescent="0.25">
      <c r="Z1057" s="44"/>
      <c r="AA1057" s="44"/>
      <c r="AB1057" s="44"/>
      <c r="AC1057" s="44"/>
      <c r="AD1057" s="44"/>
      <c r="AE1057" s="44"/>
    </row>
    <row r="1058" spans="26:31" ht="15" x14ac:dyDescent="0.25">
      <c r="Z1058" s="44"/>
      <c r="AA1058" s="44"/>
      <c r="AB1058" s="44"/>
      <c r="AC1058" s="44"/>
      <c r="AD1058" s="44"/>
      <c r="AE1058" s="44"/>
    </row>
    <row r="1059" spans="26:31" ht="15" x14ac:dyDescent="0.25">
      <c r="Z1059" s="44"/>
      <c r="AA1059" s="44"/>
      <c r="AB1059" s="44"/>
      <c r="AC1059" s="44"/>
      <c r="AD1059" s="44"/>
      <c r="AE1059" s="44"/>
    </row>
    <row r="1060" spans="26:31" ht="15" x14ac:dyDescent="0.25">
      <c r="Z1060" s="44"/>
      <c r="AA1060" s="44"/>
      <c r="AB1060" s="44"/>
      <c r="AC1060" s="44"/>
      <c r="AD1060" s="44"/>
      <c r="AE1060" s="44"/>
    </row>
    <row r="1061" spans="26:31" ht="15" x14ac:dyDescent="0.25">
      <c r="Z1061" s="44"/>
      <c r="AA1061" s="44"/>
      <c r="AB1061" s="44"/>
      <c r="AC1061" s="44"/>
      <c r="AD1061" s="44"/>
      <c r="AE1061" s="44"/>
    </row>
    <row r="1062" spans="26:31" ht="15" x14ac:dyDescent="0.25">
      <c r="Z1062" s="44"/>
      <c r="AA1062" s="44"/>
      <c r="AB1062" s="44"/>
      <c r="AC1062" s="44"/>
      <c r="AD1062" s="44"/>
      <c r="AE1062" s="44"/>
    </row>
    <row r="1063" spans="26:31" ht="15" x14ac:dyDescent="0.25">
      <c r="Z1063" s="44"/>
      <c r="AA1063" s="44"/>
      <c r="AB1063" s="44"/>
      <c r="AC1063" s="44"/>
      <c r="AD1063" s="44"/>
      <c r="AE1063" s="44"/>
    </row>
    <row r="1064" spans="26:31" ht="15" x14ac:dyDescent="0.25">
      <c r="Z1064" s="44"/>
      <c r="AA1064" s="44"/>
      <c r="AB1064" s="44"/>
      <c r="AC1064" s="44"/>
      <c r="AD1064" s="44"/>
      <c r="AE1064" s="44"/>
    </row>
    <row r="1065" spans="26:31" ht="15" x14ac:dyDescent="0.25">
      <c r="Z1065" s="44"/>
      <c r="AA1065" s="44"/>
      <c r="AB1065" s="44"/>
      <c r="AC1065" s="44"/>
      <c r="AD1065" s="44"/>
      <c r="AE1065" s="44"/>
    </row>
    <row r="1066" spans="26:31" ht="15" x14ac:dyDescent="0.25">
      <c r="Z1066" s="44"/>
      <c r="AA1066" s="44"/>
      <c r="AB1066" s="44"/>
      <c r="AC1066" s="44"/>
      <c r="AD1066" s="44"/>
      <c r="AE1066" s="44"/>
    </row>
    <row r="1067" spans="26:31" ht="15" x14ac:dyDescent="0.25">
      <c r="Z1067" s="44"/>
      <c r="AA1067" s="44"/>
      <c r="AB1067" s="44"/>
      <c r="AC1067" s="44"/>
      <c r="AD1067" s="44"/>
      <c r="AE1067" s="44"/>
    </row>
    <row r="1068" spans="26:31" ht="15" x14ac:dyDescent="0.25">
      <c r="Z1068" s="44"/>
      <c r="AA1068" s="44"/>
      <c r="AB1068" s="44"/>
      <c r="AC1068" s="44"/>
      <c r="AD1068" s="44"/>
      <c r="AE1068" s="44"/>
    </row>
    <row r="1069" spans="26:31" ht="15" x14ac:dyDescent="0.25">
      <c r="Z1069" s="44"/>
      <c r="AA1069" s="44"/>
      <c r="AB1069" s="44"/>
      <c r="AC1069" s="44"/>
      <c r="AD1069" s="44"/>
      <c r="AE1069" s="44"/>
    </row>
    <row r="1070" spans="26:31" ht="15" x14ac:dyDescent="0.25">
      <c r="Z1070" s="44"/>
      <c r="AA1070" s="44"/>
      <c r="AB1070" s="44"/>
      <c r="AC1070" s="44"/>
      <c r="AD1070" s="44"/>
      <c r="AE1070" s="44"/>
    </row>
    <row r="1071" spans="26:31" ht="15" x14ac:dyDescent="0.25">
      <c r="Z1071" s="44"/>
      <c r="AA1071" s="44"/>
      <c r="AB1071" s="44"/>
      <c r="AC1071" s="44"/>
      <c r="AD1071" s="44"/>
      <c r="AE1071" s="44"/>
    </row>
    <row r="1072" spans="26:31" ht="15" x14ac:dyDescent="0.25">
      <c r="Z1072" s="44"/>
      <c r="AA1072" s="44"/>
      <c r="AB1072" s="44"/>
      <c r="AC1072" s="44"/>
      <c r="AD1072" s="44"/>
      <c r="AE1072" s="44"/>
    </row>
    <row r="1073" spans="26:31" ht="15" x14ac:dyDescent="0.25">
      <c r="Z1073" s="44"/>
      <c r="AA1073" s="44"/>
      <c r="AB1073" s="44"/>
      <c r="AC1073" s="44"/>
      <c r="AD1073" s="44"/>
      <c r="AE1073" s="44"/>
    </row>
    <row r="1074" spans="26:31" ht="15" x14ac:dyDescent="0.25">
      <c r="Z1074" s="44"/>
      <c r="AA1074" s="44"/>
      <c r="AB1074" s="44"/>
      <c r="AC1074" s="44"/>
      <c r="AD1074" s="44"/>
      <c r="AE1074" s="44"/>
    </row>
    <row r="1075" spans="26:31" ht="15" x14ac:dyDescent="0.25">
      <c r="Z1075" s="44"/>
      <c r="AA1075" s="44"/>
      <c r="AB1075" s="44"/>
      <c r="AC1075" s="44"/>
      <c r="AD1075" s="44"/>
      <c r="AE1075" s="44"/>
    </row>
    <row r="1076" spans="26:31" ht="15" x14ac:dyDescent="0.25">
      <c r="Z1076" s="44"/>
      <c r="AA1076" s="44"/>
      <c r="AB1076" s="44"/>
      <c r="AC1076" s="44"/>
      <c r="AD1076" s="44"/>
      <c r="AE1076" s="44"/>
    </row>
    <row r="1077" spans="26:31" ht="15" x14ac:dyDescent="0.25">
      <c r="Z1077" s="44"/>
      <c r="AA1077" s="44"/>
      <c r="AB1077" s="44"/>
      <c r="AC1077" s="44"/>
      <c r="AD1077" s="44"/>
      <c r="AE1077" s="44"/>
    </row>
    <row r="1078" spans="26:31" ht="15" x14ac:dyDescent="0.25">
      <c r="Z1078" s="44"/>
      <c r="AA1078" s="44"/>
      <c r="AB1078" s="44"/>
      <c r="AC1078" s="44"/>
      <c r="AD1078" s="44"/>
      <c r="AE1078" s="44"/>
    </row>
    <row r="1079" spans="26:31" ht="15" x14ac:dyDescent="0.25">
      <c r="Z1079" s="44"/>
      <c r="AA1079" s="44"/>
      <c r="AB1079" s="44"/>
      <c r="AC1079" s="44"/>
      <c r="AD1079" s="44"/>
      <c r="AE1079" s="44"/>
    </row>
    <row r="1080" spans="26:31" ht="15" x14ac:dyDescent="0.25">
      <c r="Z1080" s="44"/>
      <c r="AA1080" s="44"/>
      <c r="AB1080" s="44"/>
      <c r="AC1080" s="44"/>
      <c r="AD1080" s="44"/>
      <c r="AE1080" s="44"/>
    </row>
    <row r="1081" spans="26:31" ht="15" x14ac:dyDescent="0.25">
      <c r="Z1081" s="44"/>
      <c r="AA1081" s="44"/>
      <c r="AB1081" s="44"/>
      <c r="AC1081" s="44"/>
      <c r="AD1081" s="44"/>
      <c r="AE1081" s="44"/>
    </row>
    <row r="1082" spans="26:31" ht="15" x14ac:dyDescent="0.25">
      <c r="Z1082" s="44"/>
      <c r="AA1082" s="44"/>
      <c r="AB1082" s="44"/>
      <c r="AC1082" s="44"/>
      <c r="AD1082" s="44"/>
      <c r="AE1082" s="44"/>
    </row>
    <row r="1083" spans="26:31" ht="15" x14ac:dyDescent="0.25">
      <c r="Z1083" s="44"/>
      <c r="AA1083" s="44"/>
      <c r="AB1083" s="44"/>
      <c r="AC1083" s="44"/>
      <c r="AD1083" s="44"/>
      <c r="AE1083" s="44"/>
    </row>
    <row r="1084" spans="26:31" ht="15" x14ac:dyDescent="0.25">
      <c r="Z1084" s="44"/>
      <c r="AA1084" s="44"/>
      <c r="AB1084" s="44"/>
      <c r="AC1084" s="44"/>
      <c r="AD1084" s="44"/>
      <c r="AE1084" s="44"/>
    </row>
    <row r="1085" spans="26:31" ht="15" x14ac:dyDescent="0.25">
      <c r="Z1085" s="44"/>
      <c r="AA1085" s="44"/>
      <c r="AB1085" s="44"/>
      <c r="AC1085" s="44"/>
      <c r="AD1085" s="44"/>
      <c r="AE1085" s="44"/>
    </row>
    <row r="1086" spans="26:31" ht="15" x14ac:dyDescent="0.25">
      <c r="Z1086" s="44"/>
      <c r="AA1086" s="44"/>
      <c r="AB1086" s="44"/>
      <c r="AC1086" s="44"/>
      <c r="AD1086" s="44"/>
      <c r="AE1086" s="44"/>
    </row>
    <row r="1087" spans="26:31" ht="15" x14ac:dyDescent="0.25">
      <c r="Z1087" s="44"/>
      <c r="AA1087" s="44"/>
      <c r="AB1087" s="44"/>
      <c r="AC1087" s="44"/>
      <c r="AD1087" s="44"/>
      <c r="AE1087" s="44"/>
    </row>
    <row r="1088" spans="26:31" ht="15" x14ac:dyDescent="0.25">
      <c r="Z1088" s="44"/>
      <c r="AA1088" s="44"/>
      <c r="AB1088" s="44"/>
      <c r="AC1088" s="44"/>
      <c r="AD1088" s="44"/>
      <c r="AE1088" s="44"/>
    </row>
    <row r="1089" spans="26:31" ht="15" x14ac:dyDescent="0.25">
      <c r="Z1089" s="44"/>
      <c r="AA1089" s="44"/>
      <c r="AB1089" s="44"/>
      <c r="AC1089" s="44"/>
      <c r="AD1089" s="44"/>
      <c r="AE1089" s="44"/>
    </row>
    <row r="1090" spans="26:31" ht="15" x14ac:dyDescent="0.25">
      <c r="Z1090" s="44"/>
      <c r="AA1090" s="44"/>
      <c r="AB1090" s="44"/>
      <c r="AC1090" s="44"/>
      <c r="AD1090" s="44"/>
      <c r="AE1090" s="44"/>
    </row>
    <row r="1091" spans="26:31" ht="15" x14ac:dyDescent="0.25">
      <c r="Z1091" s="44"/>
      <c r="AA1091" s="44"/>
      <c r="AB1091" s="44"/>
      <c r="AC1091" s="44"/>
      <c r="AD1091" s="44"/>
      <c r="AE1091" s="44"/>
    </row>
    <row r="1092" spans="26:31" ht="15" x14ac:dyDescent="0.25">
      <c r="Z1092" s="44"/>
      <c r="AA1092" s="44"/>
      <c r="AB1092" s="44"/>
      <c r="AC1092" s="44"/>
      <c r="AD1092" s="44"/>
      <c r="AE1092" s="44"/>
    </row>
    <row r="1093" spans="26:31" ht="15" x14ac:dyDescent="0.25">
      <c r="Z1093" s="44"/>
      <c r="AA1093" s="44"/>
      <c r="AB1093" s="44"/>
      <c r="AC1093" s="44"/>
      <c r="AD1093" s="44"/>
      <c r="AE1093" s="44"/>
    </row>
    <row r="1094" spans="26:31" ht="15" x14ac:dyDescent="0.25">
      <c r="Z1094" s="44"/>
      <c r="AA1094" s="44"/>
      <c r="AB1094" s="44"/>
      <c r="AC1094" s="44"/>
      <c r="AD1094" s="44"/>
      <c r="AE1094" s="44"/>
    </row>
    <row r="1095" spans="26:31" ht="15" x14ac:dyDescent="0.25">
      <c r="Z1095" s="44"/>
      <c r="AA1095" s="44"/>
      <c r="AB1095" s="44"/>
      <c r="AC1095" s="44"/>
      <c r="AD1095" s="44"/>
      <c r="AE1095" s="44"/>
    </row>
    <row r="1096" spans="26:31" ht="15" x14ac:dyDescent="0.25">
      <c r="Z1096" s="44"/>
      <c r="AA1096" s="44"/>
      <c r="AB1096" s="44"/>
      <c r="AC1096" s="44"/>
      <c r="AD1096" s="44"/>
      <c r="AE1096" s="44"/>
    </row>
    <row r="1097" spans="26:31" ht="15" x14ac:dyDescent="0.25">
      <c r="Z1097" s="44"/>
      <c r="AA1097" s="44"/>
      <c r="AB1097" s="44"/>
      <c r="AC1097" s="44"/>
      <c r="AD1097" s="44"/>
      <c r="AE1097" s="44"/>
    </row>
    <row r="1098" spans="26:31" ht="15" x14ac:dyDescent="0.25">
      <c r="Z1098" s="44"/>
      <c r="AA1098" s="44"/>
      <c r="AB1098" s="44"/>
      <c r="AC1098" s="44"/>
      <c r="AD1098" s="44"/>
      <c r="AE1098" s="44"/>
    </row>
    <row r="1099" spans="26:31" ht="15" x14ac:dyDescent="0.25">
      <c r="Z1099" s="44"/>
      <c r="AA1099" s="44"/>
      <c r="AB1099" s="44"/>
      <c r="AC1099" s="44"/>
      <c r="AD1099" s="44"/>
      <c r="AE1099" s="44"/>
    </row>
    <row r="1100" spans="26:31" ht="15" x14ac:dyDescent="0.25">
      <c r="Z1100" s="44"/>
      <c r="AA1100" s="44"/>
      <c r="AB1100" s="44"/>
      <c r="AC1100" s="44"/>
      <c r="AD1100" s="44"/>
      <c r="AE1100" s="44"/>
    </row>
    <row r="1101" spans="26:31" ht="15" x14ac:dyDescent="0.25">
      <c r="Z1101" s="44"/>
      <c r="AA1101" s="44"/>
      <c r="AB1101" s="44"/>
      <c r="AC1101" s="44"/>
      <c r="AD1101" s="44"/>
      <c r="AE1101" s="44"/>
    </row>
    <row r="1102" spans="26:31" ht="15" x14ac:dyDescent="0.25">
      <c r="Z1102" s="44"/>
      <c r="AA1102" s="44"/>
      <c r="AB1102" s="44"/>
      <c r="AC1102" s="44"/>
      <c r="AD1102" s="44"/>
      <c r="AE1102" s="44"/>
    </row>
    <row r="1103" spans="26:31" ht="15" x14ac:dyDescent="0.25">
      <c r="Z1103" s="44"/>
      <c r="AA1103" s="44"/>
      <c r="AB1103" s="44"/>
      <c r="AC1103" s="44"/>
      <c r="AD1103" s="44"/>
      <c r="AE1103" s="44"/>
    </row>
    <row r="1104" spans="26:31" ht="15" x14ac:dyDescent="0.25">
      <c r="Z1104" s="44"/>
      <c r="AA1104" s="44"/>
      <c r="AB1104" s="44"/>
      <c r="AC1104" s="44"/>
      <c r="AD1104" s="44"/>
      <c r="AE1104" s="44"/>
    </row>
    <row r="1105" spans="26:31" ht="15" x14ac:dyDescent="0.25">
      <c r="Z1105" s="44"/>
      <c r="AA1105" s="44"/>
      <c r="AB1105" s="44"/>
      <c r="AC1105" s="44"/>
      <c r="AD1105" s="44"/>
      <c r="AE1105" s="44"/>
    </row>
    <row r="1106" spans="26:31" ht="15" x14ac:dyDescent="0.25">
      <c r="Z1106" s="44"/>
      <c r="AA1106" s="44"/>
      <c r="AB1106" s="44"/>
      <c r="AC1106" s="44"/>
      <c r="AD1106" s="44"/>
      <c r="AE1106" s="44"/>
    </row>
    <row r="1107" spans="26:31" ht="15" x14ac:dyDescent="0.25">
      <c r="Z1107" s="44"/>
      <c r="AA1107" s="44"/>
      <c r="AB1107" s="44"/>
      <c r="AC1107" s="44"/>
      <c r="AD1107" s="44"/>
      <c r="AE1107" s="44"/>
    </row>
    <row r="1108" spans="26:31" ht="15" x14ac:dyDescent="0.25">
      <c r="Z1108" s="44"/>
      <c r="AA1108" s="44"/>
      <c r="AB1108" s="44"/>
      <c r="AC1108" s="44"/>
      <c r="AD1108" s="44"/>
      <c r="AE1108" s="44"/>
    </row>
    <row r="1109" spans="26:31" ht="15" x14ac:dyDescent="0.25">
      <c r="Z1109" s="44"/>
      <c r="AA1109" s="44"/>
      <c r="AB1109" s="44"/>
      <c r="AC1109" s="44"/>
      <c r="AD1109" s="44"/>
      <c r="AE1109" s="44"/>
    </row>
    <row r="1110" spans="26:31" ht="15" x14ac:dyDescent="0.25">
      <c r="Z1110" s="44"/>
      <c r="AA1110" s="44"/>
      <c r="AB1110" s="44"/>
      <c r="AC1110" s="44"/>
      <c r="AD1110" s="44"/>
      <c r="AE1110" s="44"/>
    </row>
    <row r="1111" spans="26:31" ht="15" x14ac:dyDescent="0.25">
      <c r="Z1111" s="44"/>
      <c r="AA1111" s="44"/>
      <c r="AB1111" s="44"/>
      <c r="AC1111" s="44"/>
      <c r="AD1111" s="44"/>
      <c r="AE1111" s="44"/>
    </row>
    <row r="1112" spans="26:31" ht="15" x14ac:dyDescent="0.25">
      <c r="Z1112" s="44"/>
      <c r="AA1112" s="44"/>
      <c r="AB1112" s="44"/>
      <c r="AC1112" s="44"/>
      <c r="AD1112" s="44"/>
      <c r="AE1112" s="44"/>
    </row>
    <row r="1113" spans="26:31" ht="15" x14ac:dyDescent="0.25">
      <c r="Z1113" s="44"/>
      <c r="AA1113" s="44"/>
      <c r="AB1113" s="44"/>
      <c r="AC1113" s="44"/>
      <c r="AD1113" s="44"/>
      <c r="AE1113" s="44"/>
    </row>
    <row r="1114" spans="26:31" ht="15" x14ac:dyDescent="0.25">
      <c r="Z1114" s="44"/>
      <c r="AA1114" s="44"/>
      <c r="AB1114" s="44"/>
      <c r="AC1114" s="44"/>
      <c r="AD1114" s="44"/>
      <c r="AE1114" s="44"/>
    </row>
    <row r="1115" spans="26:31" ht="15" x14ac:dyDescent="0.25">
      <c r="Z1115" s="44"/>
      <c r="AA1115" s="44"/>
      <c r="AB1115" s="44"/>
      <c r="AC1115" s="44"/>
      <c r="AD1115" s="44"/>
      <c r="AE1115" s="44"/>
    </row>
    <row r="1116" spans="26:31" ht="15" x14ac:dyDescent="0.25">
      <c r="Z1116" s="44"/>
      <c r="AA1116" s="44"/>
      <c r="AB1116" s="44"/>
      <c r="AC1116" s="44"/>
      <c r="AD1116" s="44"/>
      <c r="AE1116" s="44"/>
    </row>
    <row r="1117" spans="26:31" ht="15" x14ac:dyDescent="0.25">
      <c r="Z1117" s="44"/>
      <c r="AA1117" s="44"/>
      <c r="AB1117" s="44"/>
      <c r="AC1117" s="44"/>
      <c r="AD1117" s="44"/>
      <c r="AE1117" s="44"/>
    </row>
    <row r="1118" spans="26:31" ht="15" x14ac:dyDescent="0.25">
      <c r="Z1118" s="44"/>
      <c r="AA1118" s="44"/>
      <c r="AB1118" s="44"/>
      <c r="AC1118" s="44"/>
      <c r="AD1118" s="44"/>
      <c r="AE1118" s="44"/>
    </row>
    <row r="1119" spans="26:31" ht="15" x14ac:dyDescent="0.25">
      <c r="Z1119" s="44"/>
      <c r="AA1119" s="44"/>
      <c r="AB1119" s="44"/>
      <c r="AC1119" s="44"/>
      <c r="AD1119" s="44"/>
      <c r="AE1119" s="44"/>
    </row>
    <row r="1120" spans="26:31" ht="15" x14ac:dyDescent="0.25">
      <c r="Z1120" s="44"/>
      <c r="AA1120" s="44"/>
      <c r="AB1120" s="44"/>
      <c r="AC1120" s="44"/>
      <c r="AD1120" s="44"/>
      <c r="AE1120" s="44"/>
    </row>
    <row r="1121" spans="26:31" ht="15" x14ac:dyDescent="0.25">
      <c r="Z1121" s="44"/>
      <c r="AA1121" s="44"/>
      <c r="AB1121" s="44"/>
      <c r="AC1121" s="44"/>
      <c r="AD1121" s="44"/>
      <c r="AE1121" s="44"/>
    </row>
    <row r="1122" spans="26:31" ht="15" x14ac:dyDescent="0.25">
      <c r="Z1122" s="44"/>
      <c r="AA1122" s="44"/>
      <c r="AB1122" s="44"/>
      <c r="AC1122" s="44"/>
      <c r="AD1122" s="44"/>
      <c r="AE1122" s="44"/>
    </row>
    <row r="1123" spans="26:31" ht="15" x14ac:dyDescent="0.25">
      <c r="Z1123" s="44"/>
      <c r="AA1123" s="44"/>
      <c r="AB1123" s="44"/>
      <c r="AC1123" s="44"/>
      <c r="AD1123" s="44"/>
      <c r="AE1123" s="44"/>
    </row>
    <row r="1124" spans="26:31" ht="15" x14ac:dyDescent="0.25">
      <c r="Z1124" s="44"/>
      <c r="AA1124" s="44"/>
      <c r="AB1124" s="44"/>
      <c r="AC1124" s="44"/>
      <c r="AD1124" s="44"/>
      <c r="AE1124" s="44"/>
    </row>
    <row r="1125" spans="26:31" ht="15" x14ac:dyDescent="0.25">
      <c r="Z1125" s="44"/>
      <c r="AA1125" s="44"/>
      <c r="AB1125" s="44"/>
      <c r="AC1125" s="44"/>
      <c r="AD1125" s="44"/>
      <c r="AE1125" s="44"/>
    </row>
    <row r="1126" spans="26:31" ht="15" x14ac:dyDescent="0.25">
      <c r="Z1126" s="44"/>
      <c r="AA1126" s="44"/>
      <c r="AB1126" s="44"/>
      <c r="AC1126" s="44"/>
      <c r="AD1126" s="44"/>
      <c r="AE1126" s="44"/>
    </row>
    <row r="1127" spans="26:31" ht="15" x14ac:dyDescent="0.25">
      <c r="Z1127" s="44"/>
      <c r="AA1127" s="44"/>
      <c r="AB1127" s="44"/>
      <c r="AC1127" s="44"/>
      <c r="AD1127" s="44"/>
      <c r="AE1127" s="44"/>
    </row>
    <row r="1128" spans="26:31" ht="15" x14ac:dyDescent="0.25">
      <c r="Z1128" s="44"/>
      <c r="AA1128" s="44"/>
      <c r="AB1128" s="44"/>
      <c r="AC1128" s="44"/>
      <c r="AD1128" s="44"/>
      <c r="AE1128" s="44"/>
    </row>
    <row r="1129" spans="26:31" ht="15" x14ac:dyDescent="0.25">
      <c r="Z1129" s="44"/>
      <c r="AA1129" s="44"/>
      <c r="AB1129" s="44"/>
      <c r="AC1129" s="44"/>
      <c r="AD1129" s="44"/>
      <c r="AE1129" s="44"/>
    </row>
    <row r="1130" spans="26:31" ht="15" x14ac:dyDescent="0.25">
      <c r="Z1130" s="44"/>
      <c r="AA1130" s="44"/>
      <c r="AB1130" s="44"/>
      <c r="AC1130" s="44"/>
      <c r="AD1130" s="44"/>
      <c r="AE1130" s="44"/>
    </row>
    <row r="1131" spans="26:31" ht="15" x14ac:dyDescent="0.25">
      <c r="Z1131" s="44"/>
      <c r="AA1131" s="44"/>
      <c r="AB1131" s="44"/>
      <c r="AC1131" s="44"/>
      <c r="AD1131" s="44"/>
      <c r="AE1131" s="44"/>
    </row>
    <row r="1132" spans="26:31" ht="15" x14ac:dyDescent="0.25">
      <c r="Z1132" s="44"/>
      <c r="AA1132" s="44"/>
      <c r="AB1132" s="44"/>
      <c r="AC1132" s="44"/>
      <c r="AD1132" s="44"/>
      <c r="AE1132" s="44"/>
    </row>
    <row r="1133" spans="26:31" ht="15" x14ac:dyDescent="0.25">
      <c r="Z1133" s="44"/>
      <c r="AA1133" s="44"/>
      <c r="AB1133" s="44"/>
      <c r="AC1133" s="44"/>
      <c r="AD1133" s="44"/>
      <c r="AE1133" s="44"/>
    </row>
    <row r="1134" spans="26:31" ht="15" x14ac:dyDescent="0.25">
      <c r="Z1134" s="44"/>
      <c r="AA1134" s="44"/>
      <c r="AB1134" s="44"/>
      <c r="AC1134" s="44"/>
      <c r="AD1134" s="44"/>
      <c r="AE1134" s="44"/>
    </row>
    <row r="1135" spans="26:31" ht="15" x14ac:dyDescent="0.25">
      <c r="Z1135" s="44"/>
      <c r="AA1135" s="44"/>
      <c r="AB1135" s="44"/>
      <c r="AC1135" s="44"/>
      <c r="AD1135" s="44"/>
      <c r="AE1135" s="44"/>
    </row>
    <row r="1136" spans="26:31" ht="15" x14ac:dyDescent="0.25">
      <c r="Z1136" s="44"/>
      <c r="AA1136" s="44"/>
      <c r="AB1136" s="44"/>
      <c r="AC1136" s="44"/>
      <c r="AD1136" s="44"/>
      <c r="AE1136" s="44"/>
    </row>
    <row r="1137" spans="26:31" ht="15" x14ac:dyDescent="0.25">
      <c r="Z1137" s="44"/>
      <c r="AA1137" s="44"/>
      <c r="AB1137" s="44"/>
      <c r="AC1137" s="44"/>
      <c r="AD1137" s="44"/>
      <c r="AE1137" s="44"/>
    </row>
    <row r="1138" spans="26:31" ht="15" x14ac:dyDescent="0.25">
      <c r="Z1138" s="44"/>
      <c r="AA1138" s="44"/>
      <c r="AB1138" s="44"/>
      <c r="AC1138" s="44"/>
      <c r="AD1138" s="44"/>
      <c r="AE1138" s="44"/>
    </row>
    <row r="1139" spans="26:31" ht="15" x14ac:dyDescent="0.25">
      <c r="Z1139" s="44"/>
      <c r="AA1139" s="44"/>
      <c r="AB1139" s="44"/>
      <c r="AC1139" s="44"/>
      <c r="AD1139" s="44"/>
      <c r="AE1139" s="44"/>
    </row>
    <row r="1140" spans="26:31" ht="15" x14ac:dyDescent="0.25">
      <c r="Z1140" s="44"/>
      <c r="AA1140" s="44"/>
      <c r="AB1140" s="44"/>
      <c r="AC1140" s="44"/>
      <c r="AD1140" s="44"/>
      <c r="AE1140" s="44"/>
    </row>
    <row r="1141" spans="26:31" ht="15" x14ac:dyDescent="0.25">
      <c r="Z1141" s="44"/>
      <c r="AA1141" s="44"/>
      <c r="AB1141" s="44"/>
      <c r="AC1141" s="44"/>
      <c r="AD1141" s="44"/>
      <c r="AE1141" s="44"/>
    </row>
    <row r="1142" spans="26:31" ht="15" x14ac:dyDescent="0.25">
      <c r="Z1142" s="44"/>
      <c r="AA1142" s="44"/>
      <c r="AB1142" s="44"/>
      <c r="AC1142" s="44"/>
      <c r="AD1142" s="44"/>
      <c r="AE1142" s="44"/>
    </row>
    <row r="1143" spans="26:31" ht="15" x14ac:dyDescent="0.25">
      <c r="Z1143" s="44"/>
      <c r="AA1143" s="44"/>
      <c r="AB1143" s="44"/>
      <c r="AC1143" s="44"/>
      <c r="AD1143" s="44"/>
      <c r="AE1143" s="44"/>
    </row>
    <row r="1144" spans="26:31" ht="15" x14ac:dyDescent="0.25">
      <c r="Z1144" s="44"/>
      <c r="AA1144" s="44"/>
      <c r="AB1144" s="44"/>
      <c r="AC1144" s="44"/>
      <c r="AD1144" s="44"/>
      <c r="AE1144" s="44"/>
    </row>
    <row r="1145" spans="26:31" ht="15" x14ac:dyDescent="0.25">
      <c r="Z1145" s="44"/>
      <c r="AA1145" s="44"/>
      <c r="AB1145" s="44"/>
      <c r="AC1145" s="44"/>
      <c r="AD1145" s="44"/>
      <c r="AE1145" s="44"/>
    </row>
    <row r="1146" spans="26:31" ht="15" x14ac:dyDescent="0.25">
      <c r="Z1146" s="44"/>
      <c r="AA1146" s="44"/>
      <c r="AB1146" s="44"/>
      <c r="AC1146" s="44"/>
      <c r="AD1146" s="44"/>
      <c r="AE1146" s="44"/>
    </row>
    <row r="1147" spans="26:31" ht="15" x14ac:dyDescent="0.25">
      <c r="Z1147" s="44"/>
      <c r="AA1147" s="44"/>
      <c r="AB1147" s="44"/>
      <c r="AC1147" s="44"/>
      <c r="AD1147" s="44"/>
      <c r="AE1147" s="44"/>
    </row>
    <row r="1148" spans="26:31" ht="15" x14ac:dyDescent="0.25">
      <c r="Z1148" s="44"/>
      <c r="AA1148" s="44"/>
      <c r="AB1148" s="44"/>
      <c r="AC1148" s="44"/>
      <c r="AD1148" s="44"/>
      <c r="AE1148" s="44"/>
    </row>
    <row r="1149" spans="26:31" ht="15" x14ac:dyDescent="0.25">
      <c r="Z1149" s="44"/>
      <c r="AA1149" s="44"/>
      <c r="AB1149" s="44"/>
      <c r="AC1149" s="44"/>
      <c r="AD1149" s="44"/>
      <c r="AE1149" s="44"/>
    </row>
    <row r="1150" spans="26:31" ht="15" x14ac:dyDescent="0.25">
      <c r="Z1150" s="44"/>
      <c r="AA1150" s="44"/>
      <c r="AB1150" s="44"/>
      <c r="AC1150" s="44"/>
      <c r="AD1150" s="44"/>
      <c r="AE1150" s="44"/>
    </row>
    <row r="1151" spans="26:31" ht="15" x14ac:dyDescent="0.25">
      <c r="Z1151" s="44"/>
      <c r="AA1151" s="44"/>
      <c r="AB1151" s="44"/>
      <c r="AC1151" s="44"/>
      <c r="AD1151" s="44"/>
      <c r="AE1151" s="44"/>
    </row>
    <row r="1152" spans="26:31" ht="15" x14ac:dyDescent="0.25">
      <c r="Z1152" s="44"/>
      <c r="AA1152" s="44"/>
      <c r="AB1152" s="44"/>
      <c r="AC1152" s="44"/>
      <c r="AD1152" s="44"/>
      <c r="AE1152" s="44"/>
    </row>
  </sheetData>
  <autoFilter ref="A2:AE625" xr:uid="{00000000-0009-0000-0000-000002000000}"/>
  <conditionalFormatting sqref="H626:H2646">
    <cfRule type="duplicateValues" dxfId="134" priority="5"/>
  </conditionalFormatting>
  <conditionalFormatting sqref="H3:H625">
    <cfRule type="duplicateValues" dxfId="133" priority="1"/>
    <cfRule type="duplicateValues" dxfId="132" priority="2"/>
    <cfRule type="duplicateValues" dxfId="131" priority="3"/>
    <cfRule type="duplicateValues" dxfId="130" priority="4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AC782"/>
  <sheetViews>
    <sheetView zoomScale="70" zoomScaleNormal="70" workbookViewId="0">
      <pane ySplit="2" topLeftCell="A3" activePane="bottomLeft" state="frozen"/>
      <selection pane="bottomLeft" activeCell="G16" sqref="G16"/>
    </sheetView>
  </sheetViews>
  <sheetFormatPr defaultRowHeight="14.25" x14ac:dyDescent="0.2"/>
  <cols>
    <col min="1" max="1" width="14.85546875" style="42" bestFit="1" customWidth="1"/>
    <col min="2" max="2" width="11.28515625" style="42" customWidth="1"/>
    <col min="3" max="3" width="13.28515625" style="42" customWidth="1"/>
    <col min="4" max="4" width="17" style="42" bestFit="1" customWidth="1"/>
    <col min="5" max="5" width="14.85546875" style="42" customWidth="1"/>
    <col min="6" max="6" width="15.42578125" style="42" bestFit="1" customWidth="1"/>
    <col min="7" max="7" width="18.5703125" style="42" customWidth="1"/>
    <col min="8" max="8" width="10.7109375" style="42" customWidth="1"/>
    <col min="9" max="14" width="11.42578125" style="46" customWidth="1"/>
    <col min="15" max="18" width="11.42578125" style="42" customWidth="1"/>
    <col min="19" max="19" width="16.5703125" style="42" bestFit="1" customWidth="1"/>
    <col min="20" max="20" width="14.28515625" style="46" customWidth="1"/>
    <col min="21" max="21" width="14.42578125" style="46" bestFit="1" customWidth="1"/>
    <col min="22" max="22" width="14" style="46" bestFit="1" customWidth="1"/>
    <col min="23" max="23" width="11.28515625" style="42" bestFit="1" customWidth="1"/>
    <col min="24" max="24" width="107.42578125" style="43" customWidth="1"/>
    <col min="25" max="25" width="18.5703125" style="42" customWidth="1"/>
    <col min="26" max="29" width="18.28515625" style="42" customWidth="1"/>
    <col min="30" max="16384" width="9.140625" style="42"/>
  </cols>
  <sheetData>
    <row r="1" spans="1:29" s="46" customFormat="1" x14ac:dyDescent="0.2">
      <c r="I1" s="46">
        <f t="shared" ref="I1:W1" si="0">SUM(I3:I8063)</f>
        <v>44463</v>
      </c>
      <c r="J1" s="46">
        <f t="shared" si="0"/>
        <v>7580</v>
      </c>
      <c r="K1" s="46">
        <f t="shared" si="0"/>
        <v>20908</v>
      </c>
      <c r="L1" s="46">
        <f t="shared" si="0"/>
        <v>3917</v>
      </c>
      <c r="M1" s="46">
        <f t="shared" si="0"/>
        <v>1266</v>
      </c>
      <c r="N1" s="46">
        <f t="shared" si="0"/>
        <v>113474</v>
      </c>
      <c r="O1" s="46">
        <f t="shared" si="0"/>
        <v>952</v>
      </c>
      <c r="P1" s="46">
        <f t="shared" si="0"/>
        <v>952</v>
      </c>
      <c r="Q1" s="46">
        <f t="shared" si="0"/>
        <v>81.060860999018402</v>
      </c>
      <c r="R1" s="46">
        <f t="shared" si="0"/>
        <v>2043.909201533133</v>
      </c>
      <c r="S1" s="46">
        <f t="shared" si="0"/>
        <v>0</v>
      </c>
      <c r="T1" s="46">
        <f>SUM(T3:T8063)</f>
        <v>141951.83333333331</v>
      </c>
      <c r="U1" s="46">
        <f t="shared" si="0"/>
        <v>165096</v>
      </c>
      <c r="V1" s="46">
        <f t="shared" si="0"/>
        <v>108818</v>
      </c>
      <c r="W1" s="46">
        <f t="shared" si="0"/>
        <v>780</v>
      </c>
      <c r="X1" s="47"/>
    </row>
    <row r="2" spans="1:29" s="74" customFormat="1" ht="59.25" customHeight="1" x14ac:dyDescent="0.25">
      <c r="A2" s="71" t="s">
        <v>1</v>
      </c>
      <c r="B2" s="71" t="s">
        <v>2</v>
      </c>
      <c r="C2" s="71" t="s">
        <v>3</v>
      </c>
      <c r="D2" s="71" t="s">
        <v>4</v>
      </c>
      <c r="E2" s="71" t="s">
        <v>5</v>
      </c>
      <c r="F2" s="71" t="s">
        <v>6</v>
      </c>
      <c r="G2" s="71" t="s">
        <v>7</v>
      </c>
      <c r="H2" s="71" t="s">
        <v>8</v>
      </c>
      <c r="I2" s="72" t="s">
        <v>37</v>
      </c>
      <c r="J2" s="72" t="s">
        <v>588</v>
      </c>
      <c r="K2" s="72" t="s">
        <v>589</v>
      </c>
      <c r="L2" s="72" t="s">
        <v>590</v>
      </c>
      <c r="M2" s="72" t="s">
        <v>404</v>
      </c>
      <c r="N2" s="72" t="s">
        <v>2082</v>
      </c>
      <c r="O2" s="71" t="s">
        <v>42</v>
      </c>
      <c r="P2" s="71" t="s">
        <v>43</v>
      </c>
      <c r="Q2" s="71" t="s">
        <v>44</v>
      </c>
      <c r="R2" s="71" t="s">
        <v>45</v>
      </c>
      <c r="S2" s="71" t="s">
        <v>2153</v>
      </c>
      <c r="T2" s="72" t="s">
        <v>47</v>
      </c>
      <c r="U2" s="72" t="s">
        <v>48</v>
      </c>
      <c r="V2" s="72" t="s">
        <v>49</v>
      </c>
      <c r="W2" s="71" t="s">
        <v>50</v>
      </c>
      <c r="X2" s="71" t="s">
        <v>72</v>
      </c>
      <c r="Y2" s="71" t="s">
        <v>70</v>
      </c>
      <c r="Z2" s="73" t="s">
        <v>37</v>
      </c>
      <c r="AA2" s="73" t="s">
        <v>34</v>
      </c>
      <c r="AB2" s="73" t="s">
        <v>69</v>
      </c>
      <c r="AC2" s="73" t="s">
        <v>347</v>
      </c>
    </row>
    <row r="3" spans="1:29" ht="15" customHeight="1" x14ac:dyDescent="0.25">
      <c r="A3" s="40" t="s">
        <v>10</v>
      </c>
      <c r="B3" s="40" t="s">
        <v>11</v>
      </c>
      <c r="C3" t="s">
        <v>38</v>
      </c>
      <c r="D3" s="40" t="s">
        <v>35</v>
      </c>
      <c r="E3" t="s">
        <v>514</v>
      </c>
      <c r="F3" s="40" t="s">
        <v>515</v>
      </c>
      <c r="G3" t="s">
        <v>645</v>
      </c>
      <c r="H3" t="s">
        <v>646</v>
      </c>
      <c r="I3" s="1"/>
      <c r="J3" s="1"/>
      <c r="K3" s="1"/>
      <c r="L3" s="1">
        <v>1120</v>
      </c>
      <c r="M3" s="1"/>
      <c r="N3" s="1"/>
      <c r="O3" s="60">
        <f>COUNTIF(I3:N3,"&gt;=0")</f>
        <v>1</v>
      </c>
      <c r="P3" s="60">
        <f>COUNTIF(I3:N3,"&gt;=0")</f>
        <v>1</v>
      </c>
      <c r="Q3" s="62">
        <f>IFERROR(1-(MIN(I3:N3)/MAX(I3:N3)),"")</f>
        <v>0</v>
      </c>
      <c r="R3" s="62">
        <f>IF(MIN(I3:N3)&lt;&gt;0,MAX(I3:N3)/MIN(I3:N3),0)</f>
        <v>1</v>
      </c>
      <c r="S3" s="60" t="str">
        <f t="shared" ref="S3:S66" si="1">IFERROR(IF(Q3&lt;=0.15,"0-15% range",IF(AND(Q3&gt;0.15,Q3&lt;=0.5),"16 - 50% range",IF(Q3&gt;0.5,"50-100% range", "NA"))),"")</f>
        <v>0-15% range</v>
      </c>
      <c r="T3" s="61">
        <f>AVERAGE(I3:N3)</f>
        <v>1120</v>
      </c>
      <c r="U3" s="61">
        <f>MAX(I3:N3)</f>
        <v>1120</v>
      </c>
      <c r="V3" s="61">
        <f>MIN(I3:N3)</f>
        <v>1120</v>
      </c>
      <c r="W3" s="60">
        <f t="shared" ref="W3:W66" si="2">COUNTIF(H:H,H3)</f>
        <v>1</v>
      </c>
      <c r="X3" s="77" t="s">
        <v>2173</v>
      </c>
    </row>
    <row r="4" spans="1:29" ht="15" customHeight="1" x14ac:dyDescent="0.25">
      <c r="A4" s="40" t="s">
        <v>10</v>
      </c>
      <c r="B4" s="40" t="s">
        <v>11</v>
      </c>
      <c r="C4" t="s">
        <v>38</v>
      </c>
      <c r="D4" s="40" t="s">
        <v>35</v>
      </c>
      <c r="E4" t="s">
        <v>514</v>
      </c>
      <c r="F4" s="40" t="s">
        <v>515</v>
      </c>
      <c r="G4" t="s">
        <v>1093</v>
      </c>
      <c r="H4" t="s">
        <v>1094</v>
      </c>
      <c r="I4" s="1"/>
      <c r="J4" s="1"/>
      <c r="K4" s="1"/>
      <c r="L4" s="1"/>
      <c r="M4" s="1"/>
      <c r="N4" s="1">
        <v>50</v>
      </c>
      <c r="O4" s="60">
        <f t="shared" ref="O4:O67" si="3">COUNTIF(I4:N4,"&gt;=0")</f>
        <v>1</v>
      </c>
      <c r="P4" s="60">
        <f t="shared" ref="P4:P67" si="4">COUNTIF(I4:N4,"&gt;=0")</f>
        <v>1</v>
      </c>
      <c r="Q4" s="62">
        <f t="shared" ref="Q4:Q67" si="5">IFERROR(1-(MIN(I4:N4)/MAX(I4:N4)),"")</f>
        <v>0</v>
      </c>
      <c r="R4" s="62">
        <f t="shared" ref="R4:R67" si="6">IF(MIN(I4:N4)&lt;&gt;0,MAX(I4:N4)/MIN(I4:N4),0)</f>
        <v>1</v>
      </c>
      <c r="S4" s="60" t="str">
        <f t="shared" si="1"/>
        <v>0-15% range</v>
      </c>
      <c r="T4" s="61">
        <f t="shared" ref="T4:T39" si="7">AVERAGE(I4:N4)</f>
        <v>50</v>
      </c>
      <c r="U4" s="61">
        <f t="shared" ref="U4:U13" si="8">MAX(I4:N4)</f>
        <v>50</v>
      </c>
      <c r="V4" s="61">
        <f t="shared" ref="V4:V13" si="9">MIN(I4:N4)</f>
        <v>50</v>
      </c>
      <c r="W4" s="60">
        <f t="shared" si="2"/>
        <v>1</v>
      </c>
      <c r="X4" s="77" t="s">
        <v>2173</v>
      </c>
    </row>
    <row r="5" spans="1:29" ht="15" customHeight="1" x14ac:dyDescent="0.25">
      <c r="A5" s="40" t="s">
        <v>10</v>
      </c>
      <c r="B5" s="40" t="s">
        <v>11</v>
      </c>
      <c r="C5" t="s">
        <v>38</v>
      </c>
      <c r="D5" s="40" t="s">
        <v>35</v>
      </c>
      <c r="E5" t="s">
        <v>514</v>
      </c>
      <c r="F5" s="40" t="s">
        <v>515</v>
      </c>
      <c r="G5" t="s">
        <v>514</v>
      </c>
      <c r="H5" t="s">
        <v>840</v>
      </c>
      <c r="I5" s="1"/>
      <c r="J5" s="1"/>
      <c r="K5" s="1"/>
      <c r="L5" s="1"/>
      <c r="M5" s="1"/>
      <c r="N5" s="1">
        <v>5300</v>
      </c>
      <c r="O5" s="60">
        <f t="shared" si="3"/>
        <v>1</v>
      </c>
      <c r="P5" s="60">
        <f t="shared" si="4"/>
        <v>1</v>
      </c>
      <c r="Q5" s="62">
        <f t="shared" si="5"/>
        <v>0</v>
      </c>
      <c r="R5" s="62">
        <f t="shared" si="6"/>
        <v>1</v>
      </c>
      <c r="S5" s="60" t="str">
        <f t="shared" si="1"/>
        <v>0-15% range</v>
      </c>
      <c r="T5" s="61">
        <f t="shared" si="7"/>
        <v>5300</v>
      </c>
      <c r="U5" s="61">
        <f t="shared" si="8"/>
        <v>5300</v>
      </c>
      <c r="V5" s="61">
        <f t="shared" si="9"/>
        <v>5300</v>
      </c>
      <c r="W5" s="60">
        <f t="shared" si="2"/>
        <v>1</v>
      </c>
      <c r="X5" s="77" t="s">
        <v>2173</v>
      </c>
    </row>
    <row r="6" spans="1:29" ht="15" customHeight="1" x14ac:dyDescent="0.25">
      <c r="A6" s="40" t="s">
        <v>10</v>
      </c>
      <c r="B6" s="40" t="s">
        <v>11</v>
      </c>
      <c r="C6" t="s">
        <v>38</v>
      </c>
      <c r="D6" s="40" t="s">
        <v>35</v>
      </c>
      <c r="E6" t="s">
        <v>514</v>
      </c>
      <c r="F6" s="40" t="s">
        <v>515</v>
      </c>
      <c r="G6" t="s">
        <v>1968</v>
      </c>
      <c r="H6" t="s">
        <v>1969</v>
      </c>
      <c r="I6" s="1"/>
      <c r="J6" s="1"/>
      <c r="K6" s="1"/>
      <c r="L6" s="1"/>
      <c r="M6" s="1"/>
      <c r="N6" s="1">
        <v>70</v>
      </c>
      <c r="O6" s="60">
        <f t="shared" si="3"/>
        <v>1</v>
      </c>
      <c r="P6" s="60">
        <f t="shared" si="4"/>
        <v>1</v>
      </c>
      <c r="Q6" s="62">
        <f t="shared" si="5"/>
        <v>0</v>
      </c>
      <c r="R6" s="62">
        <f t="shared" si="6"/>
        <v>1</v>
      </c>
      <c r="S6" s="60" t="str">
        <f t="shared" si="1"/>
        <v>0-15% range</v>
      </c>
      <c r="T6" s="61">
        <f t="shared" si="7"/>
        <v>70</v>
      </c>
      <c r="U6" s="61">
        <f t="shared" si="8"/>
        <v>70</v>
      </c>
      <c r="V6" s="61">
        <f t="shared" si="9"/>
        <v>70</v>
      </c>
      <c r="W6" s="60">
        <f t="shared" si="2"/>
        <v>1</v>
      </c>
      <c r="X6" s="77" t="s">
        <v>2173</v>
      </c>
    </row>
    <row r="7" spans="1:29" ht="15" customHeight="1" x14ac:dyDescent="0.25">
      <c r="A7" s="40" t="s">
        <v>10</v>
      </c>
      <c r="B7" s="40" t="s">
        <v>11</v>
      </c>
      <c r="C7" t="s">
        <v>38</v>
      </c>
      <c r="D7" s="40" t="s">
        <v>35</v>
      </c>
      <c r="E7" t="s">
        <v>514</v>
      </c>
      <c r="F7" s="40" t="s">
        <v>515</v>
      </c>
      <c r="G7" t="s">
        <v>1970</v>
      </c>
      <c r="H7" t="s">
        <v>1971</v>
      </c>
      <c r="I7" s="1"/>
      <c r="J7" s="1"/>
      <c r="K7" s="1"/>
      <c r="L7" s="1"/>
      <c r="M7" s="1"/>
      <c r="N7" s="1">
        <v>50</v>
      </c>
      <c r="O7" s="60">
        <f t="shared" si="3"/>
        <v>1</v>
      </c>
      <c r="P7" s="60">
        <f t="shared" si="4"/>
        <v>1</v>
      </c>
      <c r="Q7" s="62">
        <f t="shared" si="5"/>
        <v>0</v>
      </c>
      <c r="R7" s="62">
        <f t="shared" si="6"/>
        <v>1</v>
      </c>
      <c r="S7" s="60" t="str">
        <f t="shared" si="1"/>
        <v>0-15% range</v>
      </c>
      <c r="T7" s="61">
        <f t="shared" si="7"/>
        <v>50</v>
      </c>
      <c r="U7" s="61">
        <f t="shared" si="8"/>
        <v>50</v>
      </c>
      <c r="V7" s="61">
        <f t="shared" si="9"/>
        <v>50</v>
      </c>
      <c r="W7" s="60">
        <f t="shared" si="2"/>
        <v>1</v>
      </c>
      <c r="X7" s="77" t="s">
        <v>2173</v>
      </c>
    </row>
    <row r="8" spans="1:29" ht="15" customHeight="1" x14ac:dyDescent="0.25">
      <c r="A8" s="40" t="s">
        <v>10</v>
      </c>
      <c r="B8" s="40" t="s">
        <v>11</v>
      </c>
      <c r="C8" t="s">
        <v>38</v>
      </c>
      <c r="D8" s="40" t="s">
        <v>35</v>
      </c>
      <c r="E8" t="s">
        <v>38</v>
      </c>
      <c r="F8" s="40" t="s">
        <v>36</v>
      </c>
      <c r="G8" t="s">
        <v>1933</v>
      </c>
      <c r="H8" t="s">
        <v>1934</v>
      </c>
      <c r="I8" s="1"/>
      <c r="J8" s="1"/>
      <c r="K8" s="1"/>
      <c r="L8" s="1"/>
      <c r="M8" s="1"/>
      <c r="N8" s="1">
        <v>50</v>
      </c>
      <c r="O8" s="60">
        <f t="shared" si="3"/>
        <v>1</v>
      </c>
      <c r="P8" s="60">
        <f t="shared" si="4"/>
        <v>1</v>
      </c>
      <c r="Q8" s="62">
        <f t="shared" si="5"/>
        <v>0</v>
      </c>
      <c r="R8" s="62">
        <f t="shared" si="6"/>
        <v>1</v>
      </c>
      <c r="S8" s="60" t="str">
        <f t="shared" si="1"/>
        <v>0-15% range</v>
      </c>
      <c r="T8" s="61">
        <f t="shared" si="7"/>
        <v>50</v>
      </c>
      <c r="U8" s="61">
        <f t="shared" si="8"/>
        <v>50</v>
      </c>
      <c r="V8" s="61">
        <f t="shared" si="9"/>
        <v>50</v>
      </c>
      <c r="W8" s="60">
        <f t="shared" si="2"/>
        <v>1</v>
      </c>
      <c r="X8" s="77" t="s">
        <v>2173</v>
      </c>
    </row>
    <row r="9" spans="1:29" ht="15" customHeight="1" x14ac:dyDescent="0.25">
      <c r="A9" s="40" t="s">
        <v>10</v>
      </c>
      <c r="B9" s="40" t="s">
        <v>11</v>
      </c>
      <c r="C9" t="s">
        <v>38</v>
      </c>
      <c r="D9" s="40" t="s">
        <v>35</v>
      </c>
      <c r="E9" t="s">
        <v>38</v>
      </c>
      <c r="F9" s="40" t="s">
        <v>36</v>
      </c>
      <c r="G9" t="s">
        <v>38</v>
      </c>
      <c r="H9" t="s">
        <v>475</v>
      </c>
      <c r="I9" s="1"/>
      <c r="J9" s="1"/>
      <c r="K9" s="1"/>
      <c r="L9" s="1"/>
      <c r="M9" s="1"/>
      <c r="N9" s="1">
        <v>10000</v>
      </c>
      <c r="O9" s="60">
        <f t="shared" si="3"/>
        <v>1</v>
      </c>
      <c r="P9" s="60">
        <f t="shared" si="4"/>
        <v>1</v>
      </c>
      <c r="Q9" s="62">
        <f t="shared" si="5"/>
        <v>0</v>
      </c>
      <c r="R9" s="62">
        <f t="shared" si="6"/>
        <v>1</v>
      </c>
      <c r="S9" s="60" t="str">
        <f t="shared" si="1"/>
        <v>0-15% range</v>
      </c>
      <c r="T9" s="61">
        <f t="shared" si="7"/>
        <v>10000</v>
      </c>
      <c r="U9" s="61">
        <f t="shared" si="8"/>
        <v>10000</v>
      </c>
      <c r="V9" s="61">
        <f t="shared" si="9"/>
        <v>10000</v>
      </c>
      <c r="W9" s="60">
        <f t="shared" si="2"/>
        <v>1</v>
      </c>
      <c r="X9" s="77" t="s">
        <v>2173</v>
      </c>
    </row>
    <row r="10" spans="1:29" ht="15" customHeight="1" x14ac:dyDescent="0.25">
      <c r="A10" s="40" t="s">
        <v>10</v>
      </c>
      <c r="B10" s="40" t="s">
        <v>11</v>
      </c>
      <c r="C10" t="s">
        <v>38</v>
      </c>
      <c r="D10" s="40" t="s">
        <v>35</v>
      </c>
      <c r="E10" t="s">
        <v>1005</v>
      </c>
      <c r="F10" s="40" t="s">
        <v>1006</v>
      </c>
      <c r="G10" t="s">
        <v>1007</v>
      </c>
      <c r="H10" t="s">
        <v>1008</v>
      </c>
      <c r="I10" s="1"/>
      <c r="J10" s="1"/>
      <c r="K10" s="1"/>
      <c r="L10" s="1"/>
      <c r="M10" s="1"/>
      <c r="N10" s="1">
        <v>10</v>
      </c>
      <c r="O10" s="60">
        <f t="shared" si="3"/>
        <v>1</v>
      </c>
      <c r="P10" s="60">
        <f t="shared" si="4"/>
        <v>1</v>
      </c>
      <c r="Q10" s="62">
        <f t="shared" si="5"/>
        <v>0</v>
      </c>
      <c r="R10" s="62">
        <f t="shared" si="6"/>
        <v>1</v>
      </c>
      <c r="S10" s="60" t="str">
        <f t="shared" si="1"/>
        <v>0-15% range</v>
      </c>
      <c r="T10" s="61">
        <f t="shared" si="7"/>
        <v>10</v>
      </c>
      <c r="U10" s="61">
        <f t="shared" si="8"/>
        <v>10</v>
      </c>
      <c r="V10" s="61">
        <f t="shared" si="9"/>
        <v>10</v>
      </c>
      <c r="W10" s="60">
        <f t="shared" si="2"/>
        <v>1</v>
      </c>
      <c r="X10" s="77" t="s">
        <v>2173</v>
      </c>
    </row>
    <row r="11" spans="1:29" ht="15" customHeight="1" x14ac:dyDescent="0.25">
      <c r="A11" s="40" t="s">
        <v>10</v>
      </c>
      <c r="B11" s="40" t="s">
        <v>11</v>
      </c>
      <c r="C11" t="s">
        <v>38</v>
      </c>
      <c r="D11" s="40" t="s">
        <v>35</v>
      </c>
      <c r="E11" t="s">
        <v>1005</v>
      </c>
      <c r="F11" s="40" t="s">
        <v>1006</v>
      </c>
      <c r="G11" t="s">
        <v>1009</v>
      </c>
      <c r="H11" t="s">
        <v>1010</v>
      </c>
      <c r="I11" s="1"/>
      <c r="J11" s="1"/>
      <c r="K11" s="1"/>
      <c r="L11" s="1"/>
      <c r="M11" s="1"/>
      <c r="N11" s="1">
        <v>21</v>
      </c>
      <c r="O11" s="60">
        <f t="shared" si="3"/>
        <v>1</v>
      </c>
      <c r="P11" s="60">
        <f t="shared" si="4"/>
        <v>1</v>
      </c>
      <c r="Q11" s="62">
        <f t="shared" si="5"/>
        <v>0</v>
      </c>
      <c r="R11" s="62">
        <f t="shared" si="6"/>
        <v>1</v>
      </c>
      <c r="S11" s="60" t="str">
        <f t="shared" si="1"/>
        <v>0-15% range</v>
      </c>
      <c r="T11" s="61">
        <f t="shared" si="7"/>
        <v>21</v>
      </c>
      <c r="U11" s="61">
        <f t="shared" si="8"/>
        <v>21</v>
      </c>
      <c r="V11" s="61">
        <f t="shared" si="9"/>
        <v>21</v>
      </c>
      <c r="W11" s="60">
        <f t="shared" si="2"/>
        <v>1</v>
      </c>
      <c r="X11" s="77" t="s">
        <v>2173</v>
      </c>
    </row>
    <row r="12" spans="1:29" ht="15" customHeight="1" x14ac:dyDescent="0.25">
      <c r="A12" s="40" t="s">
        <v>10</v>
      </c>
      <c r="B12" s="40" t="s">
        <v>11</v>
      </c>
      <c r="C12" t="s">
        <v>38</v>
      </c>
      <c r="D12" s="40" t="s">
        <v>35</v>
      </c>
      <c r="E12" t="s">
        <v>1005</v>
      </c>
      <c r="F12" s="40" t="s">
        <v>1006</v>
      </c>
      <c r="G12" t="s">
        <v>1005</v>
      </c>
      <c r="H12" t="s">
        <v>1054</v>
      </c>
      <c r="I12" s="1"/>
      <c r="J12" s="1"/>
      <c r="K12" s="1"/>
      <c r="L12" s="1"/>
      <c r="M12" s="1"/>
      <c r="N12" s="1">
        <v>1200</v>
      </c>
      <c r="O12" s="60">
        <f t="shared" si="3"/>
        <v>1</v>
      </c>
      <c r="P12" s="60">
        <f t="shared" si="4"/>
        <v>1</v>
      </c>
      <c r="Q12" s="62">
        <f t="shared" si="5"/>
        <v>0</v>
      </c>
      <c r="R12" s="62">
        <f t="shared" si="6"/>
        <v>1</v>
      </c>
      <c r="S12" s="60" t="str">
        <f t="shared" si="1"/>
        <v>0-15% range</v>
      </c>
      <c r="T12" s="61">
        <f t="shared" si="7"/>
        <v>1200</v>
      </c>
      <c r="U12" s="61">
        <f t="shared" si="8"/>
        <v>1200</v>
      </c>
      <c r="V12" s="61">
        <f t="shared" si="9"/>
        <v>1200</v>
      </c>
      <c r="W12" s="60">
        <f t="shared" si="2"/>
        <v>1</v>
      </c>
      <c r="X12" s="77" t="s">
        <v>2173</v>
      </c>
    </row>
    <row r="13" spans="1:29" ht="15" customHeight="1" x14ac:dyDescent="0.25">
      <c r="A13" s="40" t="s">
        <v>10</v>
      </c>
      <c r="B13" s="40" t="s">
        <v>11</v>
      </c>
      <c r="C13" t="s">
        <v>38</v>
      </c>
      <c r="D13" s="40" t="s">
        <v>35</v>
      </c>
      <c r="E13" t="s">
        <v>1005</v>
      </c>
      <c r="F13" s="40" t="s">
        <v>1006</v>
      </c>
      <c r="G13" t="s">
        <v>1803</v>
      </c>
      <c r="H13" t="s">
        <v>1804</v>
      </c>
      <c r="I13" s="1"/>
      <c r="J13" s="1"/>
      <c r="K13" s="1"/>
      <c r="L13" s="1"/>
      <c r="M13" s="1"/>
      <c r="N13" s="1">
        <v>100</v>
      </c>
      <c r="O13" s="60">
        <f t="shared" si="3"/>
        <v>1</v>
      </c>
      <c r="P13" s="60">
        <f t="shared" si="4"/>
        <v>1</v>
      </c>
      <c r="Q13" s="62">
        <f t="shared" si="5"/>
        <v>0</v>
      </c>
      <c r="R13" s="62">
        <f t="shared" si="6"/>
        <v>1</v>
      </c>
      <c r="S13" s="60" t="str">
        <f t="shared" si="1"/>
        <v>0-15% range</v>
      </c>
      <c r="T13" s="61">
        <f t="shared" si="7"/>
        <v>100</v>
      </c>
      <c r="U13" s="61">
        <f t="shared" si="8"/>
        <v>100</v>
      </c>
      <c r="V13" s="61">
        <f t="shared" si="9"/>
        <v>100</v>
      </c>
      <c r="W13" s="60">
        <f t="shared" si="2"/>
        <v>1</v>
      </c>
      <c r="X13" s="77" t="s">
        <v>2173</v>
      </c>
    </row>
    <row r="14" spans="1:29" ht="15" customHeight="1" x14ac:dyDescent="0.25">
      <c r="A14" s="40" t="s">
        <v>10</v>
      </c>
      <c r="B14" s="40" t="s">
        <v>11</v>
      </c>
      <c r="C14" t="s">
        <v>38</v>
      </c>
      <c r="D14" s="40" t="s">
        <v>35</v>
      </c>
      <c r="E14" t="s">
        <v>1005</v>
      </c>
      <c r="F14" s="40" t="s">
        <v>1006</v>
      </c>
      <c r="G14" t="s">
        <v>1972</v>
      </c>
      <c r="H14" t="s">
        <v>1973</v>
      </c>
      <c r="I14" s="1"/>
      <c r="J14" s="1"/>
      <c r="K14" s="1"/>
      <c r="L14" s="1"/>
      <c r="M14" s="1"/>
      <c r="N14" s="1">
        <v>35</v>
      </c>
      <c r="O14" s="60">
        <f t="shared" si="3"/>
        <v>1</v>
      </c>
      <c r="P14" s="60">
        <f t="shared" si="4"/>
        <v>1</v>
      </c>
      <c r="Q14" s="62">
        <f t="shared" si="5"/>
        <v>0</v>
      </c>
      <c r="R14" s="62">
        <f t="shared" si="6"/>
        <v>1</v>
      </c>
      <c r="S14" s="60" t="str">
        <f t="shared" si="1"/>
        <v>0-15% range</v>
      </c>
      <c r="T14" s="61">
        <f t="shared" si="7"/>
        <v>35</v>
      </c>
      <c r="U14" s="61">
        <f t="shared" ref="U14:U77" si="10">MAX(I14:N14)</f>
        <v>35</v>
      </c>
      <c r="V14" s="61">
        <f t="shared" ref="V14:V77" si="11">MIN(I14:N14)</f>
        <v>35</v>
      </c>
      <c r="W14" s="60">
        <f t="shared" si="2"/>
        <v>1</v>
      </c>
      <c r="X14" s="77" t="s">
        <v>2173</v>
      </c>
    </row>
    <row r="15" spans="1:29" ht="15" customHeight="1" x14ac:dyDescent="0.25">
      <c r="A15" s="40" t="s">
        <v>10</v>
      </c>
      <c r="B15" s="40" t="s">
        <v>11</v>
      </c>
      <c r="C15" t="s">
        <v>38</v>
      </c>
      <c r="D15" s="40" t="s">
        <v>35</v>
      </c>
      <c r="E15" t="s">
        <v>1011</v>
      </c>
      <c r="F15" s="40" t="s">
        <v>1012</v>
      </c>
      <c r="G15" t="s">
        <v>1055</v>
      </c>
      <c r="H15" t="s">
        <v>1056</v>
      </c>
      <c r="I15" s="1"/>
      <c r="J15" s="1"/>
      <c r="K15" s="1"/>
      <c r="L15" s="1"/>
      <c r="M15" s="1"/>
      <c r="N15" s="1">
        <v>24</v>
      </c>
      <c r="O15" s="60">
        <f t="shared" si="3"/>
        <v>1</v>
      </c>
      <c r="P15" s="60">
        <f t="shared" si="4"/>
        <v>1</v>
      </c>
      <c r="Q15" s="62">
        <f t="shared" si="5"/>
        <v>0</v>
      </c>
      <c r="R15" s="62">
        <f t="shared" si="6"/>
        <v>1</v>
      </c>
      <c r="S15" s="60" t="str">
        <f t="shared" si="1"/>
        <v>0-15% range</v>
      </c>
      <c r="T15" s="61">
        <f t="shared" si="7"/>
        <v>24</v>
      </c>
      <c r="U15" s="61">
        <f t="shared" si="10"/>
        <v>24</v>
      </c>
      <c r="V15" s="61">
        <f t="shared" si="11"/>
        <v>24</v>
      </c>
      <c r="W15" s="60">
        <f t="shared" si="2"/>
        <v>1</v>
      </c>
      <c r="X15" s="77" t="s">
        <v>2173</v>
      </c>
    </row>
    <row r="16" spans="1:29" ht="15" customHeight="1" x14ac:dyDescent="0.25">
      <c r="A16" s="40" t="s">
        <v>10</v>
      </c>
      <c r="B16" s="40" t="s">
        <v>11</v>
      </c>
      <c r="C16" t="s">
        <v>38</v>
      </c>
      <c r="D16" s="40" t="s">
        <v>35</v>
      </c>
      <c r="E16" t="s">
        <v>1011</v>
      </c>
      <c r="F16" s="40" t="s">
        <v>1012</v>
      </c>
      <c r="G16" t="s">
        <v>1907</v>
      </c>
      <c r="H16" t="s">
        <v>1908</v>
      </c>
      <c r="I16" s="1"/>
      <c r="J16" s="1"/>
      <c r="K16" s="1"/>
      <c r="L16" s="1"/>
      <c r="M16" s="1"/>
      <c r="N16" s="1">
        <v>270</v>
      </c>
      <c r="O16" s="60">
        <f t="shared" si="3"/>
        <v>1</v>
      </c>
      <c r="P16" s="60">
        <f t="shared" si="4"/>
        <v>1</v>
      </c>
      <c r="Q16" s="62">
        <f t="shared" si="5"/>
        <v>0</v>
      </c>
      <c r="R16" s="62">
        <f t="shared" si="6"/>
        <v>1</v>
      </c>
      <c r="S16" s="60" t="str">
        <f t="shared" si="1"/>
        <v>0-15% range</v>
      </c>
      <c r="T16" s="61">
        <f t="shared" si="7"/>
        <v>270</v>
      </c>
      <c r="U16" s="61">
        <f t="shared" si="10"/>
        <v>270</v>
      </c>
      <c r="V16" s="61">
        <f t="shared" si="11"/>
        <v>270</v>
      </c>
      <c r="W16" s="60">
        <f t="shared" si="2"/>
        <v>1</v>
      </c>
      <c r="X16" s="77" t="s">
        <v>2173</v>
      </c>
    </row>
    <row r="17" spans="1:24" ht="15" customHeight="1" x14ac:dyDescent="0.25">
      <c r="A17" s="40" t="s">
        <v>10</v>
      </c>
      <c r="B17" s="40" t="s">
        <v>11</v>
      </c>
      <c r="C17" t="s">
        <v>38</v>
      </c>
      <c r="D17" s="40" t="s">
        <v>35</v>
      </c>
      <c r="E17" t="s">
        <v>1011</v>
      </c>
      <c r="F17" s="40" t="s">
        <v>1012</v>
      </c>
      <c r="G17" t="s">
        <v>1935</v>
      </c>
      <c r="H17" t="s">
        <v>1936</v>
      </c>
      <c r="I17" s="1"/>
      <c r="J17" s="1"/>
      <c r="K17" s="1"/>
      <c r="L17" s="1"/>
      <c r="M17" s="1"/>
      <c r="N17" s="1">
        <v>30</v>
      </c>
      <c r="O17" s="60">
        <f t="shared" si="3"/>
        <v>1</v>
      </c>
      <c r="P17" s="60">
        <f t="shared" si="4"/>
        <v>1</v>
      </c>
      <c r="Q17" s="62">
        <f t="shared" si="5"/>
        <v>0</v>
      </c>
      <c r="R17" s="62">
        <f t="shared" si="6"/>
        <v>1</v>
      </c>
      <c r="S17" s="60" t="str">
        <f t="shared" si="1"/>
        <v>0-15% range</v>
      </c>
      <c r="T17" s="61">
        <f t="shared" si="7"/>
        <v>30</v>
      </c>
      <c r="U17" s="61">
        <f t="shared" si="10"/>
        <v>30</v>
      </c>
      <c r="V17" s="61">
        <f t="shared" si="11"/>
        <v>30</v>
      </c>
      <c r="W17" s="60">
        <f t="shared" si="2"/>
        <v>1</v>
      </c>
      <c r="X17" s="77" t="s">
        <v>2173</v>
      </c>
    </row>
    <row r="18" spans="1:24" ht="15" customHeight="1" x14ac:dyDescent="0.25">
      <c r="A18" s="40" t="s">
        <v>10</v>
      </c>
      <c r="B18" s="40" t="s">
        <v>11</v>
      </c>
      <c r="C18" t="s">
        <v>38</v>
      </c>
      <c r="D18" s="40" t="s">
        <v>35</v>
      </c>
      <c r="E18" t="s">
        <v>1011</v>
      </c>
      <c r="F18" s="40" t="s">
        <v>1012</v>
      </c>
      <c r="G18" t="s">
        <v>1937</v>
      </c>
      <c r="H18" t="s">
        <v>1938</v>
      </c>
      <c r="I18" s="1"/>
      <c r="J18" s="1"/>
      <c r="K18" s="1"/>
      <c r="L18" s="1"/>
      <c r="M18" s="1"/>
      <c r="N18" s="1">
        <v>170</v>
      </c>
      <c r="O18" s="60">
        <f t="shared" si="3"/>
        <v>1</v>
      </c>
      <c r="P18" s="60">
        <f t="shared" si="4"/>
        <v>1</v>
      </c>
      <c r="Q18" s="62">
        <f t="shared" si="5"/>
        <v>0</v>
      </c>
      <c r="R18" s="62">
        <f t="shared" si="6"/>
        <v>1</v>
      </c>
      <c r="S18" s="60" t="str">
        <f t="shared" si="1"/>
        <v>0-15% range</v>
      </c>
      <c r="T18" s="61">
        <f t="shared" si="7"/>
        <v>170</v>
      </c>
      <c r="U18" s="61">
        <f t="shared" si="10"/>
        <v>170</v>
      </c>
      <c r="V18" s="61">
        <f t="shared" si="11"/>
        <v>170</v>
      </c>
      <c r="W18" s="60">
        <f t="shared" si="2"/>
        <v>1</v>
      </c>
      <c r="X18" s="77" t="s">
        <v>2173</v>
      </c>
    </row>
    <row r="19" spans="1:24" ht="15" customHeight="1" x14ac:dyDescent="0.25">
      <c r="A19" s="40" t="s">
        <v>10</v>
      </c>
      <c r="B19" s="40" t="s">
        <v>11</v>
      </c>
      <c r="C19" t="s">
        <v>38</v>
      </c>
      <c r="D19" s="40" t="s">
        <v>35</v>
      </c>
      <c r="E19" t="s">
        <v>1011</v>
      </c>
      <c r="F19" s="40" t="s">
        <v>1012</v>
      </c>
      <c r="G19" t="s">
        <v>1939</v>
      </c>
      <c r="H19" t="s">
        <v>1940</v>
      </c>
      <c r="I19" s="1"/>
      <c r="J19" s="1"/>
      <c r="K19" s="1"/>
      <c r="L19" s="1"/>
      <c r="M19" s="1"/>
      <c r="N19" s="1">
        <v>250</v>
      </c>
      <c r="O19" s="60">
        <f t="shared" si="3"/>
        <v>1</v>
      </c>
      <c r="P19" s="60">
        <f t="shared" si="4"/>
        <v>1</v>
      </c>
      <c r="Q19" s="62">
        <f t="shared" si="5"/>
        <v>0</v>
      </c>
      <c r="R19" s="62">
        <f t="shared" si="6"/>
        <v>1</v>
      </c>
      <c r="S19" s="60" t="str">
        <f t="shared" si="1"/>
        <v>0-15% range</v>
      </c>
      <c r="T19" s="61">
        <f t="shared" si="7"/>
        <v>250</v>
      </c>
      <c r="U19" s="61">
        <f t="shared" si="10"/>
        <v>250</v>
      </c>
      <c r="V19" s="61">
        <f t="shared" si="11"/>
        <v>250</v>
      </c>
      <c r="W19" s="60">
        <f t="shared" si="2"/>
        <v>1</v>
      </c>
      <c r="X19" s="77" t="s">
        <v>2173</v>
      </c>
    </row>
    <row r="20" spans="1:24" ht="15" customHeight="1" x14ac:dyDescent="0.25">
      <c r="A20" s="40" t="s">
        <v>10</v>
      </c>
      <c r="B20" s="40" t="s">
        <v>11</v>
      </c>
      <c r="C20" t="s">
        <v>38</v>
      </c>
      <c r="D20" s="40" t="s">
        <v>35</v>
      </c>
      <c r="E20" t="s">
        <v>1011</v>
      </c>
      <c r="F20" s="40" t="s">
        <v>1012</v>
      </c>
      <c r="G20" t="s">
        <v>1011</v>
      </c>
      <c r="H20" t="s">
        <v>1985</v>
      </c>
      <c r="I20" s="1"/>
      <c r="J20" s="1"/>
      <c r="K20" s="1"/>
      <c r="L20" s="1"/>
      <c r="M20" s="1"/>
      <c r="N20" s="1">
        <v>500</v>
      </c>
      <c r="O20" s="60">
        <f t="shared" si="3"/>
        <v>1</v>
      </c>
      <c r="P20" s="60">
        <f t="shared" si="4"/>
        <v>1</v>
      </c>
      <c r="Q20" s="62">
        <f t="shared" si="5"/>
        <v>0</v>
      </c>
      <c r="R20" s="62">
        <f t="shared" si="6"/>
        <v>1</v>
      </c>
      <c r="S20" s="60" t="str">
        <f t="shared" si="1"/>
        <v>0-15% range</v>
      </c>
      <c r="T20" s="61">
        <f t="shared" si="7"/>
        <v>500</v>
      </c>
      <c r="U20" s="61">
        <f t="shared" si="10"/>
        <v>500</v>
      </c>
      <c r="V20" s="61">
        <f t="shared" si="11"/>
        <v>500</v>
      </c>
      <c r="W20" s="60">
        <f t="shared" si="2"/>
        <v>1</v>
      </c>
      <c r="X20" s="77" t="s">
        <v>2173</v>
      </c>
    </row>
    <row r="21" spans="1:24" ht="15" customHeight="1" x14ac:dyDescent="0.25">
      <c r="A21" s="40" t="s">
        <v>10</v>
      </c>
      <c r="B21" s="40" t="s">
        <v>11</v>
      </c>
      <c r="C21" t="s">
        <v>38</v>
      </c>
      <c r="D21" s="40" t="s">
        <v>35</v>
      </c>
      <c r="E21" t="s">
        <v>1019</v>
      </c>
      <c r="F21" s="40" t="s">
        <v>1020</v>
      </c>
      <c r="G21" t="s">
        <v>1075</v>
      </c>
      <c r="H21" t="s">
        <v>1076</v>
      </c>
      <c r="I21" s="1"/>
      <c r="J21" s="1"/>
      <c r="K21" s="1"/>
      <c r="L21" s="1"/>
      <c r="M21" s="1"/>
      <c r="N21" s="1">
        <v>26</v>
      </c>
      <c r="O21" s="60">
        <f t="shared" si="3"/>
        <v>1</v>
      </c>
      <c r="P21" s="60">
        <f t="shared" si="4"/>
        <v>1</v>
      </c>
      <c r="Q21" s="62">
        <f t="shared" si="5"/>
        <v>0</v>
      </c>
      <c r="R21" s="62">
        <f t="shared" si="6"/>
        <v>1</v>
      </c>
      <c r="S21" s="60" t="str">
        <f t="shared" si="1"/>
        <v>0-15% range</v>
      </c>
      <c r="T21" s="61">
        <f t="shared" si="7"/>
        <v>26</v>
      </c>
      <c r="U21" s="61">
        <f t="shared" si="10"/>
        <v>26</v>
      </c>
      <c r="V21" s="61">
        <f t="shared" si="11"/>
        <v>26</v>
      </c>
      <c r="W21" s="60">
        <f t="shared" si="2"/>
        <v>1</v>
      </c>
      <c r="X21" s="77" t="s">
        <v>2173</v>
      </c>
    </row>
    <row r="22" spans="1:24" ht="15" customHeight="1" x14ac:dyDescent="0.25">
      <c r="A22" s="40" t="s">
        <v>10</v>
      </c>
      <c r="B22" s="40" t="s">
        <v>11</v>
      </c>
      <c r="C22" t="s">
        <v>38</v>
      </c>
      <c r="D22" s="40" t="s">
        <v>35</v>
      </c>
      <c r="E22" t="s">
        <v>1019</v>
      </c>
      <c r="F22" s="40" t="s">
        <v>1020</v>
      </c>
      <c r="G22" t="s">
        <v>1081</v>
      </c>
      <c r="H22" t="s">
        <v>1082</v>
      </c>
      <c r="I22" s="1"/>
      <c r="J22" s="1"/>
      <c r="K22" s="1"/>
      <c r="L22" s="1"/>
      <c r="M22" s="1"/>
      <c r="N22" s="1">
        <v>28</v>
      </c>
      <c r="O22" s="60">
        <f t="shared" si="3"/>
        <v>1</v>
      </c>
      <c r="P22" s="60">
        <f t="shared" si="4"/>
        <v>1</v>
      </c>
      <c r="Q22" s="62">
        <f t="shared" si="5"/>
        <v>0</v>
      </c>
      <c r="R22" s="62">
        <f t="shared" si="6"/>
        <v>1</v>
      </c>
      <c r="S22" s="60" t="str">
        <f t="shared" si="1"/>
        <v>0-15% range</v>
      </c>
      <c r="T22" s="61">
        <f t="shared" si="7"/>
        <v>28</v>
      </c>
      <c r="U22" s="61">
        <f t="shared" si="10"/>
        <v>28</v>
      </c>
      <c r="V22" s="61">
        <f t="shared" si="11"/>
        <v>28</v>
      </c>
      <c r="W22" s="60">
        <f t="shared" si="2"/>
        <v>1</v>
      </c>
      <c r="X22" s="77" t="s">
        <v>2173</v>
      </c>
    </row>
    <row r="23" spans="1:24" ht="15" customHeight="1" x14ac:dyDescent="0.25">
      <c r="A23" s="40" t="s">
        <v>10</v>
      </c>
      <c r="B23" s="40" t="s">
        <v>11</v>
      </c>
      <c r="C23" t="s">
        <v>38</v>
      </c>
      <c r="D23" s="40" t="s">
        <v>35</v>
      </c>
      <c r="E23" t="s">
        <v>1019</v>
      </c>
      <c r="F23" s="40" t="s">
        <v>1020</v>
      </c>
      <c r="G23" t="s">
        <v>1724</v>
      </c>
      <c r="H23" t="s">
        <v>1725</v>
      </c>
      <c r="I23" s="1"/>
      <c r="J23" s="1"/>
      <c r="K23" s="1"/>
      <c r="L23" s="1"/>
      <c r="M23" s="1"/>
      <c r="N23" s="1">
        <v>403</v>
      </c>
      <c r="O23" s="60">
        <f t="shared" si="3"/>
        <v>1</v>
      </c>
      <c r="P23" s="60">
        <f t="shared" si="4"/>
        <v>1</v>
      </c>
      <c r="Q23" s="62">
        <f t="shared" si="5"/>
        <v>0</v>
      </c>
      <c r="R23" s="62">
        <f t="shared" si="6"/>
        <v>1</v>
      </c>
      <c r="S23" s="60" t="str">
        <f t="shared" si="1"/>
        <v>0-15% range</v>
      </c>
      <c r="T23" s="61">
        <f t="shared" si="7"/>
        <v>403</v>
      </c>
      <c r="U23" s="61">
        <f t="shared" si="10"/>
        <v>403</v>
      </c>
      <c r="V23" s="61">
        <f t="shared" si="11"/>
        <v>403</v>
      </c>
      <c r="W23" s="60">
        <f t="shared" si="2"/>
        <v>1</v>
      </c>
      <c r="X23" s="77" t="s">
        <v>2173</v>
      </c>
    </row>
    <row r="24" spans="1:24" ht="15" customHeight="1" x14ac:dyDescent="0.25">
      <c r="A24" s="40" t="s">
        <v>10</v>
      </c>
      <c r="B24" s="40" t="s">
        <v>11</v>
      </c>
      <c r="C24" t="s">
        <v>38</v>
      </c>
      <c r="D24" s="40" t="s">
        <v>35</v>
      </c>
      <c r="E24" t="s">
        <v>1019</v>
      </c>
      <c r="F24" s="40" t="s">
        <v>1020</v>
      </c>
      <c r="G24" t="s">
        <v>1745</v>
      </c>
      <c r="H24" t="s">
        <v>1746</v>
      </c>
      <c r="I24" s="1"/>
      <c r="J24" s="1"/>
      <c r="K24" s="1"/>
      <c r="L24" s="1"/>
      <c r="M24" s="1"/>
      <c r="N24" s="1">
        <v>36</v>
      </c>
      <c r="O24" s="60">
        <f t="shared" si="3"/>
        <v>1</v>
      </c>
      <c r="P24" s="60">
        <f t="shared" si="4"/>
        <v>1</v>
      </c>
      <c r="Q24" s="62">
        <f t="shared" si="5"/>
        <v>0</v>
      </c>
      <c r="R24" s="62">
        <f t="shared" si="6"/>
        <v>1</v>
      </c>
      <c r="S24" s="60" t="str">
        <f t="shared" si="1"/>
        <v>0-15% range</v>
      </c>
      <c r="T24" s="61">
        <f t="shared" si="7"/>
        <v>36</v>
      </c>
      <c r="U24" s="61">
        <f t="shared" si="10"/>
        <v>36</v>
      </c>
      <c r="V24" s="61">
        <f t="shared" si="11"/>
        <v>36</v>
      </c>
      <c r="W24" s="60">
        <f t="shared" si="2"/>
        <v>1</v>
      </c>
      <c r="X24" s="77" t="s">
        <v>2173</v>
      </c>
    </row>
    <row r="25" spans="1:24" ht="15" customHeight="1" x14ac:dyDescent="0.25">
      <c r="A25" s="40" t="s">
        <v>10</v>
      </c>
      <c r="B25" s="40" t="s">
        <v>11</v>
      </c>
      <c r="C25" t="s">
        <v>38</v>
      </c>
      <c r="D25" s="40" t="s">
        <v>35</v>
      </c>
      <c r="E25" t="s">
        <v>1019</v>
      </c>
      <c r="F25" s="40" t="s">
        <v>1020</v>
      </c>
      <c r="G25" t="s">
        <v>1747</v>
      </c>
      <c r="H25" t="s">
        <v>1748</v>
      </c>
      <c r="I25" s="1"/>
      <c r="J25" s="1"/>
      <c r="K25" s="1"/>
      <c r="L25" s="1"/>
      <c r="M25" s="1"/>
      <c r="N25" s="1">
        <v>46</v>
      </c>
      <c r="O25" s="60">
        <f t="shared" si="3"/>
        <v>1</v>
      </c>
      <c r="P25" s="60">
        <f t="shared" si="4"/>
        <v>1</v>
      </c>
      <c r="Q25" s="62">
        <f t="shared" si="5"/>
        <v>0</v>
      </c>
      <c r="R25" s="62">
        <f t="shared" si="6"/>
        <v>1</v>
      </c>
      <c r="S25" s="60" t="str">
        <f t="shared" si="1"/>
        <v>0-15% range</v>
      </c>
      <c r="T25" s="61">
        <f t="shared" si="7"/>
        <v>46</v>
      </c>
      <c r="U25" s="61">
        <f t="shared" si="10"/>
        <v>46</v>
      </c>
      <c r="V25" s="61">
        <f t="shared" si="11"/>
        <v>46</v>
      </c>
      <c r="W25" s="60">
        <f t="shared" si="2"/>
        <v>1</v>
      </c>
      <c r="X25" s="77" t="s">
        <v>2173</v>
      </c>
    </row>
    <row r="26" spans="1:24" ht="15" customHeight="1" x14ac:dyDescent="0.25">
      <c r="A26" s="40" t="s">
        <v>10</v>
      </c>
      <c r="B26" s="40" t="s">
        <v>11</v>
      </c>
      <c r="C26" t="s">
        <v>38</v>
      </c>
      <c r="D26" s="40" t="s">
        <v>35</v>
      </c>
      <c r="E26" t="s">
        <v>1019</v>
      </c>
      <c r="F26" s="40" t="s">
        <v>1020</v>
      </c>
      <c r="G26" t="s">
        <v>1749</v>
      </c>
      <c r="H26" t="s">
        <v>1750</v>
      </c>
      <c r="I26" s="1"/>
      <c r="J26" s="1"/>
      <c r="K26" s="1"/>
      <c r="L26" s="1"/>
      <c r="M26" s="1"/>
      <c r="N26" s="1">
        <v>325</v>
      </c>
      <c r="O26" s="60">
        <f t="shared" si="3"/>
        <v>1</v>
      </c>
      <c r="P26" s="60">
        <f t="shared" si="4"/>
        <v>1</v>
      </c>
      <c r="Q26" s="62">
        <f t="shared" si="5"/>
        <v>0</v>
      </c>
      <c r="R26" s="62">
        <f t="shared" si="6"/>
        <v>1</v>
      </c>
      <c r="S26" s="60" t="str">
        <f t="shared" si="1"/>
        <v>0-15% range</v>
      </c>
      <c r="T26" s="61">
        <f t="shared" si="7"/>
        <v>325</v>
      </c>
      <c r="U26" s="61">
        <f t="shared" si="10"/>
        <v>325</v>
      </c>
      <c r="V26" s="61">
        <f t="shared" si="11"/>
        <v>325</v>
      </c>
      <c r="W26" s="60">
        <f t="shared" si="2"/>
        <v>1</v>
      </c>
      <c r="X26" s="77" t="s">
        <v>2173</v>
      </c>
    </row>
    <row r="27" spans="1:24" ht="15" customHeight="1" x14ac:dyDescent="0.25">
      <c r="A27" s="40" t="s">
        <v>10</v>
      </c>
      <c r="B27" s="40" t="s">
        <v>11</v>
      </c>
      <c r="C27" t="s">
        <v>38</v>
      </c>
      <c r="D27" s="40" t="s">
        <v>35</v>
      </c>
      <c r="E27" t="s">
        <v>1019</v>
      </c>
      <c r="F27" s="40" t="s">
        <v>1020</v>
      </c>
      <c r="G27" t="s">
        <v>1019</v>
      </c>
      <c r="H27" t="s">
        <v>1751</v>
      </c>
      <c r="I27" s="1"/>
      <c r="J27" s="1"/>
      <c r="K27" s="1"/>
      <c r="L27" s="1"/>
      <c r="M27" s="1"/>
      <c r="N27" s="1">
        <v>450</v>
      </c>
      <c r="O27" s="60">
        <f t="shared" si="3"/>
        <v>1</v>
      </c>
      <c r="P27" s="60">
        <f t="shared" si="4"/>
        <v>1</v>
      </c>
      <c r="Q27" s="62">
        <f t="shared" si="5"/>
        <v>0</v>
      </c>
      <c r="R27" s="62">
        <f t="shared" si="6"/>
        <v>1</v>
      </c>
      <c r="S27" s="60" t="str">
        <f t="shared" si="1"/>
        <v>0-15% range</v>
      </c>
      <c r="T27" s="61">
        <f t="shared" si="7"/>
        <v>450</v>
      </c>
      <c r="U27" s="61">
        <f t="shared" si="10"/>
        <v>450</v>
      </c>
      <c r="V27" s="61">
        <f t="shared" si="11"/>
        <v>450</v>
      </c>
      <c r="W27" s="60">
        <f t="shared" si="2"/>
        <v>1</v>
      </c>
      <c r="X27" s="77" t="s">
        <v>2173</v>
      </c>
    </row>
    <row r="28" spans="1:24" ht="15" customHeight="1" x14ac:dyDescent="0.25">
      <c r="A28" s="40" t="s">
        <v>10</v>
      </c>
      <c r="B28" s="40" t="s">
        <v>11</v>
      </c>
      <c r="C28" t="s">
        <v>38</v>
      </c>
      <c r="D28" s="40" t="s">
        <v>35</v>
      </c>
      <c r="E28" t="s">
        <v>1019</v>
      </c>
      <c r="F28" s="40" t="s">
        <v>1020</v>
      </c>
      <c r="G28" t="s">
        <v>1783</v>
      </c>
      <c r="H28" t="s">
        <v>1784</v>
      </c>
      <c r="I28" s="1"/>
      <c r="J28" s="1"/>
      <c r="K28" s="1"/>
      <c r="L28" s="1"/>
      <c r="M28" s="1"/>
      <c r="N28" s="1">
        <v>35</v>
      </c>
      <c r="O28" s="60">
        <f t="shared" si="3"/>
        <v>1</v>
      </c>
      <c r="P28" s="60">
        <f t="shared" si="4"/>
        <v>1</v>
      </c>
      <c r="Q28" s="62">
        <f t="shared" si="5"/>
        <v>0</v>
      </c>
      <c r="R28" s="62">
        <f t="shared" si="6"/>
        <v>1</v>
      </c>
      <c r="S28" s="60" t="str">
        <f t="shared" si="1"/>
        <v>0-15% range</v>
      </c>
      <c r="T28" s="61">
        <f t="shared" si="7"/>
        <v>35</v>
      </c>
      <c r="U28" s="61">
        <f t="shared" si="10"/>
        <v>35</v>
      </c>
      <c r="V28" s="61">
        <f t="shared" si="11"/>
        <v>35</v>
      </c>
      <c r="W28" s="60">
        <f t="shared" si="2"/>
        <v>1</v>
      </c>
      <c r="X28" s="77" t="s">
        <v>2173</v>
      </c>
    </row>
    <row r="29" spans="1:24" ht="15" customHeight="1" x14ac:dyDescent="0.25">
      <c r="A29" s="40" t="s">
        <v>10</v>
      </c>
      <c r="B29" s="40" t="s">
        <v>11</v>
      </c>
      <c r="C29" t="s">
        <v>38</v>
      </c>
      <c r="D29" s="40" t="s">
        <v>35</v>
      </c>
      <c r="E29" t="s">
        <v>1019</v>
      </c>
      <c r="F29" s="40" t="s">
        <v>1020</v>
      </c>
      <c r="G29" t="s">
        <v>1919</v>
      </c>
      <c r="H29" t="s">
        <v>1920</v>
      </c>
      <c r="I29" s="1"/>
      <c r="J29" s="1"/>
      <c r="K29" s="1"/>
      <c r="L29" s="1"/>
      <c r="M29" s="1"/>
      <c r="N29" s="1">
        <v>265</v>
      </c>
      <c r="O29" s="60">
        <f t="shared" si="3"/>
        <v>1</v>
      </c>
      <c r="P29" s="60">
        <f t="shared" si="4"/>
        <v>1</v>
      </c>
      <c r="Q29" s="62">
        <f t="shared" si="5"/>
        <v>0</v>
      </c>
      <c r="R29" s="62">
        <f t="shared" si="6"/>
        <v>1</v>
      </c>
      <c r="S29" s="60" t="str">
        <f t="shared" si="1"/>
        <v>0-15% range</v>
      </c>
      <c r="T29" s="61">
        <f t="shared" si="7"/>
        <v>265</v>
      </c>
      <c r="U29" s="61">
        <f t="shared" si="10"/>
        <v>265</v>
      </c>
      <c r="V29" s="61">
        <f t="shared" si="11"/>
        <v>265</v>
      </c>
      <c r="W29" s="60">
        <f t="shared" si="2"/>
        <v>1</v>
      </c>
      <c r="X29" s="77" t="s">
        <v>2173</v>
      </c>
    </row>
    <row r="30" spans="1:24" ht="15" customHeight="1" x14ac:dyDescent="0.25">
      <c r="A30" s="40" t="s">
        <v>10</v>
      </c>
      <c r="B30" s="40" t="s">
        <v>11</v>
      </c>
      <c r="C30" t="s">
        <v>38</v>
      </c>
      <c r="D30" s="40" t="s">
        <v>35</v>
      </c>
      <c r="E30" t="s">
        <v>1019</v>
      </c>
      <c r="F30" s="40" t="s">
        <v>1020</v>
      </c>
      <c r="G30" t="s">
        <v>1921</v>
      </c>
      <c r="H30" t="s">
        <v>1922</v>
      </c>
      <c r="I30" s="1"/>
      <c r="J30" s="1"/>
      <c r="K30" s="1"/>
      <c r="L30" s="1"/>
      <c r="M30" s="1"/>
      <c r="N30" s="1">
        <v>25</v>
      </c>
      <c r="O30" s="60">
        <f t="shared" si="3"/>
        <v>1</v>
      </c>
      <c r="P30" s="60">
        <f t="shared" si="4"/>
        <v>1</v>
      </c>
      <c r="Q30" s="62">
        <f t="shared" si="5"/>
        <v>0</v>
      </c>
      <c r="R30" s="62">
        <f t="shared" si="6"/>
        <v>1</v>
      </c>
      <c r="S30" s="60" t="str">
        <f t="shared" si="1"/>
        <v>0-15% range</v>
      </c>
      <c r="T30" s="61">
        <f t="shared" si="7"/>
        <v>25</v>
      </c>
      <c r="U30" s="61">
        <f t="shared" si="10"/>
        <v>25</v>
      </c>
      <c r="V30" s="61">
        <f t="shared" si="11"/>
        <v>25</v>
      </c>
      <c r="W30" s="60">
        <f t="shared" si="2"/>
        <v>1</v>
      </c>
      <c r="X30" s="77" t="s">
        <v>2173</v>
      </c>
    </row>
    <row r="31" spans="1:24" ht="15" customHeight="1" x14ac:dyDescent="0.25">
      <c r="A31" s="40" t="s">
        <v>10</v>
      </c>
      <c r="B31" s="40" t="s">
        <v>11</v>
      </c>
      <c r="C31" t="s">
        <v>38</v>
      </c>
      <c r="D31" s="40" t="s">
        <v>35</v>
      </c>
      <c r="E31" t="s">
        <v>1019</v>
      </c>
      <c r="F31" s="40" t="s">
        <v>1020</v>
      </c>
      <c r="G31" t="s">
        <v>1923</v>
      </c>
      <c r="H31" t="s">
        <v>1924</v>
      </c>
      <c r="I31" s="1"/>
      <c r="J31" s="1"/>
      <c r="K31" s="1"/>
      <c r="L31" s="1"/>
      <c r="M31" s="1"/>
      <c r="N31" s="1">
        <v>425</v>
      </c>
      <c r="O31" s="60">
        <f t="shared" si="3"/>
        <v>1</v>
      </c>
      <c r="P31" s="60">
        <f t="shared" si="4"/>
        <v>1</v>
      </c>
      <c r="Q31" s="62">
        <f t="shared" si="5"/>
        <v>0</v>
      </c>
      <c r="R31" s="62">
        <f t="shared" si="6"/>
        <v>1</v>
      </c>
      <c r="S31" s="60" t="str">
        <f t="shared" si="1"/>
        <v>0-15% range</v>
      </c>
      <c r="T31" s="61">
        <f t="shared" si="7"/>
        <v>425</v>
      </c>
      <c r="U31" s="61">
        <f t="shared" si="10"/>
        <v>425</v>
      </c>
      <c r="V31" s="61">
        <f t="shared" si="11"/>
        <v>425</v>
      </c>
      <c r="W31" s="60">
        <f t="shared" si="2"/>
        <v>1</v>
      </c>
      <c r="X31" s="77" t="s">
        <v>2173</v>
      </c>
    </row>
    <row r="32" spans="1:24" ht="15" customHeight="1" x14ac:dyDescent="0.25">
      <c r="A32" s="40" t="s">
        <v>10</v>
      </c>
      <c r="B32" s="40" t="s">
        <v>11</v>
      </c>
      <c r="C32" t="s">
        <v>38</v>
      </c>
      <c r="D32" s="40" t="s">
        <v>35</v>
      </c>
      <c r="E32" t="s">
        <v>1019</v>
      </c>
      <c r="F32" s="40" t="s">
        <v>1020</v>
      </c>
      <c r="G32" t="s">
        <v>1925</v>
      </c>
      <c r="H32" t="s">
        <v>1926</v>
      </c>
      <c r="I32" s="1"/>
      <c r="J32" s="1"/>
      <c r="K32" s="1"/>
      <c r="L32" s="1"/>
      <c r="M32" s="1"/>
      <c r="N32" s="1">
        <v>120</v>
      </c>
      <c r="O32" s="60">
        <f t="shared" si="3"/>
        <v>1</v>
      </c>
      <c r="P32" s="60">
        <f t="shared" si="4"/>
        <v>1</v>
      </c>
      <c r="Q32" s="62">
        <f t="shared" si="5"/>
        <v>0</v>
      </c>
      <c r="R32" s="62">
        <f t="shared" si="6"/>
        <v>1</v>
      </c>
      <c r="S32" s="60" t="str">
        <f t="shared" si="1"/>
        <v>0-15% range</v>
      </c>
      <c r="T32" s="61">
        <f t="shared" si="7"/>
        <v>120</v>
      </c>
      <c r="U32" s="61">
        <f t="shared" si="10"/>
        <v>120</v>
      </c>
      <c r="V32" s="61">
        <f t="shared" si="11"/>
        <v>120</v>
      </c>
      <c r="W32" s="60">
        <f t="shared" si="2"/>
        <v>1</v>
      </c>
      <c r="X32" s="77" t="s">
        <v>2173</v>
      </c>
    </row>
    <row r="33" spans="1:24" ht="15" customHeight="1" x14ac:dyDescent="0.25">
      <c r="A33" s="40" t="s">
        <v>10</v>
      </c>
      <c r="B33" s="40" t="s">
        <v>11</v>
      </c>
      <c r="C33" t="s">
        <v>38</v>
      </c>
      <c r="D33" s="40" t="s">
        <v>35</v>
      </c>
      <c r="E33" t="s">
        <v>1019</v>
      </c>
      <c r="F33" s="40" t="s">
        <v>1020</v>
      </c>
      <c r="G33" t="s">
        <v>1941</v>
      </c>
      <c r="H33" t="s">
        <v>1942</v>
      </c>
      <c r="I33" s="1"/>
      <c r="J33" s="1"/>
      <c r="K33" s="1"/>
      <c r="L33" s="1"/>
      <c r="M33" s="1"/>
      <c r="N33" s="1">
        <v>106</v>
      </c>
      <c r="O33" s="60">
        <f t="shared" si="3"/>
        <v>1</v>
      </c>
      <c r="P33" s="60">
        <f t="shared" si="4"/>
        <v>1</v>
      </c>
      <c r="Q33" s="62">
        <f t="shared" si="5"/>
        <v>0</v>
      </c>
      <c r="R33" s="62">
        <f t="shared" si="6"/>
        <v>1</v>
      </c>
      <c r="S33" s="60" t="str">
        <f t="shared" si="1"/>
        <v>0-15% range</v>
      </c>
      <c r="T33" s="61">
        <f t="shared" si="7"/>
        <v>106</v>
      </c>
      <c r="U33" s="61">
        <f t="shared" si="10"/>
        <v>106</v>
      </c>
      <c r="V33" s="61">
        <f t="shared" si="11"/>
        <v>106</v>
      </c>
      <c r="W33" s="60">
        <f t="shared" si="2"/>
        <v>1</v>
      </c>
      <c r="X33" s="77" t="s">
        <v>2173</v>
      </c>
    </row>
    <row r="34" spans="1:24" ht="15" customHeight="1" x14ac:dyDescent="0.25">
      <c r="A34" s="40" t="s">
        <v>10</v>
      </c>
      <c r="B34" s="40" t="s">
        <v>11</v>
      </c>
      <c r="C34" t="s">
        <v>38</v>
      </c>
      <c r="D34" s="40" t="s">
        <v>35</v>
      </c>
      <c r="E34" t="s">
        <v>1019</v>
      </c>
      <c r="F34" s="40" t="s">
        <v>1020</v>
      </c>
      <c r="G34" t="s">
        <v>1943</v>
      </c>
      <c r="H34" t="s">
        <v>1944</v>
      </c>
      <c r="I34" s="1"/>
      <c r="J34" s="1"/>
      <c r="K34" s="1"/>
      <c r="L34" s="1"/>
      <c r="M34" s="1"/>
      <c r="N34" s="1">
        <v>275</v>
      </c>
      <c r="O34" s="60">
        <f t="shared" si="3"/>
        <v>1</v>
      </c>
      <c r="P34" s="60">
        <f t="shared" si="4"/>
        <v>1</v>
      </c>
      <c r="Q34" s="62">
        <f t="shared" si="5"/>
        <v>0</v>
      </c>
      <c r="R34" s="62">
        <f t="shared" si="6"/>
        <v>1</v>
      </c>
      <c r="S34" s="60" t="str">
        <f t="shared" si="1"/>
        <v>0-15% range</v>
      </c>
      <c r="T34" s="61">
        <f t="shared" si="7"/>
        <v>275</v>
      </c>
      <c r="U34" s="61">
        <f t="shared" si="10"/>
        <v>275</v>
      </c>
      <c r="V34" s="61">
        <f t="shared" si="11"/>
        <v>275</v>
      </c>
      <c r="W34" s="60">
        <f t="shared" si="2"/>
        <v>1</v>
      </c>
      <c r="X34" s="77" t="s">
        <v>2173</v>
      </c>
    </row>
    <row r="35" spans="1:24" ht="15" customHeight="1" x14ac:dyDescent="0.25">
      <c r="A35" s="40" t="s">
        <v>10</v>
      </c>
      <c r="B35" s="40" t="s">
        <v>11</v>
      </c>
      <c r="C35" t="s">
        <v>38</v>
      </c>
      <c r="D35" s="40" t="s">
        <v>35</v>
      </c>
      <c r="E35" t="s">
        <v>1019</v>
      </c>
      <c r="F35" s="40" t="s">
        <v>1020</v>
      </c>
      <c r="G35" t="s">
        <v>1945</v>
      </c>
      <c r="H35" t="s">
        <v>1946</v>
      </c>
      <c r="I35" s="1"/>
      <c r="J35" s="1"/>
      <c r="K35" s="1"/>
      <c r="L35" s="1"/>
      <c r="M35" s="1"/>
      <c r="N35" s="1">
        <v>230</v>
      </c>
      <c r="O35" s="60">
        <f t="shared" si="3"/>
        <v>1</v>
      </c>
      <c r="P35" s="60">
        <f t="shared" si="4"/>
        <v>1</v>
      </c>
      <c r="Q35" s="62">
        <f t="shared" si="5"/>
        <v>0</v>
      </c>
      <c r="R35" s="62">
        <f t="shared" si="6"/>
        <v>1</v>
      </c>
      <c r="S35" s="60" t="str">
        <f t="shared" si="1"/>
        <v>0-15% range</v>
      </c>
      <c r="T35" s="61">
        <f t="shared" si="7"/>
        <v>230</v>
      </c>
      <c r="U35" s="61">
        <f t="shared" si="10"/>
        <v>230</v>
      </c>
      <c r="V35" s="61">
        <f t="shared" si="11"/>
        <v>230</v>
      </c>
      <c r="W35" s="60">
        <f t="shared" si="2"/>
        <v>1</v>
      </c>
      <c r="X35" s="77" t="s">
        <v>2173</v>
      </c>
    </row>
    <row r="36" spans="1:24" ht="15" customHeight="1" x14ac:dyDescent="0.25">
      <c r="A36" s="40" t="s">
        <v>10</v>
      </c>
      <c r="B36" s="40" t="s">
        <v>11</v>
      </c>
      <c r="C36" t="s">
        <v>38</v>
      </c>
      <c r="D36" s="40" t="s">
        <v>35</v>
      </c>
      <c r="E36" t="s">
        <v>1019</v>
      </c>
      <c r="F36" s="40" t="s">
        <v>1020</v>
      </c>
      <c r="G36" t="s">
        <v>1947</v>
      </c>
      <c r="H36" t="s">
        <v>1948</v>
      </c>
      <c r="I36" s="1"/>
      <c r="J36" s="1"/>
      <c r="K36" s="1"/>
      <c r="L36" s="1"/>
      <c r="M36" s="1"/>
      <c r="N36" s="1">
        <v>100</v>
      </c>
      <c r="O36" s="60">
        <f t="shared" si="3"/>
        <v>1</v>
      </c>
      <c r="P36" s="60">
        <f t="shared" si="4"/>
        <v>1</v>
      </c>
      <c r="Q36" s="62">
        <f t="shared" si="5"/>
        <v>0</v>
      </c>
      <c r="R36" s="62">
        <f t="shared" si="6"/>
        <v>1</v>
      </c>
      <c r="S36" s="60" t="str">
        <f t="shared" si="1"/>
        <v>0-15% range</v>
      </c>
      <c r="T36" s="61">
        <f t="shared" si="7"/>
        <v>100</v>
      </c>
      <c r="U36" s="61">
        <f t="shared" si="10"/>
        <v>100</v>
      </c>
      <c r="V36" s="61">
        <f t="shared" si="11"/>
        <v>100</v>
      </c>
      <c r="W36" s="60">
        <f t="shared" si="2"/>
        <v>1</v>
      </c>
      <c r="X36" s="77" t="s">
        <v>2173</v>
      </c>
    </row>
    <row r="37" spans="1:24" ht="15" customHeight="1" x14ac:dyDescent="0.25">
      <c r="A37" s="40" t="s">
        <v>10</v>
      </c>
      <c r="B37" s="40" t="s">
        <v>11</v>
      </c>
      <c r="C37" t="s">
        <v>38</v>
      </c>
      <c r="D37" s="40" t="s">
        <v>35</v>
      </c>
      <c r="E37" t="s">
        <v>1019</v>
      </c>
      <c r="F37" s="40" t="s">
        <v>1020</v>
      </c>
      <c r="G37" t="s">
        <v>1949</v>
      </c>
      <c r="H37" t="s">
        <v>1950</v>
      </c>
      <c r="I37" s="1"/>
      <c r="J37" s="1"/>
      <c r="K37" s="1"/>
      <c r="L37" s="1"/>
      <c r="M37" s="1"/>
      <c r="N37" s="1">
        <v>108</v>
      </c>
      <c r="O37" s="60">
        <f t="shared" si="3"/>
        <v>1</v>
      </c>
      <c r="P37" s="60">
        <f t="shared" si="4"/>
        <v>1</v>
      </c>
      <c r="Q37" s="62">
        <f t="shared" si="5"/>
        <v>0</v>
      </c>
      <c r="R37" s="62">
        <f t="shared" si="6"/>
        <v>1</v>
      </c>
      <c r="S37" s="60" t="str">
        <f t="shared" si="1"/>
        <v>0-15% range</v>
      </c>
      <c r="T37" s="61">
        <f t="shared" si="7"/>
        <v>108</v>
      </c>
      <c r="U37" s="61">
        <f t="shared" si="10"/>
        <v>108</v>
      </c>
      <c r="V37" s="61">
        <f t="shared" si="11"/>
        <v>108</v>
      </c>
      <c r="W37" s="60">
        <f t="shared" si="2"/>
        <v>1</v>
      </c>
      <c r="X37" s="77" t="s">
        <v>2173</v>
      </c>
    </row>
    <row r="38" spans="1:24" ht="15" customHeight="1" x14ac:dyDescent="0.25">
      <c r="A38" s="40" t="s">
        <v>10</v>
      </c>
      <c r="B38" s="40" t="s">
        <v>11</v>
      </c>
      <c r="C38" t="s">
        <v>38</v>
      </c>
      <c r="D38" s="40" t="s">
        <v>35</v>
      </c>
      <c r="E38" t="s">
        <v>1019</v>
      </c>
      <c r="F38" s="40" t="s">
        <v>1020</v>
      </c>
      <c r="G38" t="s">
        <v>1951</v>
      </c>
      <c r="H38" t="s">
        <v>1952</v>
      </c>
      <c r="I38" s="1"/>
      <c r="J38" s="1"/>
      <c r="K38" s="1"/>
      <c r="L38" s="1"/>
      <c r="M38" s="1"/>
      <c r="N38" s="1">
        <v>70</v>
      </c>
      <c r="O38" s="60">
        <f t="shared" si="3"/>
        <v>1</v>
      </c>
      <c r="P38" s="60">
        <f t="shared" si="4"/>
        <v>1</v>
      </c>
      <c r="Q38" s="62">
        <f t="shared" si="5"/>
        <v>0</v>
      </c>
      <c r="R38" s="62">
        <f t="shared" si="6"/>
        <v>1</v>
      </c>
      <c r="S38" s="60" t="str">
        <f t="shared" si="1"/>
        <v>0-15% range</v>
      </c>
      <c r="T38" s="61">
        <f t="shared" si="7"/>
        <v>70</v>
      </c>
      <c r="U38" s="61">
        <f t="shared" si="10"/>
        <v>70</v>
      </c>
      <c r="V38" s="61">
        <f t="shared" si="11"/>
        <v>70</v>
      </c>
      <c r="W38" s="60">
        <f t="shared" si="2"/>
        <v>1</v>
      </c>
      <c r="X38" s="77" t="s">
        <v>2173</v>
      </c>
    </row>
    <row r="39" spans="1:24" ht="15" customHeight="1" x14ac:dyDescent="0.25">
      <c r="A39" s="40" t="s">
        <v>10</v>
      </c>
      <c r="B39" s="40" t="s">
        <v>11</v>
      </c>
      <c r="C39" t="s">
        <v>38</v>
      </c>
      <c r="D39" s="40" t="s">
        <v>35</v>
      </c>
      <c r="E39" t="s">
        <v>1003</v>
      </c>
      <c r="F39" s="40" t="s">
        <v>1004</v>
      </c>
      <c r="G39" t="s">
        <v>1714</v>
      </c>
      <c r="H39" t="s">
        <v>1715</v>
      </c>
      <c r="I39" s="1"/>
      <c r="J39" s="1"/>
      <c r="K39" s="1"/>
      <c r="L39" s="1"/>
      <c r="M39" s="1"/>
      <c r="N39" s="1">
        <v>170</v>
      </c>
      <c r="O39" s="60">
        <f t="shared" si="3"/>
        <v>1</v>
      </c>
      <c r="P39" s="60">
        <f t="shared" si="4"/>
        <v>1</v>
      </c>
      <c r="Q39" s="62">
        <f t="shared" si="5"/>
        <v>0</v>
      </c>
      <c r="R39" s="62">
        <f t="shared" si="6"/>
        <v>1</v>
      </c>
      <c r="S39" s="60" t="str">
        <f t="shared" si="1"/>
        <v>0-15% range</v>
      </c>
      <c r="T39" s="61">
        <f t="shared" si="7"/>
        <v>170</v>
      </c>
      <c r="U39" s="61">
        <f t="shared" si="10"/>
        <v>170</v>
      </c>
      <c r="V39" s="61">
        <f t="shared" si="11"/>
        <v>170</v>
      </c>
      <c r="W39" s="60">
        <f t="shared" si="2"/>
        <v>1</v>
      </c>
      <c r="X39" s="77" t="s">
        <v>2173</v>
      </c>
    </row>
    <row r="40" spans="1:24" ht="15" customHeight="1" x14ac:dyDescent="0.25">
      <c r="A40" s="40" t="s">
        <v>10</v>
      </c>
      <c r="B40" s="40" t="s">
        <v>11</v>
      </c>
      <c r="C40" t="s">
        <v>97</v>
      </c>
      <c r="D40" s="40" t="s">
        <v>98</v>
      </c>
      <c r="E40" t="s">
        <v>97</v>
      </c>
      <c r="F40" s="40" t="s">
        <v>442</v>
      </c>
      <c r="G40" t="s">
        <v>97</v>
      </c>
      <c r="H40" t="s">
        <v>443</v>
      </c>
      <c r="I40" s="1">
        <v>1220</v>
      </c>
      <c r="J40" s="1"/>
      <c r="K40" s="1"/>
      <c r="L40" s="1"/>
      <c r="M40" s="1"/>
      <c r="N40" s="1">
        <v>2988</v>
      </c>
      <c r="O40" s="60">
        <f t="shared" si="3"/>
        <v>2</v>
      </c>
      <c r="P40" s="60">
        <f t="shared" si="4"/>
        <v>2</v>
      </c>
      <c r="Q40" s="62">
        <f t="shared" si="5"/>
        <v>0.5917001338688086</v>
      </c>
      <c r="R40" s="62">
        <f t="shared" si="6"/>
        <v>2.4491803278688526</v>
      </c>
      <c r="S40" s="60" t="str">
        <f t="shared" si="1"/>
        <v>50-100% range</v>
      </c>
      <c r="T40" s="1">
        <f>$I40</f>
        <v>1220</v>
      </c>
      <c r="U40" s="61">
        <f t="shared" si="10"/>
        <v>2988</v>
      </c>
      <c r="V40" s="61">
        <f t="shared" si="11"/>
        <v>1220</v>
      </c>
      <c r="W40" s="60">
        <f t="shared" si="2"/>
        <v>1</v>
      </c>
      <c r="X40" s="68" t="s">
        <v>2156</v>
      </c>
    </row>
    <row r="41" spans="1:24" ht="15" customHeight="1" x14ac:dyDescent="0.25">
      <c r="A41" s="40" t="s">
        <v>10</v>
      </c>
      <c r="B41" s="40" t="s">
        <v>11</v>
      </c>
      <c r="C41" t="s">
        <v>97</v>
      </c>
      <c r="D41" s="40" t="s">
        <v>98</v>
      </c>
      <c r="E41" t="s">
        <v>97</v>
      </c>
      <c r="F41" s="40" t="s">
        <v>442</v>
      </c>
      <c r="G41" t="s">
        <v>458</v>
      </c>
      <c r="H41" t="s">
        <v>459</v>
      </c>
      <c r="I41" s="1">
        <v>137</v>
      </c>
      <c r="J41" s="1"/>
      <c r="K41" s="1"/>
      <c r="L41" s="1"/>
      <c r="M41" s="1"/>
      <c r="N41" s="1">
        <v>400</v>
      </c>
      <c r="O41" s="60">
        <f t="shared" si="3"/>
        <v>2</v>
      </c>
      <c r="P41" s="60">
        <f t="shared" si="4"/>
        <v>2</v>
      </c>
      <c r="Q41" s="62">
        <f t="shared" si="5"/>
        <v>0.65749999999999997</v>
      </c>
      <c r="R41" s="62">
        <f t="shared" si="6"/>
        <v>2.9197080291970803</v>
      </c>
      <c r="S41" s="60" t="str">
        <f t="shared" si="1"/>
        <v>50-100% range</v>
      </c>
      <c r="T41" s="1">
        <f>$I41</f>
        <v>137</v>
      </c>
      <c r="U41" s="61">
        <f t="shared" si="10"/>
        <v>400</v>
      </c>
      <c r="V41" s="61">
        <f t="shared" si="11"/>
        <v>137</v>
      </c>
      <c r="W41" s="60">
        <f t="shared" si="2"/>
        <v>1</v>
      </c>
      <c r="X41" s="68" t="s">
        <v>2156</v>
      </c>
    </row>
    <row r="42" spans="1:24" ht="15" customHeight="1" x14ac:dyDescent="0.25">
      <c r="A42" s="40" t="s">
        <v>10</v>
      </c>
      <c r="B42" s="40" t="s">
        <v>11</v>
      </c>
      <c r="C42" t="s">
        <v>97</v>
      </c>
      <c r="D42" s="40" t="s">
        <v>98</v>
      </c>
      <c r="E42" t="s">
        <v>97</v>
      </c>
      <c r="F42" s="40" t="s">
        <v>442</v>
      </c>
      <c r="G42" t="s">
        <v>1953</v>
      </c>
      <c r="H42" t="s">
        <v>1954</v>
      </c>
      <c r="I42" s="1"/>
      <c r="J42" s="1"/>
      <c r="K42" s="1"/>
      <c r="L42" s="1"/>
      <c r="M42" s="1"/>
      <c r="N42" s="1">
        <v>20</v>
      </c>
      <c r="O42" s="60">
        <f t="shared" si="3"/>
        <v>1</v>
      </c>
      <c r="P42" s="60">
        <f t="shared" si="4"/>
        <v>1</v>
      </c>
      <c r="Q42" s="62">
        <f t="shared" si="5"/>
        <v>0</v>
      </c>
      <c r="R42" s="62">
        <f t="shared" si="6"/>
        <v>1</v>
      </c>
      <c r="S42" s="60" t="str">
        <f t="shared" si="1"/>
        <v>0-15% range</v>
      </c>
      <c r="T42" s="61">
        <f t="shared" ref="T42:T69" si="12">AVERAGE(I42:N42)</f>
        <v>20</v>
      </c>
      <c r="U42" s="61">
        <f t="shared" si="10"/>
        <v>20</v>
      </c>
      <c r="V42" s="61">
        <f t="shared" si="11"/>
        <v>20</v>
      </c>
      <c r="W42" s="60">
        <f t="shared" si="2"/>
        <v>1</v>
      </c>
      <c r="X42" s="77" t="s">
        <v>2173</v>
      </c>
    </row>
    <row r="43" spans="1:24" ht="15" customHeight="1" x14ac:dyDescent="0.25">
      <c r="A43" s="40" t="s">
        <v>10</v>
      </c>
      <c r="B43" s="40" t="s">
        <v>11</v>
      </c>
      <c r="C43" t="s">
        <v>97</v>
      </c>
      <c r="D43" s="40" t="s">
        <v>98</v>
      </c>
      <c r="E43" t="s">
        <v>97</v>
      </c>
      <c r="F43" s="40" t="s">
        <v>442</v>
      </c>
      <c r="G43" t="s">
        <v>2006</v>
      </c>
      <c r="H43" t="s">
        <v>2007</v>
      </c>
      <c r="I43" s="1"/>
      <c r="J43" s="1"/>
      <c r="K43" s="1"/>
      <c r="L43" s="1"/>
      <c r="M43" s="1"/>
      <c r="N43" s="1">
        <v>50</v>
      </c>
      <c r="O43" s="60">
        <f t="shared" si="3"/>
        <v>1</v>
      </c>
      <c r="P43" s="60">
        <f t="shared" si="4"/>
        <v>1</v>
      </c>
      <c r="Q43" s="62">
        <f t="shared" si="5"/>
        <v>0</v>
      </c>
      <c r="R43" s="62">
        <f t="shared" si="6"/>
        <v>1</v>
      </c>
      <c r="S43" s="60" t="str">
        <f t="shared" si="1"/>
        <v>0-15% range</v>
      </c>
      <c r="T43" s="61">
        <f t="shared" si="12"/>
        <v>50</v>
      </c>
      <c r="U43" s="61">
        <f t="shared" si="10"/>
        <v>50</v>
      </c>
      <c r="V43" s="61">
        <f t="shared" si="11"/>
        <v>50</v>
      </c>
      <c r="W43" s="60">
        <f t="shared" si="2"/>
        <v>1</v>
      </c>
      <c r="X43" s="77" t="s">
        <v>2173</v>
      </c>
    </row>
    <row r="44" spans="1:24" ht="15" customHeight="1" x14ac:dyDescent="0.25">
      <c r="A44" s="40" t="s">
        <v>10</v>
      </c>
      <c r="B44" s="40" t="s">
        <v>11</v>
      </c>
      <c r="C44" t="s">
        <v>97</v>
      </c>
      <c r="D44" s="40" t="s">
        <v>98</v>
      </c>
      <c r="E44" t="s">
        <v>97</v>
      </c>
      <c r="F44" s="40" t="s">
        <v>442</v>
      </c>
      <c r="G44" t="s">
        <v>460</v>
      </c>
      <c r="H44" t="s">
        <v>461</v>
      </c>
      <c r="I44" s="1">
        <v>1374</v>
      </c>
      <c r="J44" s="1"/>
      <c r="K44" s="1"/>
      <c r="L44" s="1"/>
      <c r="M44" s="1"/>
      <c r="N44" s="1">
        <v>60</v>
      </c>
      <c r="O44" s="60">
        <f t="shared" si="3"/>
        <v>2</v>
      </c>
      <c r="P44" s="60">
        <f t="shared" si="4"/>
        <v>2</v>
      </c>
      <c r="Q44" s="62">
        <f t="shared" si="5"/>
        <v>0.95633187772925765</v>
      </c>
      <c r="R44" s="62">
        <f t="shared" si="6"/>
        <v>22.9</v>
      </c>
      <c r="S44" s="60" t="str">
        <f t="shared" si="1"/>
        <v>50-100% range</v>
      </c>
      <c r="T44" s="1">
        <f>$I44</f>
        <v>1374</v>
      </c>
      <c r="U44" s="61">
        <f t="shared" si="10"/>
        <v>1374</v>
      </c>
      <c r="V44" s="61">
        <f t="shared" si="11"/>
        <v>60</v>
      </c>
      <c r="W44" s="60">
        <f t="shared" si="2"/>
        <v>1</v>
      </c>
      <c r="X44" s="68" t="s">
        <v>2156</v>
      </c>
    </row>
    <row r="45" spans="1:24" ht="15" customHeight="1" x14ac:dyDescent="0.25">
      <c r="A45" s="40" t="s">
        <v>10</v>
      </c>
      <c r="B45" s="40" t="s">
        <v>11</v>
      </c>
      <c r="C45" t="s">
        <v>97</v>
      </c>
      <c r="D45" s="40" t="s">
        <v>98</v>
      </c>
      <c r="E45" t="s">
        <v>1037</v>
      </c>
      <c r="F45" s="40" t="s">
        <v>838</v>
      </c>
      <c r="G45" t="s">
        <v>1038</v>
      </c>
      <c r="H45" t="s">
        <v>1039</v>
      </c>
      <c r="I45" s="1"/>
      <c r="J45" s="1"/>
      <c r="K45" s="1"/>
      <c r="L45" s="1"/>
      <c r="M45" s="1"/>
      <c r="N45" s="1">
        <v>15</v>
      </c>
      <c r="O45" s="60">
        <f t="shared" si="3"/>
        <v>1</v>
      </c>
      <c r="P45" s="60">
        <f t="shared" si="4"/>
        <v>1</v>
      </c>
      <c r="Q45" s="62">
        <f t="shared" si="5"/>
        <v>0</v>
      </c>
      <c r="R45" s="62">
        <f t="shared" si="6"/>
        <v>1</v>
      </c>
      <c r="S45" s="60" t="str">
        <f t="shared" si="1"/>
        <v>0-15% range</v>
      </c>
      <c r="T45" s="61">
        <f t="shared" ref="T45:T49" si="13">AVERAGE(I45:N45)</f>
        <v>15</v>
      </c>
      <c r="U45" s="61">
        <f t="shared" si="10"/>
        <v>15</v>
      </c>
      <c r="V45" s="61">
        <f t="shared" si="11"/>
        <v>15</v>
      </c>
      <c r="W45" s="60">
        <f t="shared" si="2"/>
        <v>1</v>
      </c>
      <c r="X45" s="77" t="s">
        <v>2173</v>
      </c>
    </row>
    <row r="46" spans="1:24" ht="15" customHeight="1" x14ac:dyDescent="0.25">
      <c r="A46" s="40" t="s">
        <v>10</v>
      </c>
      <c r="B46" s="40" t="s">
        <v>11</v>
      </c>
      <c r="C46" t="s">
        <v>97</v>
      </c>
      <c r="D46" s="40" t="s">
        <v>98</v>
      </c>
      <c r="E46" t="s">
        <v>1037</v>
      </c>
      <c r="F46" s="40" t="s">
        <v>838</v>
      </c>
      <c r="G46" t="s">
        <v>1040</v>
      </c>
      <c r="H46" t="s">
        <v>850</v>
      </c>
      <c r="I46" s="1"/>
      <c r="J46" s="1"/>
      <c r="K46" s="1"/>
      <c r="L46" s="1"/>
      <c r="M46" s="1"/>
      <c r="N46" s="1">
        <v>5</v>
      </c>
      <c r="O46" s="60">
        <f t="shared" si="3"/>
        <v>1</v>
      </c>
      <c r="P46" s="60">
        <f t="shared" si="4"/>
        <v>1</v>
      </c>
      <c r="Q46" s="62">
        <f t="shared" si="5"/>
        <v>0</v>
      </c>
      <c r="R46" s="62">
        <f t="shared" si="6"/>
        <v>1</v>
      </c>
      <c r="S46" s="60" t="str">
        <f t="shared" si="1"/>
        <v>0-15% range</v>
      </c>
      <c r="T46" s="61">
        <f t="shared" si="13"/>
        <v>5</v>
      </c>
      <c r="U46" s="61">
        <f t="shared" si="10"/>
        <v>5</v>
      </c>
      <c r="V46" s="61">
        <f t="shared" si="11"/>
        <v>5</v>
      </c>
      <c r="W46" s="60">
        <f t="shared" si="2"/>
        <v>1</v>
      </c>
      <c r="X46" s="77" t="s">
        <v>2173</v>
      </c>
    </row>
    <row r="47" spans="1:24" ht="15" customHeight="1" x14ac:dyDescent="0.25">
      <c r="A47" s="40" t="s">
        <v>10</v>
      </c>
      <c r="B47" s="40" t="s">
        <v>11</v>
      </c>
      <c r="C47" t="s">
        <v>97</v>
      </c>
      <c r="D47" s="40" t="s">
        <v>98</v>
      </c>
      <c r="E47" t="s">
        <v>1037</v>
      </c>
      <c r="F47" s="40" t="s">
        <v>838</v>
      </c>
      <c r="G47" t="s">
        <v>1041</v>
      </c>
      <c r="H47" t="s">
        <v>1042</v>
      </c>
      <c r="I47" s="1"/>
      <c r="J47" s="1"/>
      <c r="K47" s="1"/>
      <c r="L47" s="1"/>
      <c r="M47" s="1"/>
      <c r="N47" s="1">
        <v>36</v>
      </c>
      <c r="O47" s="60">
        <f t="shared" si="3"/>
        <v>1</v>
      </c>
      <c r="P47" s="60">
        <f t="shared" si="4"/>
        <v>1</v>
      </c>
      <c r="Q47" s="62">
        <f t="shared" si="5"/>
        <v>0</v>
      </c>
      <c r="R47" s="62">
        <f t="shared" si="6"/>
        <v>1</v>
      </c>
      <c r="S47" s="60" t="str">
        <f t="shared" si="1"/>
        <v>0-15% range</v>
      </c>
      <c r="T47" s="61">
        <f t="shared" si="13"/>
        <v>36</v>
      </c>
      <c r="U47" s="61">
        <f t="shared" si="10"/>
        <v>36</v>
      </c>
      <c r="V47" s="61">
        <f t="shared" si="11"/>
        <v>36</v>
      </c>
      <c r="W47" s="60">
        <f t="shared" si="2"/>
        <v>1</v>
      </c>
      <c r="X47" s="77" t="s">
        <v>2173</v>
      </c>
    </row>
    <row r="48" spans="1:24" ht="15" customHeight="1" x14ac:dyDescent="0.25">
      <c r="A48" s="40" t="s">
        <v>10</v>
      </c>
      <c r="B48" s="40" t="s">
        <v>11</v>
      </c>
      <c r="C48" t="s">
        <v>97</v>
      </c>
      <c r="D48" s="40" t="s">
        <v>98</v>
      </c>
      <c r="E48" t="s">
        <v>1037</v>
      </c>
      <c r="F48" s="40" t="s">
        <v>838</v>
      </c>
      <c r="G48" t="s">
        <v>1043</v>
      </c>
      <c r="H48" t="s">
        <v>1044</v>
      </c>
      <c r="I48" s="1"/>
      <c r="J48" s="1"/>
      <c r="K48" s="1"/>
      <c r="L48" s="1"/>
      <c r="M48" s="1"/>
      <c r="N48" s="1">
        <v>10</v>
      </c>
      <c r="O48" s="60">
        <f t="shared" si="3"/>
        <v>1</v>
      </c>
      <c r="P48" s="60">
        <f t="shared" si="4"/>
        <v>1</v>
      </c>
      <c r="Q48" s="62">
        <f t="shared" si="5"/>
        <v>0</v>
      </c>
      <c r="R48" s="62">
        <f t="shared" si="6"/>
        <v>1</v>
      </c>
      <c r="S48" s="60" t="str">
        <f t="shared" si="1"/>
        <v>0-15% range</v>
      </c>
      <c r="T48" s="61">
        <f t="shared" si="13"/>
        <v>10</v>
      </c>
      <c r="U48" s="61">
        <f t="shared" si="10"/>
        <v>10</v>
      </c>
      <c r="V48" s="61">
        <f t="shared" si="11"/>
        <v>10</v>
      </c>
      <c r="W48" s="60">
        <f t="shared" si="2"/>
        <v>1</v>
      </c>
      <c r="X48" s="77" t="s">
        <v>2173</v>
      </c>
    </row>
    <row r="49" spans="1:24" ht="15" customHeight="1" x14ac:dyDescent="0.25">
      <c r="A49" s="40" t="s">
        <v>10</v>
      </c>
      <c r="B49" s="40" t="s">
        <v>11</v>
      </c>
      <c r="C49" t="s">
        <v>97</v>
      </c>
      <c r="D49" s="40" t="s">
        <v>98</v>
      </c>
      <c r="E49" t="s">
        <v>1037</v>
      </c>
      <c r="F49" s="40" t="s">
        <v>838</v>
      </c>
      <c r="G49" t="s">
        <v>1045</v>
      </c>
      <c r="H49" t="s">
        <v>851</v>
      </c>
      <c r="I49" s="1"/>
      <c r="J49" s="1"/>
      <c r="K49" s="1"/>
      <c r="L49" s="1"/>
      <c r="M49" s="1"/>
      <c r="N49" s="1">
        <v>77</v>
      </c>
      <c r="O49" s="60">
        <f t="shared" si="3"/>
        <v>1</v>
      </c>
      <c r="P49" s="60">
        <f t="shared" si="4"/>
        <v>1</v>
      </c>
      <c r="Q49" s="62">
        <f t="shared" si="5"/>
        <v>0</v>
      </c>
      <c r="R49" s="62">
        <f t="shared" si="6"/>
        <v>1</v>
      </c>
      <c r="S49" s="60" t="str">
        <f t="shared" si="1"/>
        <v>0-15% range</v>
      </c>
      <c r="T49" s="61">
        <f t="shared" si="13"/>
        <v>77</v>
      </c>
      <c r="U49" s="61">
        <f t="shared" si="10"/>
        <v>77</v>
      </c>
      <c r="V49" s="61">
        <f t="shared" si="11"/>
        <v>77</v>
      </c>
      <c r="W49" s="60">
        <f t="shared" si="2"/>
        <v>1</v>
      </c>
      <c r="X49" s="77" t="s">
        <v>2173</v>
      </c>
    </row>
    <row r="50" spans="1:24" ht="15" customHeight="1" x14ac:dyDescent="0.25">
      <c r="A50" s="40" t="s">
        <v>10</v>
      </c>
      <c r="B50" s="40" t="s">
        <v>11</v>
      </c>
      <c r="C50" t="s">
        <v>97</v>
      </c>
      <c r="D50" s="40" t="s">
        <v>98</v>
      </c>
      <c r="E50" t="s">
        <v>1037</v>
      </c>
      <c r="F50" s="40" t="s">
        <v>838</v>
      </c>
      <c r="G50" t="s">
        <v>1189</v>
      </c>
      <c r="H50" t="s">
        <v>852</v>
      </c>
      <c r="I50" s="1">
        <v>40</v>
      </c>
      <c r="J50" s="1"/>
      <c r="K50" s="1"/>
      <c r="L50" s="1"/>
      <c r="M50" s="1"/>
      <c r="N50" s="1">
        <v>380</v>
      </c>
      <c r="O50" s="60">
        <f t="shared" si="3"/>
        <v>2</v>
      </c>
      <c r="P50" s="60">
        <f t="shared" si="4"/>
        <v>2</v>
      </c>
      <c r="Q50" s="62">
        <f t="shared" si="5"/>
        <v>0.89473684210526316</v>
      </c>
      <c r="R50" s="62">
        <f t="shared" si="6"/>
        <v>9.5</v>
      </c>
      <c r="S50" s="60" t="str">
        <f t="shared" si="1"/>
        <v>50-100% range</v>
      </c>
      <c r="T50" s="1">
        <f>$I50</f>
        <v>40</v>
      </c>
      <c r="U50" s="61">
        <f t="shared" si="10"/>
        <v>380</v>
      </c>
      <c r="V50" s="61">
        <f t="shared" si="11"/>
        <v>40</v>
      </c>
      <c r="W50" s="60">
        <f t="shared" si="2"/>
        <v>1</v>
      </c>
      <c r="X50" s="68" t="s">
        <v>2156</v>
      </c>
    </row>
    <row r="51" spans="1:24" ht="15" customHeight="1" x14ac:dyDescent="0.25">
      <c r="A51" s="40" t="s">
        <v>10</v>
      </c>
      <c r="B51" s="40" t="s">
        <v>11</v>
      </c>
      <c r="C51" t="s">
        <v>97</v>
      </c>
      <c r="D51" s="40" t="s">
        <v>98</v>
      </c>
      <c r="E51" t="s">
        <v>1037</v>
      </c>
      <c r="F51" s="40" t="s">
        <v>838</v>
      </c>
      <c r="G51" t="s">
        <v>1909</v>
      </c>
      <c r="H51" t="s">
        <v>1910</v>
      </c>
      <c r="I51" s="1"/>
      <c r="J51" s="1"/>
      <c r="K51" s="1"/>
      <c r="L51" s="1"/>
      <c r="M51" s="1"/>
      <c r="N51" s="1">
        <v>10</v>
      </c>
      <c r="O51" s="60">
        <f t="shared" si="3"/>
        <v>1</v>
      </c>
      <c r="P51" s="60">
        <f t="shared" si="4"/>
        <v>1</v>
      </c>
      <c r="Q51" s="62">
        <f t="shared" si="5"/>
        <v>0</v>
      </c>
      <c r="R51" s="62">
        <f t="shared" si="6"/>
        <v>1</v>
      </c>
      <c r="S51" s="60" t="str">
        <f t="shared" si="1"/>
        <v>0-15% range</v>
      </c>
      <c r="T51" s="61">
        <f>AVERAGE(I51:N51)</f>
        <v>10</v>
      </c>
      <c r="U51" s="61">
        <f t="shared" si="10"/>
        <v>10</v>
      </c>
      <c r="V51" s="61">
        <f t="shared" si="11"/>
        <v>10</v>
      </c>
      <c r="W51" s="60">
        <f t="shared" si="2"/>
        <v>1</v>
      </c>
      <c r="X51" s="77" t="s">
        <v>2173</v>
      </c>
    </row>
    <row r="52" spans="1:24" ht="15" customHeight="1" x14ac:dyDescent="0.25">
      <c r="A52" s="40" t="s">
        <v>10</v>
      </c>
      <c r="B52" s="40" t="s">
        <v>11</v>
      </c>
      <c r="C52" t="s">
        <v>97</v>
      </c>
      <c r="D52" s="40" t="s">
        <v>98</v>
      </c>
      <c r="E52" t="s">
        <v>1037</v>
      </c>
      <c r="F52" s="40" t="s">
        <v>838</v>
      </c>
      <c r="G52" t="s">
        <v>1037</v>
      </c>
      <c r="H52" t="s">
        <v>848</v>
      </c>
      <c r="I52" s="1">
        <v>103</v>
      </c>
      <c r="J52" s="1"/>
      <c r="K52" s="1"/>
      <c r="L52" s="1"/>
      <c r="M52" s="1"/>
      <c r="N52" s="1">
        <v>38</v>
      </c>
      <c r="O52" s="60">
        <f t="shared" si="3"/>
        <v>2</v>
      </c>
      <c r="P52" s="60">
        <f t="shared" si="4"/>
        <v>2</v>
      </c>
      <c r="Q52" s="62">
        <f t="shared" si="5"/>
        <v>0.63106796116504849</v>
      </c>
      <c r="R52" s="62">
        <f t="shared" si="6"/>
        <v>2.7105263157894739</v>
      </c>
      <c r="S52" s="60" t="str">
        <f t="shared" si="1"/>
        <v>50-100% range</v>
      </c>
      <c r="T52" s="1">
        <f>$I52</f>
        <v>103</v>
      </c>
      <c r="U52" s="61">
        <f t="shared" si="10"/>
        <v>103</v>
      </c>
      <c r="V52" s="61">
        <f t="shared" si="11"/>
        <v>38</v>
      </c>
      <c r="W52" s="60">
        <f t="shared" si="2"/>
        <v>1</v>
      </c>
      <c r="X52" s="68" t="s">
        <v>2156</v>
      </c>
    </row>
    <row r="53" spans="1:24" ht="15" customHeight="1" x14ac:dyDescent="0.25">
      <c r="A53" s="40" t="s">
        <v>10</v>
      </c>
      <c r="B53" s="40" t="s">
        <v>11</v>
      </c>
      <c r="C53" t="s">
        <v>97</v>
      </c>
      <c r="D53" s="40" t="s">
        <v>98</v>
      </c>
      <c r="E53" t="s">
        <v>1037</v>
      </c>
      <c r="F53" s="40" t="s">
        <v>838</v>
      </c>
      <c r="G53" t="s">
        <v>2008</v>
      </c>
      <c r="H53" t="s">
        <v>2009</v>
      </c>
      <c r="I53" s="1"/>
      <c r="J53" s="1"/>
      <c r="K53" s="1"/>
      <c r="L53" s="1"/>
      <c r="M53" s="1"/>
      <c r="N53" s="1">
        <v>7</v>
      </c>
      <c r="O53" s="60">
        <f t="shared" si="3"/>
        <v>1</v>
      </c>
      <c r="P53" s="60">
        <f t="shared" si="4"/>
        <v>1</v>
      </c>
      <c r="Q53" s="62">
        <f t="shared" si="5"/>
        <v>0</v>
      </c>
      <c r="R53" s="62">
        <f t="shared" si="6"/>
        <v>1</v>
      </c>
      <c r="S53" s="60" t="str">
        <f t="shared" si="1"/>
        <v>0-15% range</v>
      </c>
      <c r="T53" s="61">
        <f t="shared" si="12"/>
        <v>7</v>
      </c>
      <c r="U53" s="61">
        <f t="shared" si="10"/>
        <v>7</v>
      </c>
      <c r="V53" s="61">
        <f t="shared" si="11"/>
        <v>7</v>
      </c>
      <c r="W53" s="60">
        <f t="shared" si="2"/>
        <v>1</v>
      </c>
      <c r="X53" s="77" t="s">
        <v>2173</v>
      </c>
    </row>
    <row r="54" spans="1:24" ht="15" customHeight="1" x14ac:dyDescent="0.25">
      <c r="A54" s="40" t="s">
        <v>10</v>
      </c>
      <c r="B54" s="40" t="s">
        <v>11</v>
      </c>
      <c r="C54" t="s">
        <v>97</v>
      </c>
      <c r="D54" s="40" t="s">
        <v>98</v>
      </c>
      <c r="E54" t="s">
        <v>1037</v>
      </c>
      <c r="F54" s="40" t="s">
        <v>838</v>
      </c>
      <c r="G54" t="s">
        <v>2022</v>
      </c>
      <c r="H54" t="s">
        <v>2023</v>
      </c>
      <c r="I54" s="1"/>
      <c r="J54" s="1"/>
      <c r="K54" s="1"/>
      <c r="L54" s="1"/>
      <c r="M54" s="1"/>
      <c r="N54" s="1">
        <v>40</v>
      </c>
      <c r="O54" s="60">
        <f t="shared" si="3"/>
        <v>1</v>
      </c>
      <c r="P54" s="60">
        <f t="shared" si="4"/>
        <v>1</v>
      </c>
      <c r="Q54" s="62">
        <f t="shared" si="5"/>
        <v>0</v>
      </c>
      <c r="R54" s="62">
        <f t="shared" si="6"/>
        <v>1</v>
      </c>
      <c r="S54" s="60" t="str">
        <f t="shared" si="1"/>
        <v>0-15% range</v>
      </c>
      <c r="T54" s="61">
        <f t="shared" si="12"/>
        <v>40</v>
      </c>
      <c r="U54" s="61">
        <f t="shared" si="10"/>
        <v>40</v>
      </c>
      <c r="V54" s="61">
        <f t="shared" si="11"/>
        <v>40</v>
      </c>
      <c r="W54" s="60">
        <f t="shared" si="2"/>
        <v>1</v>
      </c>
      <c r="X54" s="77" t="s">
        <v>2173</v>
      </c>
    </row>
    <row r="55" spans="1:24" ht="15" customHeight="1" x14ac:dyDescent="0.25">
      <c r="A55" s="40" t="s">
        <v>10</v>
      </c>
      <c r="B55" s="40" t="s">
        <v>11</v>
      </c>
      <c r="C55" t="s">
        <v>97</v>
      </c>
      <c r="D55" s="40" t="s">
        <v>98</v>
      </c>
      <c r="E55" t="s">
        <v>1037</v>
      </c>
      <c r="F55" s="40" t="s">
        <v>838</v>
      </c>
      <c r="G55" t="s">
        <v>2091</v>
      </c>
      <c r="H55" t="s">
        <v>839</v>
      </c>
      <c r="I55" s="1">
        <v>17</v>
      </c>
      <c r="J55" s="1"/>
      <c r="K55" s="1"/>
      <c r="L55" s="1"/>
      <c r="M55" s="1"/>
      <c r="N55" s="1"/>
      <c r="O55" s="60">
        <f t="shared" si="3"/>
        <v>1</v>
      </c>
      <c r="P55" s="60">
        <f t="shared" si="4"/>
        <v>1</v>
      </c>
      <c r="Q55" s="62">
        <f t="shared" si="5"/>
        <v>0</v>
      </c>
      <c r="R55" s="62">
        <f t="shared" si="6"/>
        <v>1</v>
      </c>
      <c r="S55" s="60" t="str">
        <f t="shared" si="1"/>
        <v>0-15% range</v>
      </c>
      <c r="T55" s="61">
        <f t="shared" si="12"/>
        <v>17</v>
      </c>
      <c r="U55" s="61">
        <f t="shared" si="10"/>
        <v>17</v>
      </c>
      <c r="V55" s="61">
        <f t="shared" si="11"/>
        <v>17</v>
      </c>
      <c r="W55" s="60">
        <f t="shared" si="2"/>
        <v>1</v>
      </c>
      <c r="X55" s="77" t="s">
        <v>2173</v>
      </c>
    </row>
    <row r="56" spans="1:24" ht="15" customHeight="1" x14ac:dyDescent="0.25">
      <c r="A56" s="40" t="s">
        <v>10</v>
      </c>
      <c r="B56" s="40" t="s">
        <v>11</v>
      </c>
      <c r="C56" t="s">
        <v>97</v>
      </c>
      <c r="D56" s="40" t="s">
        <v>98</v>
      </c>
      <c r="E56" t="s">
        <v>1037</v>
      </c>
      <c r="F56" s="40" t="s">
        <v>838</v>
      </c>
      <c r="G56" t="s">
        <v>2092</v>
      </c>
      <c r="H56" t="s">
        <v>849</v>
      </c>
      <c r="I56" s="1">
        <v>68</v>
      </c>
      <c r="J56" s="1"/>
      <c r="K56" s="1"/>
      <c r="L56" s="1"/>
      <c r="M56" s="1"/>
      <c r="N56" s="1"/>
      <c r="O56" s="60">
        <f t="shared" si="3"/>
        <v>1</v>
      </c>
      <c r="P56" s="60">
        <f t="shared" si="4"/>
        <v>1</v>
      </c>
      <c r="Q56" s="62">
        <f t="shared" si="5"/>
        <v>0</v>
      </c>
      <c r="R56" s="62">
        <f t="shared" si="6"/>
        <v>1</v>
      </c>
      <c r="S56" s="60" t="str">
        <f t="shared" si="1"/>
        <v>0-15% range</v>
      </c>
      <c r="T56" s="61">
        <f t="shared" si="12"/>
        <v>68</v>
      </c>
      <c r="U56" s="61">
        <f t="shared" si="10"/>
        <v>68</v>
      </c>
      <c r="V56" s="61">
        <f t="shared" si="11"/>
        <v>68</v>
      </c>
      <c r="W56" s="60">
        <f t="shared" si="2"/>
        <v>1</v>
      </c>
      <c r="X56" s="77" t="s">
        <v>2173</v>
      </c>
    </row>
    <row r="57" spans="1:24" ht="15" customHeight="1" x14ac:dyDescent="0.25">
      <c r="A57" s="40" t="s">
        <v>10</v>
      </c>
      <c r="B57" s="40" t="s">
        <v>11</v>
      </c>
      <c r="C57" t="s">
        <v>97</v>
      </c>
      <c r="D57" s="40" t="s">
        <v>98</v>
      </c>
      <c r="E57" t="s">
        <v>1037</v>
      </c>
      <c r="F57" s="40" t="s">
        <v>838</v>
      </c>
      <c r="G57" t="s">
        <v>2093</v>
      </c>
      <c r="H57" t="s">
        <v>928</v>
      </c>
      <c r="I57" s="1">
        <v>17</v>
      </c>
      <c r="J57" s="1"/>
      <c r="K57" s="1"/>
      <c r="L57" s="1"/>
      <c r="M57" s="1"/>
      <c r="N57" s="1"/>
      <c r="O57" s="60">
        <f t="shared" si="3"/>
        <v>1</v>
      </c>
      <c r="P57" s="60">
        <f t="shared" si="4"/>
        <v>1</v>
      </c>
      <c r="Q57" s="62">
        <f t="shared" si="5"/>
        <v>0</v>
      </c>
      <c r="R57" s="62">
        <f t="shared" si="6"/>
        <v>1</v>
      </c>
      <c r="S57" s="60" t="str">
        <f t="shared" si="1"/>
        <v>0-15% range</v>
      </c>
      <c r="T57" s="61">
        <f t="shared" si="12"/>
        <v>17</v>
      </c>
      <c r="U57" s="61">
        <f t="shared" si="10"/>
        <v>17</v>
      </c>
      <c r="V57" s="61">
        <f t="shared" si="11"/>
        <v>17</v>
      </c>
      <c r="W57" s="60">
        <f t="shared" si="2"/>
        <v>1</v>
      </c>
      <c r="X57" s="77" t="s">
        <v>2173</v>
      </c>
    </row>
    <row r="58" spans="1:24" ht="15" customHeight="1" x14ac:dyDescent="0.25">
      <c r="A58" s="40" t="s">
        <v>10</v>
      </c>
      <c r="B58" s="40" t="s">
        <v>11</v>
      </c>
      <c r="C58" t="s">
        <v>97</v>
      </c>
      <c r="D58" s="40" t="s">
        <v>98</v>
      </c>
      <c r="E58" t="s">
        <v>1190</v>
      </c>
      <c r="F58" s="40" t="s">
        <v>1191</v>
      </c>
      <c r="G58" t="s">
        <v>1190</v>
      </c>
      <c r="H58" t="s">
        <v>1192</v>
      </c>
      <c r="I58" s="1"/>
      <c r="J58" s="1"/>
      <c r="K58" s="1"/>
      <c r="L58" s="1"/>
      <c r="M58" s="1"/>
      <c r="N58" s="1">
        <v>50</v>
      </c>
      <c r="O58" s="60">
        <f t="shared" si="3"/>
        <v>1</v>
      </c>
      <c r="P58" s="60">
        <f t="shared" si="4"/>
        <v>1</v>
      </c>
      <c r="Q58" s="62">
        <f t="shared" si="5"/>
        <v>0</v>
      </c>
      <c r="R58" s="62">
        <f t="shared" si="6"/>
        <v>1</v>
      </c>
      <c r="S58" s="60" t="str">
        <f t="shared" si="1"/>
        <v>0-15% range</v>
      </c>
      <c r="T58" s="61">
        <f t="shared" si="12"/>
        <v>50</v>
      </c>
      <c r="U58" s="61">
        <f t="shared" si="10"/>
        <v>50</v>
      </c>
      <c r="V58" s="61">
        <f t="shared" si="11"/>
        <v>50</v>
      </c>
      <c r="W58" s="60">
        <f t="shared" si="2"/>
        <v>1</v>
      </c>
      <c r="X58" s="77" t="s">
        <v>2173</v>
      </c>
    </row>
    <row r="59" spans="1:24" ht="15" customHeight="1" x14ac:dyDescent="0.25">
      <c r="A59" s="40" t="s">
        <v>10</v>
      </c>
      <c r="B59" s="40" t="s">
        <v>11</v>
      </c>
      <c r="C59" t="s">
        <v>13</v>
      </c>
      <c r="D59" s="40" t="s">
        <v>14</v>
      </c>
      <c r="E59" t="s">
        <v>446</v>
      </c>
      <c r="F59" s="40" t="s">
        <v>447</v>
      </c>
      <c r="G59" t="s">
        <v>456</v>
      </c>
      <c r="H59" t="s">
        <v>457</v>
      </c>
      <c r="I59" s="1">
        <v>57</v>
      </c>
      <c r="J59" s="1"/>
      <c r="K59" s="1"/>
      <c r="L59" s="1"/>
      <c r="M59" s="1"/>
      <c r="N59" s="1">
        <v>40</v>
      </c>
      <c r="O59" s="60">
        <f t="shared" si="3"/>
        <v>2</v>
      </c>
      <c r="P59" s="60">
        <f t="shared" si="4"/>
        <v>2</v>
      </c>
      <c r="Q59" s="62">
        <f t="shared" si="5"/>
        <v>0.29824561403508776</v>
      </c>
      <c r="R59" s="62">
        <f t="shared" si="6"/>
        <v>1.425</v>
      </c>
      <c r="S59" s="60" t="str">
        <f t="shared" si="1"/>
        <v>16 - 50% range</v>
      </c>
      <c r="T59" s="61">
        <f>AVERAGE(I59:N59)</f>
        <v>48.5</v>
      </c>
      <c r="U59" s="61">
        <f t="shared" si="10"/>
        <v>57</v>
      </c>
      <c r="V59" s="61">
        <f t="shared" si="11"/>
        <v>40</v>
      </c>
      <c r="W59" s="60">
        <f t="shared" si="2"/>
        <v>1</v>
      </c>
      <c r="X59" s="68" t="s">
        <v>2154</v>
      </c>
    </row>
    <row r="60" spans="1:24" ht="15" customHeight="1" x14ac:dyDescent="0.25">
      <c r="A60" s="40" t="s">
        <v>10</v>
      </c>
      <c r="B60" s="40" t="s">
        <v>11</v>
      </c>
      <c r="C60" t="s">
        <v>13</v>
      </c>
      <c r="D60" s="40" t="s">
        <v>14</v>
      </c>
      <c r="E60" t="s">
        <v>446</v>
      </c>
      <c r="F60" s="40" t="s">
        <v>447</v>
      </c>
      <c r="G60" t="s">
        <v>675</v>
      </c>
      <c r="H60" t="s">
        <v>598</v>
      </c>
      <c r="I60" s="1">
        <v>29</v>
      </c>
      <c r="J60" s="1"/>
      <c r="K60" s="1"/>
      <c r="L60" s="1"/>
      <c r="M60" s="1"/>
      <c r="N60" s="1">
        <v>15</v>
      </c>
      <c r="O60" s="60">
        <f t="shared" si="3"/>
        <v>2</v>
      </c>
      <c r="P60" s="60">
        <f t="shared" si="4"/>
        <v>2</v>
      </c>
      <c r="Q60" s="62">
        <f t="shared" si="5"/>
        <v>0.48275862068965514</v>
      </c>
      <c r="R60" s="62">
        <f t="shared" si="6"/>
        <v>1.9333333333333333</v>
      </c>
      <c r="S60" s="60" t="str">
        <f t="shared" si="1"/>
        <v>16 - 50% range</v>
      </c>
      <c r="T60" s="61">
        <f>AVERAGE(I60:N60)</f>
        <v>22</v>
      </c>
      <c r="U60" s="61">
        <f t="shared" si="10"/>
        <v>29</v>
      </c>
      <c r="V60" s="61">
        <f t="shared" si="11"/>
        <v>15</v>
      </c>
      <c r="W60" s="60">
        <f t="shared" si="2"/>
        <v>1</v>
      </c>
      <c r="X60" s="68" t="s">
        <v>2154</v>
      </c>
    </row>
    <row r="61" spans="1:24" ht="15" customHeight="1" x14ac:dyDescent="0.25">
      <c r="A61" s="40" t="s">
        <v>10</v>
      </c>
      <c r="B61" s="40" t="s">
        <v>11</v>
      </c>
      <c r="C61" t="s">
        <v>13</v>
      </c>
      <c r="D61" s="40" t="s">
        <v>14</v>
      </c>
      <c r="E61" t="s">
        <v>446</v>
      </c>
      <c r="F61" s="40" t="s">
        <v>447</v>
      </c>
      <c r="G61" t="s">
        <v>448</v>
      </c>
      <c r="H61" t="s">
        <v>449</v>
      </c>
      <c r="I61" s="1">
        <v>29</v>
      </c>
      <c r="J61" s="1"/>
      <c r="K61" s="1"/>
      <c r="L61" s="1"/>
      <c r="M61" s="1"/>
      <c r="N61" s="1">
        <v>120</v>
      </c>
      <c r="O61" s="60">
        <f t="shared" si="3"/>
        <v>2</v>
      </c>
      <c r="P61" s="60">
        <f t="shared" si="4"/>
        <v>2</v>
      </c>
      <c r="Q61" s="62">
        <f t="shared" si="5"/>
        <v>0.7583333333333333</v>
      </c>
      <c r="R61" s="62">
        <f t="shared" si="6"/>
        <v>4.1379310344827589</v>
      </c>
      <c r="S61" s="60" t="str">
        <f t="shared" si="1"/>
        <v>50-100% range</v>
      </c>
      <c r="T61" s="1">
        <f>$I61</f>
        <v>29</v>
      </c>
      <c r="U61" s="61">
        <f t="shared" si="10"/>
        <v>120</v>
      </c>
      <c r="V61" s="61">
        <f t="shared" si="11"/>
        <v>29</v>
      </c>
      <c r="W61" s="60">
        <f t="shared" si="2"/>
        <v>1</v>
      </c>
      <c r="X61" s="68" t="s">
        <v>2156</v>
      </c>
    </row>
    <row r="62" spans="1:24" ht="15" customHeight="1" x14ac:dyDescent="0.25">
      <c r="A62" s="40" t="s">
        <v>10</v>
      </c>
      <c r="B62" s="40" t="s">
        <v>11</v>
      </c>
      <c r="C62" t="s">
        <v>13</v>
      </c>
      <c r="D62" s="40" t="s">
        <v>14</v>
      </c>
      <c r="E62" t="s">
        <v>446</v>
      </c>
      <c r="F62" s="40" t="s">
        <v>447</v>
      </c>
      <c r="G62" t="s">
        <v>674</v>
      </c>
      <c r="H62" t="s">
        <v>597</v>
      </c>
      <c r="I62" s="1">
        <v>34</v>
      </c>
      <c r="J62" s="1"/>
      <c r="K62" s="1"/>
      <c r="L62" s="1"/>
      <c r="M62" s="1"/>
      <c r="N62" s="1"/>
      <c r="O62" s="60">
        <f t="shared" si="3"/>
        <v>1</v>
      </c>
      <c r="P62" s="60">
        <f t="shared" si="4"/>
        <v>1</v>
      </c>
      <c r="Q62" s="62">
        <f t="shared" si="5"/>
        <v>0</v>
      </c>
      <c r="R62" s="62">
        <f t="shared" si="6"/>
        <v>1</v>
      </c>
      <c r="S62" s="60" t="str">
        <f t="shared" si="1"/>
        <v>0-15% range</v>
      </c>
      <c r="T62" s="61">
        <f>AVERAGE(I62:N62)</f>
        <v>34</v>
      </c>
      <c r="U62" s="61">
        <f t="shared" si="10"/>
        <v>34</v>
      </c>
      <c r="V62" s="61">
        <f t="shared" si="11"/>
        <v>34</v>
      </c>
      <c r="W62" s="60">
        <f t="shared" si="2"/>
        <v>1</v>
      </c>
      <c r="X62" s="77" t="s">
        <v>2173</v>
      </c>
    </row>
    <row r="63" spans="1:24" ht="15" customHeight="1" x14ac:dyDescent="0.25">
      <c r="A63" s="40" t="s">
        <v>10</v>
      </c>
      <c r="B63" s="40" t="s">
        <v>11</v>
      </c>
      <c r="C63" t="s">
        <v>13</v>
      </c>
      <c r="D63" s="40" t="s">
        <v>14</v>
      </c>
      <c r="E63" t="s">
        <v>446</v>
      </c>
      <c r="F63" s="40" t="s">
        <v>447</v>
      </c>
      <c r="G63" t="s">
        <v>964</v>
      </c>
      <c r="H63" t="s">
        <v>883</v>
      </c>
      <c r="I63" s="1">
        <v>40</v>
      </c>
      <c r="J63" s="1"/>
      <c r="K63" s="1"/>
      <c r="L63" s="1"/>
      <c r="M63" s="1"/>
      <c r="N63" s="1">
        <v>55</v>
      </c>
      <c r="O63" s="60">
        <f t="shared" si="3"/>
        <v>2</v>
      </c>
      <c r="P63" s="60">
        <f t="shared" si="4"/>
        <v>2</v>
      </c>
      <c r="Q63" s="62">
        <f t="shared" si="5"/>
        <v>0.27272727272727271</v>
      </c>
      <c r="R63" s="62">
        <f t="shared" si="6"/>
        <v>1.375</v>
      </c>
      <c r="S63" s="60" t="str">
        <f t="shared" si="1"/>
        <v>16 - 50% range</v>
      </c>
      <c r="T63" s="61">
        <f>AVERAGE(I63:N63)</f>
        <v>47.5</v>
      </c>
      <c r="U63" s="61">
        <f t="shared" si="10"/>
        <v>55</v>
      </c>
      <c r="V63" s="61">
        <f t="shared" si="11"/>
        <v>40</v>
      </c>
      <c r="W63" s="60">
        <f t="shared" si="2"/>
        <v>1</v>
      </c>
      <c r="X63" s="68" t="s">
        <v>2154</v>
      </c>
    </row>
    <row r="64" spans="1:24" ht="15" customHeight="1" x14ac:dyDescent="0.25">
      <c r="A64" s="40" t="s">
        <v>10</v>
      </c>
      <c r="B64" s="40" t="s">
        <v>11</v>
      </c>
      <c r="C64" t="s">
        <v>13</v>
      </c>
      <c r="D64" s="40" t="s">
        <v>14</v>
      </c>
      <c r="E64" t="s">
        <v>446</v>
      </c>
      <c r="F64" s="40" t="s">
        <v>447</v>
      </c>
      <c r="G64" t="s">
        <v>1046</v>
      </c>
      <c r="H64" t="s">
        <v>1047</v>
      </c>
      <c r="I64" s="1"/>
      <c r="J64" s="1"/>
      <c r="K64" s="1"/>
      <c r="L64" s="1"/>
      <c r="M64" s="1"/>
      <c r="N64" s="1">
        <v>7</v>
      </c>
      <c r="O64" s="60">
        <f t="shared" si="3"/>
        <v>1</v>
      </c>
      <c r="P64" s="60">
        <f t="shared" si="4"/>
        <v>1</v>
      </c>
      <c r="Q64" s="62">
        <f t="shared" si="5"/>
        <v>0</v>
      </c>
      <c r="R64" s="62">
        <f t="shared" si="6"/>
        <v>1</v>
      </c>
      <c r="S64" s="60" t="str">
        <f t="shared" si="1"/>
        <v>0-15% range</v>
      </c>
      <c r="T64" s="61">
        <f t="shared" si="12"/>
        <v>7</v>
      </c>
      <c r="U64" s="61">
        <f t="shared" si="10"/>
        <v>7</v>
      </c>
      <c r="V64" s="61">
        <f t="shared" si="11"/>
        <v>7</v>
      </c>
      <c r="W64" s="60">
        <f t="shared" si="2"/>
        <v>1</v>
      </c>
      <c r="X64" s="77" t="s">
        <v>2173</v>
      </c>
    </row>
    <row r="65" spans="1:24" ht="15" customHeight="1" x14ac:dyDescent="0.25">
      <c r="A65" s="40" t="s">
        <v>10</v>
      </c>
      <c r="B65" s="40" t="s">
        <v>11</v>
      </c>
      <c r="C65" t="s">
        <v>13</v>
      </c>
      <c r="D65" s="40" t="s">
        <v>14</v>
      </c>
      <c r="E65" t="s">
        <v>446</v>
      </c>
      <c r="F65" s="40" t="s">
        <v>447</v>
      </c>
      <c r="G65" t="s">
        <v>1052</v>
      </c>
      <c r="H65" t="s">
        <v>1053</v>
      </c>
      <c r="I65" s="1"/>
      <c r="J65" s="1"/>
      <c r="K65" s="1"/>
      <c r="L65" s="1"/>
      <c r="M65" s="1"/>
      <c r="N65" s="1">
        <v>5</v>
      </c>
      <c r="O65" s="60">
        <f t="shared" si="3"/>
        <v>1</v>
      </c>
      <c r="P65" s="60">
        <f t="shared" si="4"/>
        <v>1</v>
      </c>
      <c r="Q65" s="62">
        <f t="shared" si="5"/>
        <v>0</v>
      </c>
      <c r="R65" s="62">
        <f t="shared" si="6"/>
        <v>1</v>
      </c>
      <c r="S65" s="60" t="str">
        <f t="shared" si="1"/>
        <v>0-15% range</v>
      </c>
      <c r="T65" s="61">
        <f t="shared" si="12"/>
        <v>5</v>
      </c>
      <c r="U65" s="61">
        <f t="shared" si="10"/>
        <v>5</v>
      </c>
      <c r="V65" s="61">
        <f t="shared" si="11"/>
        <v>5</v>
      </c>
      <c r="W65" s="60">
        <f t="shared" si="2"/>
        <v>1</v>
      </c>
      <c r="X65" s="77" t="s">
        <v>2173</v>
      </c>
    </row>
    <row r="66" spans="1:24" ht="15" customHeight="1" x14ac:dyDescent="0.25">
      <c r="A66" s="40" t="s">
        <v>10</v>
      </c>
      <c r="B66" s="40" t="s">
        <v>11</v>
      </c>
      <c r="C66" t="s">
        <v>13</v>
      </c>
      <c r="D66" s="40" t="s">
        <v>14</v>
      </c>
      <c r="E66" t="s">
        <v>446</v>
      </c>
      <c r="F66" s="40" t="s">
        <v>447</v>
      </c>
      <c r="G66" t="s">
        <v>1079</v>
      </c>
      <c r="H66" t="s">
        <v>1080</v>
      </c>
      <c r="I66" s="1"/>
      <c r="J66" s="1"/>
      <c r="K66" s="1"/>
      <c r="L66" s="1"/>
      <c r="M66" s="1"/>
      <c r="N66" s="1">
        <v>20</v>
      </c>
      <c r="O66" s="60">
        <f t="shared" si="3"/>
        <v>1</v>
      </c>
      <c r="P66" s="60">
        <f t="shared" si="4"/>
        <v>1</v>
      </c>
      <c r="Q66" s="62">
        <f t="shared" si="5"/>
        <v>0</v>
      </c>
      <c r="R66" s="62">
        <f t="shared" si="6"/>
        <v>1</v>
      </c>
      <c r="S66" s="60" t="str">
        <f t="shared" si="1"/>
        <v>0-15% range</v>
      </c>
      <c r="T66" s="61">
        <f t="shared" si="12"/>
        <v>20</v>
      </c>
      <c r="U66" s="61">
        <f t="shared" si="10"/>
        <v>20</v>
      </c>
      <c r="V66" s="61">
        <f t="shared" si="11"/>
        <v>20</v>
      </c>
      <c r="W66" s="60">
        <f t="shared" si="2"/>
        <v>1</v>
      </c>
      <c r="X66" s="77" t="s">
        <v>2173</v>
      </c>
    </row>
    <row r="67" spans="1:24" ht="15" customHeight="1" x14ac:dyDescent="0.25">
      <c r="A67" s="40" t="s">
        <v>10</v>
      </c>
      <c r="B67" s="40" t="s">
        <v>11</v>
      </c>
      <c r="C67" t="s">
        <v>13</v>
      </c>
      <c r="D67" s="40" t="s">
        <v>14</v>
      </c>
      <c r="E67" t="s">
        <v>446</v>
      </c>
      <c r="F67" s="40" t="s">
        <v>447</v>
      </c>
      <c r="G67" t="s">
        <v>1704</v>
      </c>
      <c r="H67" t="s">
        <v>1705</v>
      </c>
      <c r="I67" s="1"/>
      <c r="J67" s="1"/>
      <c r="K67" s="1"/>
      <c r="L67" s="1"/>
      <c r="M67" s="1"/>
      <c r="N67" s="1">
        <v>15</v>
      </c>
      <c r="O67" s="60">
        <f t="shared" si="3"/>
        <v>1</v>
      </c>
      <c r="P67" s="60">
        <f t="shared" si="4"/>
        <v>1</v>
      </c>
      <c r="Q67" s="62">
        <f t="shared" si="5"/>
        <v>0</v>
      </c>
      <c r="R67" s="62">
        <f t="shared" si="6"/>
        <v>1</v>
      </c>
      <c r="S67" s="60" t="str">
        <f t="shared" ref="S67:S130" si="14">IFERROR(IF(Q67&lt;=0.15,"0-15% range",IF(AND(Q67&gt;0.15,Q67&lt;=0.5),"16 - 50% range",IF(Q67&gt;0.5,"50-100% range", "NA"))),"")</f>
        <v>0-15% range</v>
      </c>
      <c r="T67" s="61">
        <f t="shared" si="12"/>
        <v>15</v>
      </c>
      <c r="U67" s="61">
        <f t="shared" si="10"/>
        <v>15</v>
      </c>
      <c r="V67" s="61">
        <f t="shared" si="11"/>
        <v>15</v>
      </c>
      <c r="W67" s="60">
        <f t="shared" ref="W67:W130" si="15">COUNTIF(H:H,H67)</f>
        <v>1</v>
      </c>
      <c r="X67" s="77" t="s">
        <v>2173</v>
      </c>
    </row>
    <row r="68" spans="1:24" ht="15" customHeight="1" x14ac:dyDescent="0.25">
      <c r="A68" s="40" t="s">
        <v>10</v>
      </c>
      <c r="B68" s="40" t="s">
        <v>11</v>
      </c>
      <c r="C68" t="s">
        <v>13</v>
      </c>
      <c r="D68" s="40" t="s">
        <v>14</v>
      </c>
      <c r="E68" t="s">
        <v>446</v>
      </c>
      <c r="F68" s="40" t="s">
        <v>447</v>
      </c>
      <c r="G68" t="s">
        <v>1766</v>
      </c>
      <c r="H68" t="s">
        <v>1767</v>
      </c>
      <c r="I68" s="1"/>
      <c r="J68" s="1"/>
      <c r="K68" s="1"/>
      <c r="L68" s="1"/>
      <c r="M68" s="1"/>
      <c r="N68" s="1">
        <v>10</v>
      </c>
      <c r="O68" s="60">
        <f t="shared" ref="O68:O131" si="16">COUNTIF(I68:N68,"&gt;=0")</f>
        <v>1</v>
      </c>
      <c r="P68" s="60">
        <f t="shared" ref="P68:P131" si="17">COUNTIF(I68:N68,"&gt;=0")</f>
        <v>1</v>
      </c>
      <c r="Q68" s="62">
        <f t="shared" ref="Q68:Q131" si="18">IFERROR(1-(MIN(I68:N68)/MAX(I68:N68)),"")</f>
        <v>0</v>
      </c>
      <c r="R68" s="62">
        <f t="shared" ref="R68:R131" si="19">IF(MIN(I68:N68)&lt;&gt;0,MAX(I68:N68)/MIN(I68:N68),0)</f>
        <v>1</v>
      </c>
      <c r="S68" s="60" t="str">
        <f t="shared" si="14"/>
        <v>0-15% range</v>
      </c>
      <c r="T68" s="61">
        <f t="shared" si="12"/>
        <v>10</v>
      </c>
      <c r="U68" s="61">
        <f t="shared" si="10"/>
        <v>10</v>
      </c>
      <c r="V68" s="61">
        <f t="shared" si="11"/>
        <v>10</v>
      </c>
      <c r="W68" s="60">
        <f t="shared" si="15"/>
        <v>1</v>
      </c>
      <c r="X68" s="77" t="s">
        <v>2173</v>
      </c>
    </row>
    <row r="69" spans="1:24" ht="15" customHeight="1" x14ac:dyDescent="0.25">
      <c r="A69" s="40" t="s">
        <v>10</v>
      </c>
      <c r="B69" s="40" t="s">
        <v>11</v>
      </c>
      <c r="C69" t="s">
        <v>13</v>
      </c>
      <c r="D69" s="40" t="s">
        <v>14</v>
      </c>
      <c r="E69" t="s">
        <v>446</v>
      </c>
      <c r="F69" s="40" t="s">
        <v>447</v>
      </c>
      <c r="G69" t="s">
        <v>2010</v>
      </c>
      <c r="H69" t="s">
        <v>2011</v>
      </c>
      <c r="I69" s="1"/>
      <c r="J69" s="1"/>
      <c r="K69" s="1"/>
      <c r="L69" s="1"/>
      <c r="M69" s="1"/>
      <c r="N69" s="1">
        <v>12</v>
      </c>
      <c r="O69" s="60">
        <f t="shared" si="16"/>
        <v>1</v>
      </c>
      <c r="P69" s="60">
        <f t="shared" si="17"/>
        <v>1</v>
      </c>
      <c r="Q69" s="62">
        <f t="shared" si="18"/>
        <v>0</v>
      </c>
      <c r="R69" s="62">
        <f t="shared" si="19"/>
        <v>1</v>
      </c>
      <c r="S69" s="60" t="str">
        <f t="shared" si="14"/>
        <v>0-15% range</v>
      </c>
      <c r="T69" s="61">
        <f t="shared" si="12"/>
        <v>12</v>
      </c>
      <c r="U69" s="61">
        <f t="shared" si="10"/>
        <v>12</v>
      </c>
      <c r="V69" s="61">
        <f t="shared" si="11"/>
        <v>12</v>
      </c>
      <c r="W69" s="60">
        <f t="shared" si="15"/>
        <v>1</v>
      </c>
      <c r="X69" s="77" t="s">
        <v>2173</v>
      </c>
    </row>
    <row r="70" spans="1:24" ht="15" customHeight="1" x14ac:dyDescent="0.25">
      <c r="A70" s="40" t="s">
        <v>10</v>
      </c>
      <c r="B70" s="40" t="s">
        <v>11</v>
      </c>
      <c r="C70" t="s">
        <v>13</v>
      </c>
      <c r="D70" s="40" t="s">
        <v>14</v>
      </c>
      <c r="E70" t="s">
        <v>446</v>
      </c>
      <c r="F70" s="40" t="s">
        <v>447</v>
      </c>
      <c r="G70" t="s">
        <v>2012</v>
      </c>
      <c r="H70" t="s">
        <v>2013</v>
      </c>
      <c r="I70" s="1"/>
      <c r="J70" s="1"/>
      <c r="K70" s="1"/>
      <c r="L70" s="1"/>
      <c r="M70" s="1"/>
      <c r="N70" s="1">
        <v>20</v>
      </c>
      <c r="O70" s="60">
        <f t="shared" si="16"/>
        <v>1</v>
      </c>
      <c r="P70" s="60">
        <f t="shared" si="17"/>
        <v>1</v>
      </c>
      <c r="Q70" s="62">
        <f t="shared" si="18"/>
        <v>0</v>
      </c>
      <c r="R70" s="62">
        <f t="shared" si="19"/>
        <v>1</v>
      </c>
      <c r="S70" s="60" t="str">
        <f t="shared" si="14"/>
        <v>0-15% range</v>
      </c>
      <c r="T70" s="61">
        <f t="shared" ref="T70:T83" si="20">AVERAGE(I70:N70)</f>
        <v>20</v>
      </c>
      <c r="U70" s="61">
        <f t="shared" si="10"/>
        <v>20</v>
      </c>
      <c r="V70" s="61">
        <f t="shared" si="11"/>
        <v>20</v>
      </c>
      <c r="W70" s="60">
        <f t="shared" si="15"/>
        <v>1</v>
      </c>
      <c r="X70" s="77" t="s">
        <v>2173</v>
      </c>
    </row>
    <row r="71" spans="1:24" ht="15" customHeight="1" x14ac:dyDescent="0.25">
      <c r="A71" s="40" t="s">
        <v>10</v>
      </c>
      <c r="B71" s="40" t="s">
        <v>11</v>
      </c>
      <c r="C71" t="s">
        <v>13</v>
      </c>
      <c r="D71" s="40" t="s">
        <v>14</v>
      </c>
      <c r="E71" t="s">
        <v>446</v>
      </c>
      <c r="F71" s="40" t="s">
        <v>447</v>
      </c>
      <c r="G71" t="s">
        <v>2014</v>
      </c>
      <c r="H71" t="s">
        <v>2015</v>
      </c>
      <c r="I71" s="1"/>
      <c r="J71" s="1"/>
      <c r="K71" s="1"/>
      <c r="L71" s="1"/>
      <c r="M71" s="1"/>
      <c r="N71" s="1">
        <v>9</v>
      </c>
      <c r="O71" s="60">
        <f t="shared" si="16"/>
        <v>1</v>
      </c>
      <c r="P71" s="60">
        <f t="shared" si="17"/>
        <v>1</v>
      </c>
      <c r="Q71" s="62">
        <f t="shared" si="18"/>
        <v>0</v>
      </c>
      <c r="R71" s="62">
        <f t="shared" si="19"/>
        <v>1</v>
      </c>
      <c r="S71" s="60" t="str">
        <f t="shared" si="14"/>
        <v>0-15% range</v>
      </c>
      <c r="T71" s="61">
        <f t="shared" si="20"/>
        <v>9</v>
      </c>
      <c r="U71" s="61">
        <f t="shared" si="10"/>
        <v>9</v>
      </c>
      <c r="V71" s="61">
        <f t="shared" si="11"/>
        <v>9</v>
      </c>
      <c r="W71" s="60">
        <f t="shared" si="15"/>
        <v>1</v>
      </c>
      <c r="X71" s="77" t="s">
        <v>2173</v>
      </c>
    </row>
    <row r="72" spans="1:24" ht="15" customHeight="1" x14ac:dyDescent="0.25">
      <c r="A72" s="40" t="s">
        <v>10</v>
      </c>
      <c r="B72" s="40" t="s">
        <v>11</v>
      </c>
      <c r="C72" t="s">
        <v>13</v>
      </c>
      <c r="D72" s="40" t="s">
        <v>14</v>
      </c>
      <c r="E72" t="s">
        <v>446</v>
      </c>
      <c r="F72" s="40" t="s">
        <v>447</v>
      </c>
      <c r="G72" t="s">
        <v>2016</v>
      </c>
      <c r="H72" t="s">
        <v>2017</v>
      </c>
      <c r="I72" s="1"/>
      <c r="J72" s="1"/>
      <c r="K72" s="1"/>
      <c r="L72" s="1"/>
      <c r="M72" s="1"/>
      <c r="N72" s="1">
        <v>8</v>
      </c>
      <c r="O72" s="60">
        <f t="shared" si="16"/>
        <v>1</v>
      </c>
      <c r="P72" s="60">
        <f t="shared" si="17"/>
        <v>1</v>
      </c>
      <c r="Q72" s="62">
        <f t="shared" si="18"/>
        <v>0</v>
      </c>
      <c r="R72" s="62">
        <f t="shared" si="19"/>
        <v>1</v>
      </c>
      <c r="S72" s="60" t="str">
        <f t="shared" si="14"/>
        <v>0-15% range</v>
      </c>
      <c r="T72" s="61">
        <f t="shared" si="20"/>
        <v>8</v>
      </c>
      <c r="U72" s="61">
        <f t="shared" si="10"/>
        <v>8</v>
      </c>
      <c r="V72" s="61">
        <f t="shared" si="11"/>
        <v>8</v>
      </c>
      <c r="W72" s="60">
        <f t="shared" si="15"/>
        <v>1</v>
      </c>
      <c r="X72" s="77" t="s">
        <v>2173</v>
      </c>
    </row>
    <row r="73" spans="1:24" ht="15" customHeight="1" x14ac:dyDescent="0.25">
      <c r="A73" s="40" t="s">
        <v>10</v>
      </c>
      <c r="B73" s="40" t="s">
        <v>11</v>
      </c>
      <c r="C73" t="s">
        <v>13</v>
      </c>
      <c r="D73" s="40" t="s">
        <v>14</v>
      </c>
      <c r="E73" t="s">
        <v>446</v>
      </c>
      <c r="F73" s="40" t="s">
        <v>447</v>
      </c>
      <c r="G73" t="s">
        <v>2018</v>
      </c>
      <c r="H73" t="s">
        <v>2019</v>
      </c>
      <c r="I73" s="1"/>
      <c r="J73" s="1"/>
      <c r="K73" s="1"/>
      <c r="L73" s="1"/>
      <c r="M73" s="1"/>
      <c r="N73" s="1">
        <v>12</v>
      </c>
      <c r="O73" s="60">
        <f t="shared" si="16"/>
        <v>1</v>
      </c>
      <c r="P73" s="60">
        <f t="shared" si="17"/>
        <v>1</v>
      </c>
      <c r="Q73" s="62">
        <f t="shared" si="18"/>
        <v>0</v>
      </c>
      <c r="R73" s="62">
        <f t="shared" si="19"/>
        <v>1</v>
      </c>
      <c r="S73" s="60" t="str">
        <f t="shared" si="14"/>
        <v>0-15% range</v>
      </c>
      <c r="T73" s="61">
        <f t="shared" si="20"/>
        <v>12</v>
      </c>
      <c r="U73" s="61">
        <f t="shared" si="10"/>
        <v>12</v>
      </c>
      <c r="V73" s="61">
        <f t="shared" si="11"/>
        <v>12</v>
      </c>
      <c r="W73" s="60">
        <f t="shared" si="15"/>
        <v>1</v>
      </c>
      <c r="X73" s="77" t="s">
        <v>2173</v>
      </c>
    </row>
    <row r="74" spans="1:24" ht="15" customHeight="1" x14ac:dyDescent="0.25">
      <c r="A74" s="40" t="s">
        <v>10</v>
      </c>
      <c r="B74" s="40" t="s">
        <v>11</v>
      </c>
      <c r="C74" t="s">
        <v>13</v>
      </c>
      <c r="D74" s="40" t="s">
        <v>14</v>
      </c>
      <c r="E74" t="s">
        <v>446</v>
      </c>
      <c r="F74" s="40" t="s">
        <v>447</v>
      </c>
      <c r="G74" t="s">
        <v>2090</v>
      </c>
      <c r="H74" t="s">
        <v>890</v>
      </c>
      <c r="I74" s="1">
        <v>40</v>
      </c>
      <c r="J74" s="1"/>
      <c r="K74" s="1"/>
      <c r="L74" s="1"/>
      <c r="M74" s="1"/>
      <c r="N74" s="1"/>
      <c r="O74" s="60">
        <f t="shared" si="16"/>
        <v>1</v>
      </c>
      <c r="P74" s="60">
        <f t="shared" si="17"/>
        <v>1</v>
      </c>
      <c r="Q74" s="62">
        <f t="shared" si="18"/>
        <v>0</v>
      </c>
      <c r="R74" s="62">
        <f t="shared" si="19"/>
        <v>1</v>
      </c>
      <c r="S74" s="60" t="str">
        <f t="shared" si="14"/>
        <v>0-15% range</v>
      </c>
      <c r="T74" s="61">
        <f t="shared" si="20"/>
        <v>40</v>
      </c>
      <c r="U74" s="61">
        <f t="shared" si="10"/>
        <v>40</v>
      </c>
      <c r="V74" s="61">
        <f t="shared" si="11"/>
        <v>40</v>
      </c>
      <c r="W74" s="60">
        <f t="shared" si="15"/>
        <v>1</v>
      </c>
      <c r="X74" s="77" t="s">
        <v>2173</v>
      </c>
    </row>
    <row r="75" spans="1:24" ht="15" customHeight="1" x14ac:dyDescent="0.25">
      <c r="A75" s="40" t="s">
        <v>10</v>
      </c>
      <c r="B75" s="40" t="s">
        <v>11</v>
      </c>
      <c r="C75" t="s">
        <v>13</v>
      </c>
      <c r="D75" s="40" t="s">
        <v>14</v>
      </c>
      <c r="E75" t="s">
        <v>13</v>
      </c>
      <c r="F75" s="40" t="s">
        <v>227</v>
      </c>
      <c r="G75" t="s">
        <v>228</v>
      </c>
      <c r="H75" t="s">
        <v>229</v>
      </c>
      <c r="I75" s="1">
        <v>1349</v>
      </c>
      <c r="J75" s="1"/>
      <c r="K75" s="1"/>
      <c r="L75" s="1"/>
      <c r="M75" s="1"/>
      <c r="N75" s="1"/>
      <c r="O75" s="60">
        <f t="shared" si="16"/>
        <v>1</v>
      </c>
      <c r="P75" s="60">
        <f t="shared" si="17"/>
        <v>1</v>
      </c>
      <c r="Q75" s="62">
        <f t="shared" si="18"/>
        <v>0</v>
      </c>
      <c r="R75" s="62">
        <f t="shared" si="19"/>
        <v>1</v>
      </c>
      <c r="S75" s="60" t="str">
        <f t="shared" si="14"/>
        <v>0-15% range</v>
      </c>
      <c r="T75" s="61">
        <f t="shared" si="20"/>
        <v>1349</v>
      </c>
      <c r="U75" s="61">
        <f t="shared" si="10"/>
        <v>1349</v>
      </c>
      <c r="V75" s="61">
        <f t="shared" si="11"/>
        <v>1349</v>
      </c>
      <c r="W75" s="60">
        <f t="shared" si="15"/>
        <v>1</v>
      </c>
      <c r="X75" s="77" t="s">
        <v>2173</v>
      </c>
    </row>
    <row r="76" spans="1:24" ht="15" customHeight="1" x14ac:dyDescent="0.25">
      <c r="A76" s="40" t="s">
        <v>10</v>
      </c>
      <c r="B76" s="40" t="s">
        <v>11</v>
      </c>
      <c r="C76" t="s">
        <v>13</v>
      </c>
      <c r="D76" s="40" t="s">
        <v>14</v>
      </c>
      <c r="E76" t="s">
        <v>13</v>
      </c>
      <c r="F76" s="40" t="s">
        <v>227</v>
      </c>
      <c r="G76" t="s">
        <v>669</v>
      </c>
      <c r="H76" t="s">
        <v>592</v>
      </c>
      <c r="I76" s="1">
        <v>11</v>
      </c>
      <c r="J76" s="1"/>
      <c r="K76" s="1"/>
      <c r="L76" s="1"/>
      <c r="M76" s="1"/>
      <c r="N76" s="1"/>
      <c r="O76" s="60">
        <f t="shared" si="16"/>
        <v>1</v>
      </c>
      <c r="P76" s="60">
        <f t="shared" si="17"/>
        <v>1</v>
      </c>
      <c r="Q76" s="62">
        <f t="shared" si="18"/>
        <v>0</v>
      </c>
      <c r="R76" s="62">
        <f t="shared" si="19"/>
        <v>1</v>
      </c>
      <c r="S76" s="60" t="str">
        <f t="shared" si="14"/>
        <v>0-15% range</v>
      </c>
      <c r="T76" s="61">
        <f t="shared" si="20"/>
        <v>11</v>
      </c>
      <c r="U76" s="61">
        <f t="shared" si="10"/>
        <v>11</v>
      </c>
      <c r="V76" s="61">
        <f t="shared" si="11"/>
        <v>11</v>
      </c>
      <c r="W76" s="60">
        <f t="shared" si="15"/>
        <v>1</v>
      </c>
      <c r="X76" s="77" t="s">
        <v>2173</v>
      </c>
    </row>
    <row r="77" spans="1:24" ht="15" customHeight="1" x14ac:dyDescent="0.25">
      <c r="A77" s="40" t="s">
        <v>10</v>
      </c>
      <c r="B77" s="40" t="s">
        <v>11</v>
      </c>
      <c r="C77" t="s">
        <v>13</v>
      </c>
      <c r="D77" s="40" t="s">
        <v>14</v>
      </c>
      <c r="E77" t="s">
        <v>13</v>
      </c>
      <c r="F77" s="40" t="s">
        <v>227</v>
      </c>
      <c r="G77" t="s">
        <v>440</v>
      </c>
      <c r="H77" t="s">
        <v>441</v>
      </c>
      <c r="I77" s="1">
        <v>11</v>
      </c>
      <c r="J77" s="1"/>
      <c r="K77" s="1"/>
      <c r="L77" s="1"/>
      <c r="M77" s="1"/>
      <c r="N77" s="1"/>
      <c r="O77" s="60">
        <f t="shared" si="16"/>
        <v>1</v>
      </c>
      <c r="P77" s="60">
        <f t="shared" si="17"/>
        <v>1</v>
      </c>
      <c r="Q77" s="62">
        <f t="shared" si="18"/>
        <v>0</v>
      </c>
      <c r="R77" s="62">
        <f t="shared" si="19"/>
        <v>1</v>
      </c>
      <c r="S77" s="60" t="str">
        <f t="shared" si="14"/>
        <v>0-15% range</v>
      </c>
      <c r="T77" s="61">
        <f t="shared" si="20"/>
        <v>11</v>
      </c>
      <c r="U77" s="61">
        <f t="shared" si="10"/>
        <v>11</v>
      </c>
      <c r="V77" s="61">
        <f t="shared" si="11"/>
        <v>11</v>
      </c>
      <c r="W77" s="60">
        <f t="shared" si="15"/>
        <v>1</v>
      </c>
      <c r="X77" s="77" t="s">
        <v>2173</v>
      </c>
    </row>
    <row r="78" spans="1:24" ht="15" customHeight="1" x14ac:dyDescent="0.25">
      <c r="A78" s="40" t="s">
        <v>10</v>
      </c>
      <c r="B78" s="40" t="s">
        <v>11</v>
      </c>
      <c r="C78" t="s">
        <v>13</v>
      </c>
      <c r="D78" s="40" t="s">
        <v>14</v>
      </c>
      <c r="E78" t="s">
        <v>13</v>
      </c>
      <c r="F78" s="40" t="s">
        <v>227</v>
      </c>
      <c r="G78" t="s">
        <v>462</v>
      </c>
      <c r="H78" t="s">
        <v>463</v>
      </c>
      <c r="I78" s="1">
        <v>108</v>
      </c>
      <c r="J78" s="1"/>
      <c r="K78" s="1"/>
      <c r="L78" s="1"/>
      <c r="M78" s="1"/>
      <c r="N78" s="1"/>
      <c r="O78" s="60">
        <f t="shared" si="16"/>
        <v>1</v>
      </c>
      <c r="P78" s="60">
        <f t="shared" si="17"/>
        <v>1</v>
      </c>
      <c r="Q78" s="62">
        <f t="shared" si="18"/>
        <v>0</v>
      </c>
      <c r="R78" s="62">
        <f t="shared" si="19"/>
        <v>1</v>
      </c>
      <c r="S78" s="60" t="str">
        <f t="shared" si="14"/>
        <v>0-15% range</v>
      </c>
      <c r="T78" s="61">
        <f t="shared" si="20"/>
        <v>108</v>
      </c>
      <c r="U78" s="61">
        <f t="shared" ref="U78:U141" si="21">MAX(I78:N78)</f>
        <v>108</v>
      </c>
      <c r="V78" s="61">
        <f t="shared" ref="V78:V141" si="22">MIN(I78:N78)</f>
        <v>108</v>
      </c>
      <c r="W78" s="60">
        <f t="shared" si="15"/>
        <v>1</v>
      </c>
      <c r="X78" s="77" t="s">
        <v>2173</v>
      </c>
    </row>
    <row r="79" spans="1:24" ht="15" customHeight="1" x14ac:dyDescent="0.25">
      <c r="A79" s="40" t="s">
        <v>10</v>
      </c>
      <c r="B79" s="40" t="s">
        <v>11</v>
      </c>
      <c r="C79" t="s">
        <v>13</v>
      </c>
      <c r="D79" s="40" t="s">
        <v>14</v>
      </c>
      <c r="E79" t="s">
        <v>13</v>
      </c>
      <c r="F79" s="40" t="s">
        <v>227</v>
      </c>
      <c r="G79" t="s">
        <v>1814</v>
      </c>
      <c r="H79" t="s">
        <v>1815</v>
      </c>
      <c r="I79" s="1"/>
      <c r="J79" s="1"/>
      <c r="K79" s="1"/>
      <c r="L79" s="1"/>
      <c r="M79" s="1"/>
      <c r="N79" s="1">
        <v>27</v>
      </c>
      <c r="O79" s="60">
        <f t="shared" si="16"/>
        <v>1</v>
      </c>
      <c r="P79" s="60">
        <f t="shared" si="17"/>
        <v>1</v>
      </c>
      <c r="Q79" s="62">
        <f t="shared" si="18"/>
        <v>0</v>
      </c>
      <c r="R79" s="62">
        <f t="shared" si="19"/>
        <v>1</v>
      </c>
      <c r="S79" s="60" t="str">
        <f t="shared" si="14"/>
        <v>0-15% range</v>
      </c>
      <c r="T79" s="61">
        <f t="shared" si="20"/>
        <v>27</v>
      </c>
      <c r="U79" s="61">
        <f t="shared" si="21"/>
        <v>27</v>
      </c>
      <c r="V79" s="61">
        <f t="shared" si="22"/>
        <v>27</v>
      </c>
      <c r="W79" s="60">
        <f t="shared" si="15"/>
        <v>1</v>
      </c>
      <c r="X79" s="77" t="s">
        <v>2173</v>
      </c>
    </row>
    <row r="80" spans="1:24" ht="15" customHeight="1" x14ac:dyDescent="0.25">
      <c r="A80" s="40" t="s">
        <v>10</v>
      </c>
      <c r="B80" s="40" t="s">
        <v>11</v>
      </c>
      <c r="C80" t="s">
        <v>13</v>
      </c>
      <c r="D80" s="40" t="s">
        <v>14</v>
      </c>
      <c r="E80" t="s">
        <v>13</v>
      </c>
      <c r="F80" s="40" t="s">
        <v>227</v>
      </c>
      <c r="G80" t="s">
        <v>2084</v>
      </c>
      <c r="H80" t="s">
        <v>842</v>
      </c>
      <c r="I80" s="1">
        <v>29</v>
      </c>
      <c r="J80" s="1"/>
      <c r="K80" s="1"/>
      <c r="L80" s="1"/>
      <c r="M80" s="1"/>
      <c r="N80" s="1"/>
      <c r="O80" s="60">
        <f t="shared" si="16"/>
        <v>1</v>
      </c>
      <c r="P80" s="60">
        <f t="shared" si="17"/>
        <v>1</v>
      </c>
      <c r="Q80" s="62">
        <f t="shared" si="18"/>
        <v>0</v>
      </c>
      <c r="R80" s="62">
        <f t="shared" si="19"/>
        <v>1</v>
      </c>
      <c r="S80" s="60" t="str">
        <f t="shared" si="14"/>
        <v>0-15% range</v>
      </c>
      <c r="T80" s="61">
        <f t="shared" si="20"/>
        <v>29</v>
      </c>
      <c r="U80" s="61">
        <f t="shared" si="21"/>
        <v>29</v>
      </c>
      <c r="V80" s="61">
        <f t="shared" si="22"/>
        <v>29</v>
      </c>
      <c r="W80" s="60">
        <f t="shared" si="15"/>
        <v>1</v>
      </c>
      <c r="X80" s="77" t="s">
        <v>2173</v>
      </c>
    </row>
    <row r="81" spans="1:24" ht="15" customHeight="1" x14ac:dyDescent="0.25">
      <c r="A81" s="40" t="s">
        <v>10</v>
      </c>
      <c r="B81" s="40" t="s">
        <v>11</v>
      </c>
      <c r="C81" t="s">
        <v>13</v>
      </c>
      <c r="D81" s="40" t="s">
        <v>14</v>
      </c>
      <c r="E81" t="s">
        <v>13</v>
      </c>
      <c r="F81" s="40" t="s">
        <v>227</v>
      </c>
      <c r="G81" t="s">
        <v>2085</v>
      </c>
      <c r="H81" t="s">
        <v>860</v>
      </c>
      <c r="I81" s="1">
        <v>46</v>
      </c>
      <c r="J81" s="1"/>
      <c r="K81" s="1"/>
      <c r="L81" s="1"/>
      <c r="M81" s="1"/>
      <c r="N81" s="1"/>
      <c r="O81" s="60">
        <f t="shared" si="16"/>
        <v>1</v>
      </c>
      <c r="P81" s="60">
        <f t="shared" si="17"/>
        <v>1</v>
      </c>
      <c r="Q81" s="62">
        <f t="shared" si="18"/>
        <v>0</v>
      </c>
      <c r="R81" s="62">
        <f t="shared" si="19"/>
        <v>1</v>
      </c>
      <c r="S81" s="60" t="str">
        <f t="shared" si="14"/>
        <v>0-15% range</v>
      </c>
      <c r="T81" s="61">
        <f t="shared" si="20"/>
        <v>46</v>
      </c>
      <c r="U81" s="61">
        <f t="shared" si="21"/>
        <v>46</v>
      </c>
      <c r="V81" s="61">
        <f t="shared" si="22"/>
        <v>46</v>
      </c>
      <c r="W81" s="60">
        <f t="shared" si="15"/>
        <v>1</v>
      </c>
      <c r="X81" s="77" t="s">
        <v>2173</v>
      </c>
    </row>
    <row r="82" spans="1:24" ht="15" customHeight="1" x14ac:dyDescent="0.25">
      <c r="A82" s="40" t="s">
        <v>10</v>
      </c>
      <c r="B82" s="40" t="s">
        <v>11</v>
      </c>
      <c r="C82" t="s">
        <v>13</v>
      </c>
      <c r="D82" s="40" t="s">
        <v>14</v>
      </c>
      <c r="E82" t="s">
        <v>13</v>
      </c>
      <c r="F82" s="40" t="s">
        <v>227</v>
      </c>
      <c r="G82" t="s">
        <v>2086</v>
      </c>
      <c r="H82" t="s">
        <v>932</v>
      </c>
      <c r="I82" s="1">
        <v>23</v>
      </c>
      <c r="J82" s="1"/>
      <c r="K82" s="1"/>
      <c r="L82" s="1"/>
      <c r="M82" s="1"/>
      <c r="N82" s="1"/>
      <c r="O82" s="60">
        <f t="shared" si="16"/>
        <v>1</v>
      </c>
      <c r="P82" s="60">
        <f t="shared" si="17"/>
        <v>1</v>
      </c>
      <c r="Q82" s="62">
        <f t="shared" si="18"/>
        <v>0</v>
      </c>
      <c r="R82" s="62">
        <f t="shared" si="19"/>
        <v>1</v>
      </c>
      <c r="S82" s="60" t="str">
        <f t="shared" si="14"/>
        <v>0-15% range</v>
      </c>
      <c r="T82" s="61">
        <f t="shared" si="20"/>
        <v>23</v>
      </c>
      <c r="U82" s="61">
        <f t="shared" si="21"/>
        <v>23</v>
      </c>
      <c r="V82" s="61">
        <f t="shared" si="22"/>
        <v>23</v>
      </c>
      <c r="W82" s="60">
        <f t="shared" si="15"/>
        <v>1</v>
      </c>
      <c r="X82" s="77" t="s">
        <v>2173</v>
      </c>
    </row>
    <row r="83" spans="1:24" ht="15" customHeight="1" x14ac:dyDescent="0.25">
      <c r="A83" s="40" t="s">
        <v>10</v>
      </c>
      <c r="B83" s="40" t="s">
        <v>11</v>
      </c>
      <c r="C83" t="s">
        <v>13</v>
      </c>
      <c r="D83" s="40" t="s">
        <v>14</v>
      </c>
      <c r="E83" t="s">
        <v>396</v>
      </c>
      <c r="F83" s="40" t="s">
        <v>397</v>
      </c>
      <c r="G83" t="s">
        <v>398</v>
      </c>
      <c r="H83" t="s">
        <v>399</v>
      </c>
      <c r="I83" s="1"/>
      <c r="J83" s="1"/>
      <c r="K83" s="1"/>
      <c r="L83" s="1"/>
      <c r="M83" s="1"/>
      <c r="N83" s="1">
        <v>40</v>
      </c>
      <c r="O83" s="60">
        <f t="shared" si="16"/>
        <v>1</v>
      </c>
      <c r="P83" s="60">
        <f t="shared" si="17"/>
        <v>1</v>
      </c>
      <c r="Q83" s="62">
        <f t="shared" si="18"/>
        <v>0</v>
      </c>
      <c r="R83" s="62">
        <f t="shared" si="19"/>
        <v>1</v>
      </c>
      <c r="S83" s="60" t="str">
        <f t="shared" si="14"/>
        <v>0-15% range</v>
      </c>
      <c r="T83" s="61">
        <f t="shared" si="20"/>
        <v>40</v>
      </c>
      <c r="U83" s="61">
        <f t="shared" si="21"/>
        <v>40</v>
      </c>
      <c r="V83" s="61">
        <f t="shared" si="22"/>
        <v>40</v>
      </c>
      <c r="W83" s="60">
        <f t="shared" si="15"/>
        <v>1</v>
      </c>
      <c r="X83" s="77" t="s">
        <v>2173</v>
      </c>
    </row>
    <row r="84" spans="1:24" ht="15" customHeight="1" x14ac:dyDescent="0.25">
      <c r="A84" s="40" t="s">
        <v>10</v>
      </c>
      <c r="B84" s="40" t="s">
        <v>11</v>
      </c>
      <c r="C84" t="s">
        <v>13</v>
      </c>
      <c r="D84" s="40" t="s">
        <v>14</v>
      </c>
      <c r="E84" t="s">
        <v>396</v>
      </c>
      <c r="F84" s="40" t="s">
        <v>397</v>
      </c>
      <c r="G84" t="s">
        <v>396</v>
      </c>
      <c r="H84" t="s">
        <v>450</v>
      </c>
      <c r="I84" s="1">
        <v>63</v>
      </c>
      <c r="J84" s="1"/>
      <c r="K84" s="1"/>
      <c r="L84" s="1"/>
      <c r="M84" s="1"/>
      <c r="N84" s="1">
        <v>300</v>
      </c>
      <c r="O84" s="60">
        <f t="shared" si="16"/>
        <v>2</v>
      </c>
      <c r="P84" s="60">
        <f t="shared" si="17"/>
        <v>2</v>
      </c>
      <c r="Q84" s="62">
        <f t="shared" si="18"/>
        <v>0.79</v>
      </c>
      <c r="R84" s="62">
        <f t="shared" si="19"/>
        <v>4.7619047619047619</v>
      </c>
      <c r="S84" s="60" t="str">
        <f t="shared" si="14"/>
        <v>50-100% range</v>
      </c>
      <c r="T84" s="1">
        <f>$I84</f>
        <v>63</v>
      </c>
      <c r="U84" s="61">
        <f t="shared" si="21"/>
        <v>300</v>
      </c>
      <c r="V84" s="61">
        <f t="shared" si="22"/>
        <v>63</v>
      </c>
      <c r="W84" s="60">
        <f t="shared" si="15"/>
        <v>1</v>
      </c>
      <c r="X84" s="68" t="s">
        <v>2156</v>
      </c>
    </row>
    <row r="85" spans="1:24" ht="15" customHeight="1" x14ac:dyDescent="0.25">
      <c r="A85" s="40" t="s">
        <v>10</v>
      </c>
      <c r="B85" s="40" t="s">
        <v>11</v>
      </c>
      <c r="C85" t="s">
        <v>13</v>
      </c>
      <c r="D85" s="40" t="s">
        <v>14</v>
      </c>
      <c r="E85" t="s">
        <v>396</v>
      </c>
      <c r="F85" s="40" t="s">
        <v>397</v>
      </c>
      <c r="G85" t="s">
        <v>1955</v>
      </c>
      <c r="H85" t="s">
        <v>843</v>
      </c>
      <c r="I85" s="1">
        <v>40</v>
      </c>
      <c r="J85" s="1"/>
      <c r="K85" s="1"/>
      <c r="L85" s="1"/>
      <c r="M85" s="1"/>
      <c r="N85" s="1">
        <v>25</v>
      </c>
      <c r="O85" s="60">
        <f t="shared" si="16"/>
        <v>2</v>
      </c>
      <c r="P85" s="60">
        <f t="shared" si="17"/>
        <v>2</v>
      </c>
      <c r="Q85" s="62">
        <f t="shared" si="18"/>
        <v>0.375</v>
      </c>
      <c r="R85" s="62">
        <f t="shared" si="19"/>
        <v>1.6</v>
      </c>
      <c r="S85" s="60" t="str">
        <f t="shared" si="14"/>
        <v>16 - 50% range</v>
      </c>
      <c r="T85" s="61">
        <f>AVERAGE(I85:N85)</f>
        <v>32.5</v>
      </c>
      <c r="U85" s="61">
        <f t="shared" si="21"/>
        <v>40</v>
      </c>
      <c r="V85" s="61">
        <f t="shared" si="22"/>
        <v>25</v>
      </c>
      <c r="W85" s="60">
        <f t="shared" si="15"/>
        <v>1</v>
      </c>
      <c r="X85" s="68" t="s">
        <v>2154</v>
      </c>
    </row>
    <row r="86" spans="1:24" ht="15" customHeight="1" x14ac:dyDescent="0.25">
      <c r="A86" s="40" t="s">
        <v>10</v>
      </c>
      <c r="B86" s="40" t="s">
        <v>11</v>
      </c>
      <c r="C86" t="s">
        <v>13</v>
      </c>
      <c r="D86" s="40" t="s">
        <v>14</v>
      </c>
      <c r="E86" t="s">
        <v>396</v>
      </c>
      <c r="F86" s="40" t="s">
        <v>397</v>
      </c>
      <c r="G86" t="s">
        <v>1956</v>
      </c>
      <c r="H86" t="s">
        <v>844</v>
      </c>
      <c r="I86" s="1">
        <v>46</v>
      </c>
      <c r="J86" s="1"/>
      <c r="K86" s="1"/>
      <c r="L86" s="1"/>
      <c r="M86" s="1"/>
      <c r="N86" s="1">
        <v>15</v>
      </c>
      <c r="O86" s="60">
        <f t="shared" si="16"/>
        <v>2</v>
      </c>
      <c r="P86" s="60">
        <f t="shared" si="17"/>
        <v>2</v>
      </c>
      <c r="Q86" s="62">
        <f t="shared" si="18"/>
        <v>0.67391304347826086</v>
      </c>
      <c r="R86" s="62">
        <f t="shared" si="19"/>
        <v>3.0666666666666669</v>
      </c>
      <c r="S86" s="60" t="str">
        <f t="shared" si="14"/>
        <v>50-100% range</v>
      </c>
      <c r="T86" s="1">
        <f>$I86</f>
        <v>46</v>
      </c>
      <c r="U86" s="61">
        <f t="shared" si="21"/>
        <v>46</v>
      </c>
      <c r="V86" s="61">
        <f t="shared" si="22"/>
        <v>15</v>
      </c>
      <c r="W86" s="60">
        <f t="shared" si="15"/>
        <v>1</v>
      </c>
      <c r="X86" s="68" t="s">
        <v>2156</v>
      </c>
    </row>
    <row r="87" spans="1:24" ht="15" customHeight="1" x14ac:dyDescent="0.25">
      <c r="A87" s="40" t="s">
        <v>10</v>
      </c>
      <c r="B87" s="40" t="s">
        <v>11</v>
      </c>
      <c r="C87" t="s">
        <v>13</v>
      </c>
      <c r="D87" s="40" t="s">
        <v>14</v>
      </c>
      <c r="E87" t="s">
        <v>396</v>
      </c>
      <c r="F87" s="40" t="s">
        <v>397</v>
      </c>
      <c r="G87" t="s">
        <v>1957</v>
      </c>
      <c r="H87" t="s">
        <v>845</v>
      </c>
      <c r="I87" s="1">
        <v>46</v>
      </c>
      <c r="J87" s="1"/>
      <c r="K87" s="1"/>
      <c r="L87" s="1"/>
      <c r="M87" s="1"/>
      <c r="N87" s="1">
        <v>30</v>
      </c>
      <c r="O87" s="60">
        <f t="shared" si="16"/>
        <v>2</v>
      </c>
      <c r="P87" s="60">
        <f t="shared" si="17"/>
        <v>2</v>
      </c>
      <c r="Q87" s="62">
        <f t="shared" si="18"/>
        <v>0.34782608695652173</v>
      </c>
      <c r="R87" s="62">
        <f t="shared" si="19"/>
        <v>1.5333333333333334</v>
      </c>
      <c r="S87" s="60" t="str">
        <f t="shared" si="14"/>
        <v>16 - 50% range</v>
      </c>
      <c r="T87" s="61">
        <f>AVERAGE(I87:N87)</f>
        <v>38</v>
      </c>
      <c r="U87" s="61">
        <f t="shared" si="21"/>
        <v>46</v>
      </c>
      <c r="V87" s="61">
        <f t="shared" si="22"/>
        <v>30</v>
      </c>
      <c r="W87" s="60">
        <f t="shared" si="15"/>
        <v>1</v>
      </c>
      <c r="X87" s="68" t="s">
        <v>2154</v>
      </c>
    </row>
    <row r="88" spans="1:24" ht="15" customHeight="1" x14ac:dyDescent="0.25">
      <c r="A88" s="40" t="s">
        <v>10</v>
      </c>
      <c r="B88" s="40" t="s">
        <v>11</v>
      </c>
      <c r="C88" t="s">
        <v>13</v>
      </c>
      <c r="D88" s="40" t="s">
        <v>14</v>
      </c>
      <c r="E88" t="s">
        <v>396</v>
      </c>
      <c r="F88" s="40" t="s">
        <v>397</v>
      </c>
      <c r="G88" t="s">
        <v>2087</v>
      </c>
      <c r="H88" t="s">
        <v>857</v>
      </c>
      <c r="I88" s="1">
        <v>57</v>
      </c>
      <c r="J88" s="1"/>
      <c r="K88" s="1"/>
      <c r="L88" s="1"/>
      <c r="M88" s="1"/>
      <c r="N88" s="1"/>
      <c r="O88" s="60">
        <f t="shared" si="16"/>
        <v>1</v>
      </c>
      <c r="P88" s="60">
        <f t="shared" si="17"/>
        <v>1</v>
      </c>
      <c r="Q88" s="62">
        <f t="shared" si="18"/>
        <v>0</v>
      </c>
      <c r="R88" s="62">
        <f t="shared" si="19"/>
        <v>1</v>
      </c>
      <c r="S88" s="60" t="str">
        <f t="shared" si="14"/>
        <v>0-15% range</v>
      </c>
      <c r="T88" s="61">
        <f t="shared" ref="T88:T89" si="23">AVERAGE(I88:N88)</f>
        <v>57</v>
      </c>
      <c r="U88" s="61">
        <f t="shared" si="21"/>
        <v>57</v>
      </c>
      <c r="V88" s="61">
        <f t="shared" si="22"/>
        <v>57</v>
      </c>
      <c r="W88" s="60">
        <f t="shared" si="15"/>
        <v>1</v>
      </c>
      <c r="X88" s="77" t="s">
        <v>2173</v>
      </c>
    </row>
    <row r="89" spans="1:24" ht="15" customHeight="1" x14ac:dyDescent="0.25">
      <c r="A89" s="40" t="s">
        <v>10</v>
      </c>
      <c r="B89" s="40" t="s">
        <v>11</v>
      </c>
      <c r="C89" t="s">
        <v>13</v>
      </c>
      <c r="D89" s="40" t="s">
        <v>14</v>
      </c>
      <c r="E89" t="s">
        <v>396</v>
      </c>
      <c r="F89" s="40" t="s">
        <v>397</v>
      </c>
      <c r="G89" t="s">
        <v>2088</v>
      </c>
      <c r="H89" t="s">
        <v>858</v>
      </c>
      <c r="I89" s="1">
        <v>17</v>
      </c>
      <c r="J89" s="1"/>
      <c r="K89" s="1"/>
      <c r="L89" s="1"/>
      <c r="M89" s="1"/>
      <c r="N89" s="1"/>
      <c r="O89" s="60">
        <f t="shared" si="16"/>
        <v>1</v>
      </c>
      <c r="P89" s="60">
        <f t="shared" si="17"/>
        <v>1</v>
      </c>
      <c r="Q89" s="62">
        <f t="shared" si="18"/>
        <v>0</v>
      </c>
      <c r="R89" s="62">
        <f t="shared" si="19"/>
        <v>1</v>
      </c>
      <c r="S89" s="60" t="str">
        <f t="shared" si="14"/>
        <v>0-15% range</v>
      </c>
      <c r="T89" s="61">
        <f t="shared" si="23"/>
        <v>17</v>
      </c>
      <c r="U89" s="61">
        <f t="shared" si="21"/>
        <v>17</v>
      </c>
      <c r="V89" s="61">
        <f t="shared" si="22"/>
        <v>17</v>
      </c>
      <c r="W89" s="60">
        <f t="shared" si="15"/>
        <v>1</v>
      </c>
      <c r="X89" s="77" t="s">
        <v>2173</v>
      </c>
    </row>
    <row r="90" spans="1:24" ht="15" customHeight="1" x14ac:dyDescent="0.25">
      <c r="A90" s="40" t="s">
        <v>10</v>
      </c>
      <c r="B90" s="40" t="s">
        <v>11</v>
      </c>
      <c r="C90" t="s">
        <v>13</v>
      </c>
      <c r="D90" s="40" t="s">
        <v>14</v>
      </c>
      <c r="E90" t="s">
        <v>230</v>
      </c>
      <c r="F90" s="40" t="s">
        <v>231</v>
      </c>
      <c r="G90" t="s">
        <v>676</v>
      </c>
      <c r="H90" t="s">
        <v>599</v>
      </c>
      <c r="I90" s="1">
        <v>456</v>
      </c>
      <c r="J90" s="1"/>
      <c r="K90" s="1"/>
      <c r="L90" s="1"/>
      <c r="M90" s="1"/>
      <c r="N90" s="1">
        <v>3250</v>
      </c>
      <c r="O90" s="60">
        <f t="shared" si="16"/>
        <v>2</v>
      </c>
      <c r="P90" s="60">
        <f t="shared" si="17"/>
        <v>2</v>
      </c>
      <c r="Q90" s="62">
        <f t="shared" si="18"/>
        <v>0.85969230769230776</v>
      </c>
      <c r="R90" s="62">
        <f t="shared" si="19"/>
        <v>7.1271929824561404</v>
      </c>
      <c r="S90" s="60" t="str">
        <f t="shared" si="14"/>
        <v>50-100% range</v>
      </c>
      <c r="T90" s="1">
        <f t="shared" ref="T90:T92" si="24">$I90</f>
        <v>456</v>
      </c>
      <c r="U90" s="61">
        <f t="shared" si="21"/>
        <v>3250</v>
      </c>
      <c r="V90" s="61">
        <f t="shared" si="22"/>
        <v>456</v>
      </c>
      <c r="W90" s="60">
        <f t="shared" si="15"/>
        <v>1</v>
      </c>
      <c r="X90" s="68" t="s">
        <v>2156</v>
      </c>
    </row>
    <row r="91" spans="1:24" ht="15" customHeight="1" x14ac:dyDescent="0.25">
      <c r="A91" s="40" t="s">
        <v>10</v>
      </c>
      <c r="B91" s="40" t="s">
        <v>11</v>
      </c>
      <c r="C91" t="s">
        <v>13</v>
      </c>
      <c r="D91" s="40" t="s">
        <v>14</v>
      </c>
      <c r="E91" t="s">
        <v>230</v>
      </c>
      <c r="F91" s="40" t="s">
        <v>231</v>
      </c>
      <c r="G91" t="s">
        <v>394</v>
      </c>
      <c r="H91" t="s">
        <v>395</v>
      </c>
      <c r="I91" s="1">
        <v>160</v>
      </c>
      <c r="J91" s="1"/>
      <c r="K91" s="1"/>
      <c r="L91" s="1"/>
      <c r="M91" s="1"/>
      <c r="N91" s="1">
        <v>35</v>
      </c>
      <c r="O91" s="60">
        <f t="shared" si="16"/>
        <v>2</v>
      </c>
      <c r="P91" s="60">
        <f t="shared" si="17"/>
        <v>2</v>
      </c>
      <c r="Q91" s="62">
        <f t="shared" si="18"/>
        <v>0.78125</v>
      </c>
      <c r="R91" s="62">
        <f t="shared" si="19"/>
        <v>4.5714285714285712</v>
      </c>
      <c r="S91" s="60" t="str">
        <f t="shared" si="14"/>
        <v>50-100% range</v>
      </c>
      <c r="T91" s="1">
        <f t="shared" si="24"/>
        <v>160</v>
      </c>
      <c r="U91" s="61">
        <f t="shared" si="21"/>
        <v>160</v>
      </c>
      <c r="V91" s="61">
        <f t="shared" si="22"/>
        <v>35</v>
      </c>
      <c r="W91" s="60">
        <f t="shared" si="15"/>
        <v>1</v>
      </c>
      <c r="X91" s="68" t="s">
        <v>2156</v>
      </c>
    </row>
    <row r="92" spans="1:24" ht="15" customHeight="1" x14ac:dyDescent="0.25">
      <c r="A92" s="40" t="s">
        <v>10</v>
      </c>
      <c r="B92" s="40" t="s">
        <v>11</v>
      </c>
      <c r="C92" t="s">
        <v>13</v>
      </c>
      <c r="D92" s="40" t="s">
        <v>14</v>
      </c>
      <c r="E92" t="s">
        <v>230</v>
      </c>
      <c r="F92" s="40" t="s">
        <v>231</v>
      </c>
      <c r="G92" t="s">
        <v>230</v>
      </c>
      <c r="H92" t="s">
        <v>636</v>
      </c>
      <c r="I92" s="1">
        <v>34</v>
      </c>
      <c r="J92" s="1"/>
      <c r="K92" s="1"/>
      <c r="L92" s="1"/>
      <c r="M92" s="1"/>
      <c r="N92" s="1">
        <v>120</v>
      </c>
      <c r="O92" s="60">
        <f t="shared" si="16"/>
        <v>2</v>
      </c>
      <c r="P92" s="60">
        <f t="shared" si="17"/>
        <v>2</v>
      </c>
      <c r="Q92" s="62">
        <f t="shared" si="18"/>
        <v>0.71666666666666667</v>
      </c>
      <c r="R92" s="62">
        <f t="shared" si="19"/>
        <v>3.5294117647058822</v>
      </c>
      <c r="S92" s="60" t="str">
        <f t="shared" si="14"/>
        <v>50-100% range</v>
      </c>
      <c r="T92" s="1">
        <f t="shared" si="24"/>
        <v>34</v>
      </c>
      <c r="U92" s="61">
        <f t="shared" si="21"/>
        <v>120</v>
      </c>
      <c r="V92" s="61">
        <f t="shared" si="22"/>
        <v>34</v>
      </c>
      <c r="W92" s="60">
        <f t="shared" si="15"/>
        <v>1</v>
      </c>
      <c r="X92" s="68" t="s">
        <v>2156</v>
      </c>
    </row>
    <row r="93" spans="1:24" ht="15" customHeight="1" x14ac:dyDescent="0.25">
      <c r="A93" s="40" t="s">
        <v>10</v>
      </c>
      <c r="B93" s="40" t="s">
        <v>11</v>
      </c>
      <c r="C93" t="s">
        <v>13</v>
      </c>
      <c r="D93" s="40" t="s">
        <v>14</v>
      </c>
      <c r="E93" t="s">
        <v>230</v>
      </c>
      <c r="F93" s="40" t="s">
        <v>231</v>
      </c>
      <c r="G93" t="s">
        <v>1060</v>
      </c>
      <c r="H93" t="s">
        <v>1061</v>
      </c>
      <c r="I93" s="1"/>
      <c r="J93" s="1"/>
      <c r="K93" s="1"/>
      <c r="L93" s="1"/>
      <c r="M93" s="1"/>
      <c r="N93" s="1">
        <v>460</v>
      </c>
      <c r="O93" s="60">
        <f t="shared" si="16"/>
        <v>1</v>
      </c>
      <c r="P93" s="60">
        <f t="shared" si="17"/>
        <v>1</v>
      </c>
      <c r="Q93" s="62">
        <f t="shared" si="18"/>
        <v>0</v>
      </c>
      <c r="R93" s="62">
        <f t="shared" si="19"/>
        <v>1</v>
      </c>
      <c r="S93" s="60" t="str">
        <f t="shared" si="14"/>
        <v>0-15% range</v>
      </c>
      <c r="T93" s="61">
        <f t="shared" ref="T93:T145" si="25">AVERAGE(I93:N93)</f>
        <v>460</v>
      </c>
      <c r="U93" s="61">
        <f t="shared" si="21"/>
        <v>460</v>
      </c>
      <c r="V93" s="61">
        <f t="shared" si="22"/>
        <v>460</v>
      </c>
      <c r="W93" s="60">
        <f t="shared" si="15"/>
        <v>1</v>
      </c>
      <c r="X93" s="77" t="s">
        <v>2173</v>
      </c>
    </row>
    <row r="94" spans="1:24" ht="15" customHeight="1" x14ac:dyDescent="0.25">
      <c r="A94" s="40" t="s">
        <v>10</v>
      </c>
      <c r="B94" s="40" t="s">
        <v>11</v>
      </c>
      <c r="C94" t="s">
        <v>13</v>
      </c>
      <c r="D94" s="40" t="s">
        <v>14</v>
      </c>
      <c r="E94" t="s">
        <v>230</v>
      </c>
      <c r="F94" s="40" t="s">
        <v>231</v>
      </c>
      <c r="G94" t="s">
        <v>1958</v>
      </c>
      <c r="H94" t="s">
        <v>1959</v>
      </c>
      <c r="I94" s="1"/>
      <c r="J94" s="1"/>
      <c r="K94" s="1"/>
      <c r="L94" s="1"/>
      <c r="M94" s="1"/>
      <c r="N94" s="1">
        <v>20</v>
      </c>
      <c r="O94" s="60">
        <f t="shared" si="16"/>
        <v>1</v>
      </c>
      <c r="P94" s="60">
        <f t="shared" si="17"/>
        <v>1</v>
      </c>
      <c r="Q94" s="62">
        <f t="shared" si="18"/>
        <v>0</v>
      </c>
      <c r="R94" s="62">
        <f t="shared" si="19"/>
        <v>1</v>
      </c>
      <c r="S94" s="60" t="str">
        <f t="shared" si="14"/>
        <v>0-15% range</v>
      </c>
      <c r="T94" s="61">
        <f t="shared" si="25"/>
        <v>20</v>
      </c>
      <c r="U94" s="61">
        <f t="shared" si="21"/>
        <v>20</v>
      </c>
      <c r="V94" s="61">
        <f t="shared" si="22"/>
        <v>20</v>
      </c>
      <c r="W94" s="60">
        <f t="shared" si="15"/>
        <v>1</v>
      </c>
      <c r="X94" s="77" t="s">
        <v>2173</v>
      </c>
    </row>
    <row r="95" spans="1:24" ht="15" customHeight="1" x14ac:dyDescent="0.25">
      <c r="A95" s="40" t="s">
        <v>10</v>
      </c>
      <c r="B95" s="40" t="s">
        <v>11</v>
      </c>
      <c r="C95" t="s">
        <v>13</v>
      </c>
      <c r="D95" s="40" t="s">
        <v>14</v>
      </c>
      <c r="E95" t="s">
        <v>230</v>
      </c>
      <c r="F95" s="40" t="s">
        <v>231</v>
      </c>
      <c r="G95" t="s">
        <v>1960</v>
      </c>
      <c r="H95" t="s">
        <v>1961</v>
      </c>
      <c r="I95" s="1"/>
      <c r="J95" s="1"/>
      <c r="K95" s="1"/>
      <c r="L95" s="1"/>
      <c r="M95" s="1"/>
      <c r="N95" s="1">
        <v>30</v>
      </c>
      <c r="O95" s="60">
        <f t="shared" si="16"/>
        <v>1</v>
      </c>
      <c r="P95" s="60">
        <f t="shared" si="17"/>
        <v>1</v>
      </c>
      <c r="Q95" s="62">
        <f t="shared" si="18"/>
        <v>0</v>
      </c>
      <c r="R95" s="62">
        <f t="shared" si="19"/>
        <v>1</v>
      </c>
      <c r="S95" s="60" t="str">
        <f t="shared" si="14"/>
        <v>0-15% range</v>
      </c>
      <c r="T95" s="61">
        <f t="shared" si="25"/>
        <v>30</v>
      </c>
      <c r="U95" s="61">
        <f t="shared" si="21"/>
        <v>30</v>
      </c>
      <c r="V95" s="61">
        <f t="shared" si="22"/>
        <v>30</v>
      </c>
      <c r="W95" s="60">
        <f t="shared" si="15"/>
        <v>1</v>
      </c>
      <c r="X95" s="77" t="s">
        <v>2173</v>
      </c>
    </row>
    <row r="96" spans="1:24" ht="15" customHeight="1" x14ac:dyDescent="0.25">
      <c r="A96" s="40" t="s">
        <v>10</v>
      </c>
      <c r="B96" s="40" t="s">
        <v>11</v>
      </c>
      <c r="C96" t="s">
        <v>13</v>
      </c>
      <c r="D96" s="40" t="s">
        <v>14</v>
      </c>
      <c r="E96" t="s">
        <v>230</v>
      </c>
      <c r="F96" s="40" t="s">
        <v>231</v>
      </c>
      <c r="G96" t="s">
        <v>2089</v>
      </c>
      <c r="H96" t="s">
        <v>846</v>
      </c>
      <c r="I96" s="1">
        <v>29</v>
      </c>
      <c r="J96" s="1"/>
      <c r="K96" s="1"/>
      <c r="L96" s="1"/>
      <c r="M96" s="1"/>
      <c r="N96" s="1"/>
      <c r="O96" s="60">
        <f t="shared" si="16"/>
        <v>1</v>
      </c>
      <c r="P96" s="60">
        <f t="shared" si="17"/>
        <v>1</v>
      </c>
      <c r="Q96" s="62">
        <f t="shared" si="18"/>
        <v>0</v>
      </c>
      <c r="R96" s="62">
        <f t="shared" si="19"/>
        <v>1</v>
      </c>
      <c r="S96" s="60" t="str">
        <f t="shared" si="14"/>
        <v>0-15% range</v>
      </c>
      <c r="T96" s="61">
        <f t="shared" si="25"/>
        <v>29</v>
      </c>
      <c r="U96" s="61">
        <f t="shared" si="21"/>
        <v>29</v>
      </c>
      <c r="V96" s="61">
        <f t="shared" si="22"/>
        <v>29</v>
      </c>
      <c r="W96" s="60">
        <f t="shared" si="15"/>
        <v>1</v>
      </c>
      <c r="X96" s="77" t="s">
        <v>2173</v>
      </c>
    </row>
    <row r="97" spans="1:24" ht="15" customHeight="1" x14ac:dyDescent="0.25">
      <c r="A97" s="40" t="s">
        <v>10</v>
      </c>
      <c r="B97" s="40" t="s">
        <v>11</v>
      </c>
      <c r="C97" t="s">
        <v>389</v>
      </c>
      <c r="D97" s="40" t="s">
        <v>390</v>
      </c>
      <c r="E97" t="s">
        <v>451</v>
      </c>
      <c r="F97" s="40" t="s">
        <v>452</v>
      </c>
      <c r="G97" t="s">
        <v>451</v>
      </c>
      <c r="H97" t="s">
        <v>453</v>
      </c>
      <c r="I97" s="1">
        <v>104</v>
      </c>
      <c r="J97" s="1"/>
      <c r="K97" s="1"/>
      <c r="L97" s="1"/>
      <c r="M97" s="1"/>
      <c r="N97" s="1"/>
      <c r="O97" s="60">
        <f t="shared" si="16"/>
        <v>1</v>
      </c>
      <c r="P97" s="60">
        <f t="shared" si="17"/>
        <v>1</v>
      </c>
      <c r="Q97" s="62">
        <f t="shared" si="18"/>
        <v>0</v>
      </c>
      <c r="R97" s="62">
        <f t="shared" si="19"/>
        <v>1</v>
      </c>
      <c r="S97" s="60" t="str">
        <f t="shared" si="14"/>
        <v>0-15% range</v>
      </c>
      <c r="T97" s="61">
        <f t="shared" si="25"/>
        <v>104</v>
      </c>
      <c r="U97" s="61">
        <f t="shared" si="21"/>
        <v>104</v>
      </c>
      <c r="V97" s="61">
        <f t="shared" si="22"/>
        <v>104</v>
      </c>
      <c r="W97" s="60">
        <f t="shared" si="15"/>
        <v>1</v>
      </c>
      <c r="X97" s="77" t="s">
        <v>2173</v>
      </c>
    </row>
    <row r="98" spans="1:24" ht="15" customHeight="1" x14ac:dyDescent="0.25">
      <c r="A98" s="40" t="s">
        <v>10</v>
      </c>
      <c r="B98" s="40" t="s">
        <v>11</v>
      </c>
      <c r="C98" t="s">
        <v>389</v>
      </c>
      <c r="D98" s="40" t="s">
        <v>390</v>
      </c>
      <c r="E98" t="s">
        <v>451</v>
      </c>
      <c r="F98" s="40" t="s">
        <v>452</v>
      </c>
      <c r="G98" t="s">
        <v>520</v>
      </c>
      <c r="H98" t="s">
        <v>521</v>
      </c>
      <c r="I98" s="1">
        <v>172</v>
      </c>
      <c r="J98" s="1"/>
      <c r="K98" s="1"/>
      <c r="L98" s="1"/>
      <c r="M98" s="1"/>
      <c r="N98" s="1"/>
      <c r="O98" s="60">
        <f t="shared" si="16"/>
        <v>1</v>
      </c>
      <c r="P98" s="60">
        <f t="shared" si="17"/>
        <v>1</v>
      </c>
      <c r="Q98" s="62">
        <f t="shared" si="18"/>
        <v>0</v>
      </c>
      <c r="R98" s="62">
        <f t="shared" si="19"/>
        <v>1</v>
      </c>
      <c r="S98" s="60" t="str">
        <f t="shared" si="14"/>
        <v>0-15% range</v>
      </c>
      <c r="T98" s="61">
        <f t="shared" si="25"/>
        <v>172</v>
      </c>
      <c r="U98" s="61">
        <f t="shared" si="21"/>
        <v>172</v>
      </c>
      <c r="V98" s="61">
        <f t="shared" si="22"/>
        <v>172</v>
      </c>
      <c r="W98" s="60">
        <f t="shared" si="15"/>
        <v>1</v>
      </c>
      <c r="X98" s="77" t="s">
        <v>2173</v>
      </c>
    </row>
    <row r="99" spans="1:24" ht="15" customHeight="1" x14ac:dyDescent="0.25">
      <c r="A99" s="40" t="s">
        <v>10</v>
      </c>
      <c r="B99" s="40" t="s">
        <v>11</v>
      </c>
      <c r="C99" t="s">
        <v>389</v>
      </c>
      <c r="D99" s="40" t="s">
        <v>390</v>
      </c>
      <c r="E99" t="s">
        <v>451</v>
      </c>
      <c r="F99" s="40" t="s">
        <v>452</v>
      </c>
      <c r="G99" t="s">
        <v>516</v>
      </c>
      <c r="H99" t="s">
        <v>517</v>
      </c>
      <c r="I99" s="1">
        <v>6</v>
      </c>
      <c r="J99" s="1"/>
      <c r="K99" s="1"/>
      <c r="L99" s="1"/>
      <c r="M99" s="1"/>
      <c r="N99" s="1">
        <v>32</v>
      </c>
      <c r="O99" s="60">
        <f t="shared" si="16"/>
        <v>2</v>
      </c>
      <c r="P99" s="60">
        <f t="shared" si="17"/>
        <v>2</v>
      </c>
      <c r="Q99" s="62">
        <f t="shared" si="18"/>
        <v>0.8125</v>
      </c>
      <c r="R99" s="62">
        <f t="shared" si="19"/>
        <v>5.333333333333333</v>
      </c>
      <c r="S99" s="60" t="str">
        <f t="shared" si="14"/>
        <v>50-100% range</v>
      </c>
      <c r="T99" s="1">
        <f>$I99</f>
        <v>6</v>
      </c>
      <c r="U99" s="61">
        <f t="shared" si="21"/>
        <v>32</v>
      </c>
      <c r="V99" s="61">
        <f t="shared" si="22"/>
        <v>6</v>
      </c>
      <c r="W99" s="60">
        <f t="shared" si="15"/>
        <v>1</v>
      </c>
      <c r="X99" s="68" t="s">
        <v>2156</v>
      </c>
    </row>
    <row r="100" spans="1:24" ht="15" customHeight="1" x14ac:dyDescent="0.25">
      <c r="A100" s="40" t="s">
        <v>10</v>
      </c>
      <c r="B100" s="40" t="s">
        <v>11</v>
      </c>
      <c r="C100" t="s">
        <v>389</v>
      </c>
      <c r="D100" s="40" t="s">
        <v>390</v>
      </c>
      <c r="E100" t="s">
        <v>451</v>
      </c>
      <c r="F100" s="40" t="s">
        <v>452</v>
      </c>
      <c r="G100" t="s">
        <v>673</v>
      </c>
      <c r="H100" t="s">
        <v>596</v>
      </c>
      <c r="I100" s="1">
        <v>11</v>
      </c>
      <c r="J100" s="1"/>
      <c r="K100" s="1"/>
      <c r="L100" s="1"/>
      <c r="M100" s="1"/>
      <c r="N100" s="1"/>
      <c r="O100" s="60">
        <f t="shared" si="16"/>
        <v>1</v>
      </c>
      <c r="P100" s="60">
        <f t="shared" si="17"/>
        <v>1</v>
      </c>
      <c r="Q100" s="62">
        <f t="shared" si="18"/>
        <v>0</v>
      </c>
      <c r="R100" s="62">
        <f t="shared" si="19"/>
        <v>1</v>
      </c>
      <c r="S100" s="60" t="str">
        <f t="shared" si="14"/>
        <v>0-15% range</v>
      </c>
      <c r="T100" s="61">
        <f t="shared" si="25"/>
        <v>11</v>
      </c>
      <c r="U100" s="61">
        <f t="shared" si="21"/>
        <v>11</v>
      </c>
      <c r="V100" s="61">
        <f t="shared" si="22"/>
        <v>11</v>
      </c>
      <c r="W100" s="60">
        <f t="shared" si="15"/>
        <v>1</v>
      </c>
      <c r="X100" s="77" t="s">
        <v>2173</v>
      </c>
    </row>
    <row r="101" spans="1:24" ht="15" customHeight="1" x14ac:dyDescent="0.25">
      <c r="A101" s="40" t="s">
        <v>10</v>
      </c>
      <c r="B101" s="40" t="s">
        <v>11</v>
      </c>
      <c r="C101" t="s">
        <v>389</v>
      </c>
      <c r="D101" s="40" t="s">
        <v>390</v>
      </c>
      <c r="E101" t="s">
        <v>451</v>
      </c>
      <c r="F101" s="40" t="s">
        <v>452</v>
      </c>
      <c r="G101" t="s">
        <v>1664</v>
      </c>
      <c r="H101" t="s">
        <v>1665</v>
      </c>
      <c r="I101" s="1"/>
      <c r="J101" s="1"/>
      <c r="K101" s="1"/>
      <c r="L101" s="1"/>
      <c r="M101" s="1"/>
      <c r="N101" s="1">
        <v>125</v>
      </c>
      <c r="O101" s="60">
        <f t="shared" si="16"/>
        <v>1</v>
      </c>
      <c r="P101" s="60">
        <f t="shared" si="17"/>
        <v>1</v>
      </c>
      <c r="Q101" s="62">
        <f t="shared" si="18"/>
        <v>0</v>
      </c>
      <c r="R101" s="62">
        <f t="shared" si="19"/>
        <v>1</v>
      </c>
      <c r="S101" s="60" t="str">
        <f t="shared" si="14"/>
        <v>0-15% range</v>
      </c>
      <c r="T101" s="61">
        <f t="shared" si="25"/>
        <v>125</v>
      </c>
      <c r="U101" s="61">
        <f t="shared" si="21"/>
        <v>125</v>
      </c>
      <c r="V101" s="61">
        <f t="shared" si="22"/>
        <v>125</v>
      </c>
      <c r="W101" s="60">
        <f t="shared" si="15"/>
        <v>1</v>
      </c>
      <c r="X101" s="77" t="s">
        <v>2173</v>
      </c>
    </row>
    <row r="102" spans="1:24" ht="15" customHeight="1" x14ac:dyDescent="0.25">
      <c r="A102" s="40" t="s">
        <v>10</v>
      </c>
      <c r="B102" s="40" t="s">
        <v>11</v>
      </c>
      <c r="C102" t="s">
        <v>389</v>
      </c>
      <c r="D102" s="40" t="s">
        <v>390</v>
      </c>
      <c r="E102" t="s">
        <v>389</v>
      </c>
      <c r="F102" s="40" t="s">
        <v>391</v>
      </c>
      <c r="G102" t="s">
        <v>389</v>
      </c>
      <c r="H102" t="s">
        <v>392</v>
      </c>
      <c r="I102" s="1">
        <v>656</v>
      </c>
      <c r="J102" s="1"/>
      <c r="K102" s="1"/>
      <c r="L102" s="1"/>
      <c r="M102" s="1"/>
      <c r="N102" s="1">
        <v>40</v>
      </c>
      <c r="O102" s="60">
        <f t="shared" si="16"/>
        <v>2</v>
      </c>
      <c r="P102" s="60">
        <f t="shared" si="17"/>
        <v>2</v>
      </c>
      <c r="Q102" s="62">
        <f t="shared" si="18"/>
        <v>0.93902439024390238</v>
      </c>
      <c r="R102" s="62">
        <f t="shared" si="19"/>
        <v>16.399999999999999</v>
      </c>
      <c r="S102" s="60" t="str">
        <f t="shared" si="14"/>
        <v>50-100% range</v>
      </c>
      <c r="T102" s="1">
        <f>$I102</f>
        <v>656</v>
      </c>
      <c r="U102" s="61">
        <f t="shared" si="21"/>
        <v>656</v>
      </c>
      <c r="V102" s="61">
        <f t="shared" si="22"/>
        <v>40</v>
      </c>
      <c r="W102" s="60">
        <f t="shared" si="15"/>
        <v>1</v>
      </c>
      <c r="X102" s="68" t="s">
        <v>2156</v>
      </c>
    </row>
    <row r="103" spans="1:24" ht="15" customHeight="1" x14ac:dyDescent="0.25">
      <c r="A103" s="40" t="s">
        <v>10</v>
      </c>
      <c r="B103" s="40" t="s">
        <v>11</v>
      </c>
      <c r="C103" t="s">
        <v>389</v>
      </c>
      <c r="D103" s="40" t="s">
        <v>390</v>
      </c>
      <c r="E103" t="s">
        <v>389</v>
      </c>
      <c r="F103" s="40" t="s">
        <v>391</v>
      </c>
      <c r="G103" t="s">
        <v>454</v>
      </c>
      <c r="H103" t="s">
        <v>455</v>
      </c>
      <c r="I103" s="1">
        <v>40</v>
      </c>
      <c r="J103" s="1"/>
      <c r="K103" s="1"/>
      <c r="L103" s="1"/>
      <c r="M103" s="1"/>
      <c r="N103" s="1">
        <v>23</v>
      </c>
      <c r="O103" s="60">
        <f t="shared" si="16"/>
        <v>2</v>
      </c>
      <c r="P103" s="60">
        <f t="shared" si="17"/>
        <v>2</v>
      </c>
      <c r="Q103" s="62">
        <f t="shared" si="18"/>
        <v>0.42500000000000004</v>
      </c>
      <c r="R103" s="62">
        <f t="shared" si="19"/>
        <v>1.7391304347826086</v>
      </c>
      <c r="S103" s="60" t="str">
        <f t="shared" si="14"/>
        <v>16 - 50% range</v>
      </c>
      <c r="T103" s="61">
        <f>AVERAGE(I103:N103)</f>
        <v>31.5</v>
      </c>
      <c r="U103" s="61">
        <f t="shared" si="21"/>
        <v>40</v>
      </c>
      <c r="V103" s="61">
        <f t="shared" si="22"/>
        <v>23</v>
      </c>
      <c r="W103" s="60">
        <f t="shared" si="15"/>
        <v>1</v>
      </c>
      <c r="X103" s="68" t="s">
        <v>2154</v>
      </c>
    </row>
    <row r="104" spans="1:24" ht="15" customHeight="1" x14ac:dyDescent="0.25">
      <c r="A104" s="40" t="s">
        <v>10</v>
      </c>
      <c r="B104" s="40" t="s">
        <v>11</v>
      </c>
      <c r="C104" t="s">
        <v>389</v>
      </c>
      <c r="D104" s="40" t="s">
        <v>390</v>
      </c>
      <c r="E104" t="s">
        <v>389</v>
      </c>
      <c r="F104" s="40" t="s">
        <v>391</v>
      </c>
      <c r="G104" t="s">
        <v>536</v>
      </c>
      <c r="H104" t="s">
        <v>1582</v>
      </c>
      <c r="I104" s="1"/>
      <c r="J104" s="1"/>
      <c r="K104" s="1"/>
      <c r="L104" s="1"/>
      <c r="M104" s="1"/>
      <c r="N104" s="1">
        <v>27</v>
      </c>
      <c r="O104" s="60">
        <f t="shared" si="16"/>
        <v>1</v>
      </c>
      <c r="P104" s="60">
        <f t="shared" si="17"/>
        <v>1</v>
      </c>
      <c r="Q104" s="62">
        <f t="shared" si="18"/>
        <v>0</v>
      </c>
      <c r="R104" s="62">
        <f t="shared" si="19"/>
        <v>1</v>
      </c>
      <c r="S104" s="60" t="str">
        <f t="shared" si="14"/>
        <v>0-15% range</v>
      </c>
      <c r="T104" s="61">
        <f t="shared" si="25"/>
        <v>27</v>
      </c>
      <c r="U104" s="61">
        <f t="shared" si="21"/>
        <v>27</v>
      </c>
      <c r="V104" s="61">
        <f t="shared" si="22"/>
        <v>27</v>
      </c>
      <c r="W104" s="60">
        <f t="shared" si="15"/>
        <v>1</v>
      </c>
      <c r="X104" s="77" t="s">
        <v>2173</v>
      </c>
    </row>
    <row r="105" spans="1:24" ht="15" customHeight="1" x14ac:dyDescent="0.25">
      <c r="A105" s="40" t="s">
        <v>10</v>
      </c>
      <c r="B105" s="40" t="s">
        <v>11</v>
      </c>
      <c r="C105" t="s">
        <v>389</v>
      </c>
      <c r="D105" s="40" t="s">
        <v>390</v>
      </c>
      <c r="E105" t="s">
        <v>389</v>
      </c>
      <c r="F105" s="40" t="s">
        <v>391</v>
      </c>
      <c r="G105" t="s">
        <v>672</v>
      </c>
      <c r="H105" t="s">
        <v>595</v>
      </c>
      <c r="I105" s="1">
        <v>51</v>
      </c>
      <c r="J105" s="1"/>
      <c r="K105" s="1"/>
      <c r="L105" s="1"/>
      <c r="M105" s="1"/>
      <c r="N105" s="1"/>
      <c r="O105" s="60">
        <f t="shared" si="16"/>
        <v>1</v>
      </c>
      <c r="P105" s="60">
        <f t="shared" si="17"/>
        <v>1</v>
      </c>
      <c r="Q105" s="62">
        <f t="shared" si="18"/>
        <v>0</v>
      </c>
      <c r="R105" s="62">
        <f t="shared" si="19"/>
        <v>1</v>
      </c>
      <c r="S105" s="60" t="str">
        <f t="shared" si="14"/>
        <v>0-15% range</v>
      </c>
      <c r="T105" s="61">
        <f t="shared" si="25"/>
        <v>51</v>
      </c>
      <c r="U105" s="61">
        <f t="shared" si="21"/>
        <v>51</v>
      </c>
      <c r="V105" s="61">
        <f t="shared" si="22"/>
        <v>51</v>
      </c>
      <c r="W105" s="60">
        <f t="shared" si="15"/>
        <v>1</v>
      </c>
      <c r="X105" s="77" t="s">
        <v>2173</v>
      </c>
    </row>
    <row r="106" spans="1:24" ht="15" customHeight="1" x14ac:dyDescent="0.25">
      <c r="A106" s="40" t="s">
        <v>10</v>
      </c>
      <c r="B106" s="40" t="s">
        <v>11</v>
      </c>
      <c r="C106" t="s">
        <v>389</v>
      </c>
      <c r="D106" s="40" t="s">
        <v>390</v>
      </c>
      <c r="E106" t="s">
        <v>389</v>
      </c>
      <c r="F106" s="40" t="s">
        <v>391</v>
      </c>
      <c r="G106" t="s">
        <v>444</v>
      </c>
      <c r="H106" t="s">
        <v>445</v>
      </c>
      <c r="I106" s="1">
        <v>581</v>
      </c>
      <c r="J106" s="1"/>
      <c r="K106" s="1"/>
      <c r="L106" s="1"/>
      <c r="M106" s="1"/>
      <c r="N106" s="1">
        <v>992</v>
      </c>
      <c r="O106" s="60">
        <f t="shared" si="16"/>
        <v>2</v>
      </c>
      <c r="P106" s="60">
        <f t="shared" si="17"/>
        <v>2</v>
      </c>
      <c r="Q106" s="62">
        <f t="shared" si="18"/>
        <v>0.41431451612903225</v>
      </c>
      <c r="R106" s="62">
        <f t="shared" si="19"/>
        <v>1.7074010327022375</v>
      </c>
      <c r="S106" s="60" t="str">
        <f t="shared" si="14"/>
        <v>16 - 50% range</v>
      </c>
      <c r="T106" s="61">
        <f>AVERAGE(I106:N106)</f>
        <v>786.5</v>
      </c>
      <c r="U106" s="61">
        <f t="shared" si="21"/>
        <v>992</v>
      </c>
      <c r="V106" s="61">
        <f t="shared" si="22"/>
        <v>581</v>
      </c>
      <c r="W106" s="60">
        <f t="shared" si="15"/>
        <v>1</v>
      </c>
      <c r="X106" s="68" t="s">
        <v>2154</v>
      </c>
    </row>
    <row r="107" spans="1:24" ht="15" customHeight="1" x14ac:dyDescent="0.25">
      <c r="A107" s="40" t="s">
        <v>10</v>
      </c>
      <c r="B107" s="40" t="s">
        <v>11</v>
      </c>
      <c r="C107" t="s">
        <v>389</v>
      </c>
      <c r="D107" s="40" t="s">
        <v>390</v>
      </c>
      <c r="E107" t="s">
        <v>389</v>
      </c>
      <c r="F107" s="40" t="s">
        <v>391</v>
      </c>
      <c r="G107" t="s">
        <v>1048</v>
      </c>
      <c r="H107" t="s">
        <v>1049</v>
      </c>
      <c r="I107" s="1"/>
      <c r="J107" s="1"/>
      <c r="K107" s="1"/>
      <c r="L107" s="1"/>
      <c r="M107" s="1"/>
      <c r="N107" s="1">
        <v>75</v>
      </c>
      <c r="O107" s="60">
        <f t="shared" si="16"/>
        <v>1</v>
      </c>
      <c r="P107" s="60">
        <f t="shared" si="17"/>
        <v>1</v>
      </c>
      <c r="Q107" s="62">
        <f t="shared" si="18"/>
        <v>0</v>
      </c>
      <c r="R107" s="62">
        <f t="shared" si="19"/>
        <v>1</v>
      </c>
      <c r="S107" s="60" t="str">
        <f t="shared" si="14"/>
        <v>0-15% range</v>
      </c>
      <c r="T107" s="61">
        <f t="shared" ref="T107:T114" si="26">AVERAGE(I107:N107)</f>
        <v>75</v>
      </c>
      <c r="U107" s="61">
        <f t="shared" si="21"/>
        <v>75</v>
      </c>
      <c r="V107" s="61">
        <f t="shared" si="22"/>
        <v>75</v>
      </c>
      <c r="W107" s="60">
        <f t="shared" si="15"/>
        <v>1</v>
      </c>
      <c r="X107" s="77" t="s">
        <v>2173</v>
      </c>
    </row>
    <row r="108" spans="1:24" ht="15" customHeight="1" x14ac:dyDescent="0.25">
      <c r="A108" s="40" t="s">
        <v>10</v>
      </c>
      <c r="B108" s="40" t="s">
        <v>11</v>
      </c>
      <c r="C108" t="s">
        <v>389</v>
      </c>
      <c r="D108" s="40" t="s">
        <v>390</v>
      </c>
      <c r="E108" t="s">
        <v>389</v>
      </c>
      <c r="F108" s="40" t="s">
        <v>391</v>
      </c>
      <c r="G108" t="s">
        <v>1050</v>
      </c>
      <c r="H108" t="s">
        <v>1051</v>
      </c>
      <c r="I108" s="1"/>
      <c r="J108" s="1"/>
      <c r="K108" s="1"/>
      <c r="L108" s="1"/>
      <c r="M108" s="1"/>
      <c r="N108" s="1">
        <v>213</v>
      </c>
      <c r="O108" s="60">
        <f t="shared" si="16"/>
        <v>1</v>
      </c>
      <c r="P108" s="60">
        <f t="shared" si="17"/>
        <v>1</v>
      </c>
      <c r="Q108" s="62">
        <f t="shared" si="18"/>
        <v>0</v>
      </c>
      <c r="R108" s="62">
        <f t="shared" si="19"/>
        <v>1</v>
      </c>
      <c r="S108" s="60" t="str">
        <f t="shared" si="14"/>
        <v>0-15% range</v>
      </c>
      <c r="T108" s="61">
        <f t="shared" si="26"/>
        <v>213</v>
      </c>
      <c r="U108" s="61">
        <f t="shared" si="21"/>
        <v>213</v>
      </c>
      <c r="V108" s="61">
        <f t="shared" si="22"/>
        <v>213</v>
      </c>
      <c r="W108" s="60">
        <f t="shared" si="15"/>
        <v>1</v>
      </c>
      <c r="X108" s="77" t="s">
        <v>2173</v>
      </c>
    </row>
    <row r="109" spans="1:24" ht="15" customHeight="1" x14ac:dyDescent="0.25">
      <c r="A109" s="40" t="s">
        <v>10</v>
      </c>
      <c r="B109" s="40" t="s">
        <v>11</v>
      </c>
      <c r="C109" t="s">
        <v>389</v>
      </c>
      <c r="D109" s="40" t="s">
        <v>390</v>
      </c>
      <c r="E109" t="s">
        <v>389</v>
      </c>
      <c r="F109" s="40" t="s">
        <v>391</v>
      </c>
      <c r="G109" t="s">
        <v>1390</v>
      </c>
      <c r="H109" t="s">
        <v>1391</v>
      </c>
      <c r="I109" s="1"/>
      <c r="J109" s="1"/>
      <c r="K109" s="1"/>
      <c r="L109" s="1"/>
      <c r="M109" s="1"/>
      <c r="N109" s="1">
        <v>37</v>
      </c>
      <c r="O109" s="60">
        <f t="shared" si="16"/>
        <v>1</v>
      </c>
      <c r="P109" s="60">
        <f t="shared" si="17"/>
        <v>1</v>
      </c>
      <c r="Q109" s="62">
        <f t="shared" si="18"/>
        <v>0</v>
      </c>
      <c r="R109" s="62">
        <f t="shared" si="19"/>
        <v>1</v>
      </c>
      <c r="S109" s="60" t="str">
        <f t="shared" si="14"/>
        <v>0-15% range</v>
      </c>
      <c r="T109" s="61">
        <f t="shared" si="26"/>
        <v>37</v>
      </c>
      <c r="U109" s="61">
        <f t="shared" si="21"/>
        <v>37</v>
      </c>
      <c r="V109" s="61">
        <f t="shared" si="22"/>
        <v>37</v>
      </c>
      <c r="W109" s="60">
        <f t="shared" si="15"/>
        <v>1</v>
      </c>
      <c r="X109" s="77" t="s">
        <v>2173</v>
      </c>
    </row>
    <row r="110" spans="1:24" ht="15" customHeight="1" x14ac:dyDescent="0.25">
      <c r="A110" s="40" t="s">
        <v>10</v>
      </c>
      <c r="B110" s="40" t="s">
        <v>11</v>
      </c>
      <c r="C110" t="s">
        <v>389</v>
      </c>
      <c r="D110" s="40" t="s">
        <v>390</v>
      </c>
      <c r="E110" t="s">
        <v>389</v>
      </c>
      <c r="F110" s="40" t="s">
        <v>391</v>
      </c>
      <c r="G110" t="s">
        <v>1726</v>
      </c>
      <c r="H110" t="s">
        <v>1727</v>
      </c>
      <c r="I110" s="1"/>
      <c r="J110" s="1"/>
      <c r="K110" s="1"/>
      <c r="L110" s="1"/>
      <c r="M110" s="1"/>
      <c r="N110" s="1">
        <v>85</v>
      </c>
      <c r="O110" s="60">
        <f t="shared" si="16"/>
        <v>1</v>
      </c>
      <c r="P110" s="60">
        <f t="shared" si="17"/>
        <v>1</v>
      </c>
      <c r="Q110" s="62">
        <f t="shared" si="18"/>
        <v>0</v>
      </c>
      <c r="R110" s="62">
        <f t="shared" si="19"/>
        <v>1</v>
      </c>
      <c r="S110" s="60" t="str">
        <f t="shared" si="14"/>
        <v>0-15% range</v>
      </c>
      <c r="T110" s="61">
        <f t="shared" si="26"/>
        <v>85</v>
      </c>
      <c r="U110" s="61">
        <f t="shared" si="21"/>
        <v>85</v>
      </c>
      <c r="V110" s="61">
        <f t="shared" si="22"/>
        <v>85</v>
      </c>
      <c r="W110" s="60">
        <f t="shared" si="15"/>
        <v>1</v>
      </c>
      <c r="X110" s="77" t="s">
        <v>2173</v>
      </c>
    </row>
    <row r="111" spans="1:24" ht="15" customHeight="1" x14ac:dyDescent="0.25">
      <c r="A111" s="40" t="s">
        <v>10</v>
      </c>
      <c r="B111" s="40" t="s">
        <v>11</v>
      </c>
      <c r="C111" t="s">
        <v>389</v>
      </c>
      <c r="D111" s="40" t="s">
        <v>390</v>
      </c>
      <c r="E111" t="s">
        <v>389</v>
      </c>
      <c r="F111" s="40" t="s">
        <v>391</v>
      </c>
      <c r="G111" t="s">
        <v>1732</v>
      </c>
      <c r="H111" t="s">
        <v>1733</v>
      </c>
      <c r="I111" s="1"/>
      <c r="J111" s="1"/>
      <c r="K111" s="1"/>
      <c r="L111" s="1"/>
      <c r="M111" s="1"/>
      <c r="N111" s="1">
        <v>182</v>
      </c>
      <c r="O111" s="60">
        <f t="shared" si="16"/>
        <v>1</v>
      </c>
      <c r="P111" s="60">
        <f t="shared" si="17"/>
        <v>1</v>
      </c>
      <c r="Q111" s="62">
        <f t="shared" si="18"/>
        <v>0</v>
      </c>
      <c r="R111" s="62">
        <f t="shared" si="19"/>
        <v>1</v>
      </c>
      <c r="S111" s="60" t="str">
        <f t="shared" si="14"/>
        <v>0-15% range</v>
      </c>
      <c r="T111" s="61">
        <f t="shared" si="26"/>
        <v>182</v>
      </c>
      <c r="U111" s="61">
        <f t="shared" si="21"/>
        <v>182</v>
      </c>
      <c r="V111" s="61">
        <f t="shared" si="22"/>
        <v>182</v>
      </c>
      <c r="W111" s="60">
        <f t="shared" si="15"/>
        <v>1</v>
      </c>
      <c r="X111" s="77" t="s">
        <v>2173</v>
      </c>
    </row>
    <row r="112" spans="1:24" ht="15" customHeight="1" x14ac:dyDescent="0.25">
      <c r="A112" s="40" t="s">
        <v>10</v>
      </c>
      <c r="B112" s="40" t="s">
        <v>11</v>
      </c>
      <c r="C112" t="s">
        <v>389</v>
      </c>
      <c r="D112" s="40" t="s">
        <v>390</v>
      </c>
      <c r="E112" t="s">
        <v>389</v>
      </c>
      <c r="F112" s="40" t="s">
        <v>391</v>
      </c>
      <c r="G112" t="s">
        <v>2094</v>
      </c>
      <c r="H112" t="s">
        <v>847</v>
      </c>
      <c r="I112" s="1">
        <v>23</v>
      </c>
      <c r="J112" s="1"/>
      <c r="K112" s="1"/>
      <c r="L112" s="1"/>
      <c r="M112" s="1"/>
      <c r="N112" s="1"/>
      <c r="O112" s="60">
        <f t="shared" si="16"/>
        <v>1</v>
      </c>
      <c r="P112" s="60">
        <f t="shared" si="17"/>
        <v>1</v>
      </c>
      <c r="Q112" s="62">
        <f t="shared" si="18"/>
        <v>0</v>
      </c>
      <c r="R112" s="62">
        <f t="shared" si="19"/>
        <v>1</v>
      </c>
      <c r="S112" s="60" t="str">
        <f t="shared" si="14"/>
        <v>0-15% range</v>
      </c>
      <c r="T112" s="61">
        <f t="shared" si="26"/>
        <v>23</v>
      </c>
      <c r="U112" s="61">
        <f t="shared" si="21"/>
        <v>23</v>
      </c>
      <c r="V112" s="61">
        <f t="shared" si="22"/>
        <v>23</v>
      </c>
      <c r="W112" s="60">
        <f t="shared" si="15"/>
        <v>1</v>
      </c>
      <c r="X112" s="77" t="s">
        <v>2173</v>
      </c>
    </row>
    <row r="113" spans="1:24" ht="15" customHeight="1" x14ac:dyDescent="0.25">
      <c r="A113" s="40" t="s">
        <v>10</v>
      </c>
      <c r="B113" s="40" t="s">
        <v>11</v>
      </c>
      <c r="C113" t="s">
        <v>389</v>
      </c>
      <c r="D113" s="40" t="s">
        <v>390</v>
      </c>
      <c r="E113" t="s">
        <v>389</v>
      </c>
      <c r="F113" s="40" t="s">
        <v>391</v>
      </c>
      <c r="G113" t="s">
        <v>2095</v>
      </c>
      <c r="H113" t="s">
        <v>859</v>
      </c>
      <c r="I113" s="1">
        <v>29</v>
      </c>
      <c r="J113" s="1"/>
      <c r="K113" s="1"/>
      <c r="L113" s="1"/>
      <c r="M113" s="1"/>
      <c r="N113" s="1"/>
      <c r="O113" s="60">
        <f t="shared" si="16"/>
        <v>1</v>
      </c>
      <c r="P113" s="60">
        <f t="shared" si="17"/>
        <v>1</v>
      </c>
      <c r="Q113" s="62">
        <f t="shared" si="18"/>
        <v>0</v>
      </c>
      <c r="R113" s="62">
        <f t="shared" si="19"/>
        <v>1</v>
      </c>
      <c r="S113" s="60" t="str">
        <f t="shared" si="14"/>
        <v>0-15% range</v>
      </c>
      <c r="T113" s="61">
        <f t="shared" si="26"/>
        <v>29</v>
      </c>
      <c r="U113" s="61">
        <f t="shared" si="21"/>
        <v>29</v>
      </c>
      <c r="V113" s="61">
        <f t="shared" si="22"/>
        <v>29</v>
      </c>
      <c r="W113" s="60">
        <f t="shared" si="15"/>
        <v>1</v>
      </c>
      <c r="X113" s="77" t="s">
        <v>2173</v>
      </c>
    </row>
    <row r="114" spans="1:24" ht="15" customHeight="1" x14ac:dyDescent="0.25">
      <c r="A114" s="40" t="s">
        <v>10</v>
      </c>
      <c r="B114" s="40" t="s">
        <v>11</v>
      </c>
      <c r="C114" t="s">
        <v>389</v>
      </c>
      <c r="D114" s="40" t="s">
        <v>390</v>
      </c>
      <c r="E114" t="s">
        <v>389</v>
      </c>
      <c r="F114" s="40" t="s">
        <v>391</v>
      </c>
      <c r="G114" t="s">
        <v>2096</v>
      </c>
      <c r="H114" t="s">
        <v>911</v>
      </c>
      <c r="I114" s="1">
        <v>85</v>
      </c>
      <c r="J114" s="1"/>
      <c r="K114" s="1"/>
      <c r="L114" s="1"/>
      <c r="M114" s="1"/>
      <c r="N114" s="1"/>
      <c r="O114" s="60">
        <f t="shared" si="16"/>
        <v>1</v>
      </c>
      <c r="P114" s="60">
        <f t="shared" si="17"/>
        <v>1</v>
      </c>
      <c r="Q114" s="62">
        <f t="shared" si="18"/>
        <v>0</v>
      </c>
      <c r="R114" s="62">
        <f t="shared" si="19"/>
        <v>1</v>
      </c>
      <c r="S114" s="60" t="str">
        <f t="shared" si="14"/>
        <v>0-15% range</v>
      </c>
      <c r="T114" s="61">
        <f t="shared" si="26"/>
        <v>85</v>
      </c>
      <c r="U114" s="61">
        <f t="shared" si="21"/>
        <v>85</v>
      </c>
      <c r="V114" s="61">
        <f t="shared" si="22"/>
        <v>85</v>
      </c>
      <c r="W114" s="60">
        <f t="shared" si="15"/>
        <v>1</v>
      </c>
      <c r="X114" s="77" t="s">
        <v>2173</v>
      </c>
    </row>
    <row r="115" spans="1:24" ht="15" customHeight="1" x14ac:dyDescent="0.25">
      <c r="A115" s="40" t="s">
        <v>10</v>
      </c>
      <c r="B115" s="40" t="s">
        <v>11</v>
      </c>
      <c r="C115" t="s">
        <v>154</v>
      </c>
      <c r="D115" s="40" t="s">
        <v>155</v>
      </c>
      <c r="E115" t="s">
        <v>154</v>
      </c>
      <c r="F115" s="40" t="s">
        <v>340</v>
      </c>
      <c r="G115" t="s">
        <v>154</v>
      </c>
      <c r="H115" t="s">
        <v>341</v>
      </c>
      <c r="I115" s="1"/>
      <c r="J115" s="1"/>
      <c r="K115" s="1"/>
      <c r="L115" s="1">
        <v>72</v>
      </c>
      <c r="M115" s="1"/>
      <c r="N115" s="1">
        <v>350</v>
      </c>
      <c r="O115" s="60">
        <f t="shared" si="16"/>
        <v>2</v>
      </c>
      <c r="P115" s="60">
        <f t="shared" si="17"/>
        <v>2</v>
      </c>
      <c r="Q115" s="62">
        <f t="shared" si="18"/>
        <v>0.79428571428571426</v>
      </c>
      <c r="R115" s="62">
        <f t="shared" si="19"/>
        <v>4.8611111111111107</v>
      </c>
      <c r="S115" s="60" t="str">
        <f t="shared" si="14"/>
        <v>50-100% range</v>
      </c>
      <c r="T115" s="61">
        <f>$N115</f>
        <v>350</v>
      </c>
      <c r="U115" s="61">
        <f t="shared" si="21"/>
        <v>350</v>
      </c>
      <c r="V115" s="61">
        <f t="shared" si="22"/>
        <v>72</v>
      </c>
      <c r="W115" s="60">
        <f t="shared" si="15"/>
        <v>1</v>
      </c>
      <c r="X115" s="68" t="s">
        <v>2160</v>
      </c>
    </row>
    <row r="116" spans="1:24" ht="15" customHeight="1" x14ac:dyDescent="0.25">
      <c r="A116" s="40" t="s">
        <v>10</v>
      </c>
      <c r="B116" s="40" t="s">
        <v>11</v>
      </c>
      <c r="C116" t="s">
        <v>154</v>
      </c>
      <c r="D116" s="40" t="s">
        <v>155</v>
      </c>
      <c r="E116" t="s">
        <v>154</v>
      </c>
      <c r="F116" s="40" t="s">
        <v>340</v>
      </c>
      <c r="G116" t="s">
        <v>1071</v>
      </c>
      <c r="H116" t="s">
        <v>1072</v>
      </c>
      <c r="I116" s="1"/>
      <c r="J116" s="1"/>
      <c r="K116" s="1"/>
      <c r="L116" s="1"/>
      <c r="M116" s="1"/>
      <c r="N116" s="1">
        <v>25</v>
      </c>
      <c r="O116" s="60">
        <f t="shared" si="16"/>
        <v>1</v>
      </c>
      <c r="P116" s="60">
        <f t="shared" si="17"/>
        <v>1</v>
      </c>
      <c r="Q116" s="62">
        <f t="shared" si="18"/>
        <v>0</v>
      </c>
      <c r="R116" s="62">
        <f t="shared" si="19"/>
        <v>1</v>
      </c>
      <c r="S116" s="60" t="str">
        <f t="shared" si="14"/>
        <v>0-15% range</v>
      </c>
      <c r="T116" s="61">
        <f t="shared" si="25"/>
        <v>25</v>
      </c>
      <c r="U116" s="61">
        <f t="shared" si="21"/>
        <v>25</v>
      </c>
      <c r="V116" s="61">
        <f t="shared" si="22"/>
        <v>25</v>
      </c>
      <c r="W116" s="60">
        <f t="shared" si="15"/>
        <v>1</v>
      </c>
      <c r="X116" s="77" t="s">
        <v>2173</v>
      </c>
    </row>
    <row r="117" spans="1:24" ht="15" customHeight="1" x14ac:dyDescent="0.25">
      <c r="A117" s="40" t="s">
        <v>10</v>
      </c>
      <c r="B117" s="40" t="s">
        <v>11</v>
      </c>
      <c r="C117" t="s">
        <v>154</v>
      </c>
      <c r="D117" s="40" t="s">
        <v>155</v>
      </c>
      <c r="E117" t="s">
        <v>154</v>
      </c>
      <c r="F117" s="40" t="s">
        <v>340</v>
      </c>
      <c r="G117" t="s">
        <v>1193</v>
      </c>
      <c r="H117" t="s">
        <v>1194</v>
      </c>
      <c r="I117" s="1"/>
      <c r="J117" s="1"/>
      <c r="K117" s="1"/>
      <c r="L117" s="1"/>
      <c r="M117" s="1"/>
      <c r="N117" s="1">
        <v>5200</v>
      </c>
      <c r="O117" s="60">
        <f t="shared" si="16"/>
        <v>1</v>
      </c>
      <c r="P117" s="60">
        <f t="shared" si="17"/>
        <v>1</v>
      </c>
      <c r="Q117" s="62">
        <f t="shared" si="18"/>
        <v>0</v>
      </c>
      <c r="R117" s="62">
        <f t="shared" si="19"/>
        <v>1</v>
      </c>
      <c r="S117" s="60" t="str">
        <f t="shared" si="14"/>
        <v>0-15% range</v>
      </c>
      <c r="T117" s="61">
        <f t="shared" si="25"/>
        <v>5200</v>
      </c>
      <c r="U117" s="61">
        <f t="shared" si="21"/>
        <v>5200</v>
      </c>
      <c r="V117" s="61">
        <f t="shared" si="22"/>
        <v>5200</v>
      </c>
      <c r="W117" s="60">
        <f t="shared" si="15"/>
        <v>1</v>
      </c>
      <c r="X117" s="77" t="s">
        <v>2173</v>
      </c>
    </row>
    <row r="118" spans="1:24" ht="15" customHeight="1" x14ac:dyDescent="0.25">
      <c r="A118" s="40" t="s">
        <v>10</v>
      </c>
      <c r="B118" s="40" t="s">
        <v>11</v>
      </c>
      <c r="C118" t="s">
        <v>946</v>
      </c>
      <c r="D118" s="40" t="s">
        <v>945</v>
      </c>
      <c r="E118" t="s">
        <v>948</v>
      </c>
      <c r="F118" s="40" t="s">
        <v>947</v>
      </c>
      <c r="G118" t="s">
        <v>984</v>
      </c>
      <c r="H118" t="s">
        <v>985</v>
      </c>
      <c r="I118" s="1"/>
      <c r="J118" s="1"/>
      <c r="K118" s="1"/>
      <c r="L118" s="1"/>
      <c r="M118" s="1"/>
      <c r="N118" s="1">
        <v>8</v>
      </c>
      <c r="O118" s="60">
        <f t="shared" si="16"/>
        <v>1</v>
      </c>
      <c r="P118" s="60">
        <f t="shared" si="17"/>
        <v>1</v>
      </c>
      <c r="Q118" s="62">
        <f t="shared" si="18"/>
        <v>0</v>
      </c>
      <c r="R118" s="62">
        <f t="shared" si="19"/>
        <v>1</v>
      </c>
      <c r="S118" s="60" t="str">
        <f t="shared" si="14"/>
        <v>0-15% range</v>
      </c>
      <c r="T118" s="61">
        <f t="shared" si="25"/>
        <v>8</v>
      </c>
      <c r="U118" s="61">
        <f t="shared" si="21"/>
        <v>8</v>
      </c>
      <c r="V118" s="61">
        <f t="shared" si="22"/>
        <v>8</v>
      </c>
      <c r="W118" s="60">
        <f t="shared" si="15"/>
        <v>1</v>
      </c>
      <c r="X118" s="77" t="s">
        <v>2173</v>
      </c>
    </row>
    <row r="119" spans="1:24" ht="15" customHeight="1" x14ac:dyDescent="0.25">
      <c r="A119" s="40" t="s">
        <v>10</v>
      </c>
      <c r="B119" s="40" t="s">
        <v>11</v>
      </c>
      <c r="C119" t="s">
        <v>946</v>
      </c>
      <c r="D119" s="40" t="s">
        <v>945</v>
      </c>
      <c r="E119" t="s">
        <v>948</v>
      </c>
      <c r="F119" s="40" t="s">
        <v>947</v>
      </c>
      <c r="G119" t="s">
        <v>986</v>
      </c>
      <c r="H119" t="s">
        <v>987</v>
      </c>
      <c r="I119" s="1"/>
      <c r="J119" s="1"/>
      <c r="K119" s="1"/>
      <c r="L119" s="1"/>
      <c r="M119" s="1"/>
      <c r="N119" s="1">
        <v>15</v>
      </c>
      <c r="O119" s="60">
        <f t="shared" si="16"/>
        <v>1</v>
      </c>
      <c r="P119" s="60">
        <f t="shared" si="17"/>
        <v>1</v>
      </c>
      <c r="Q119" s="62">
        <f t="shared" si="18"/>
        <v>0</v>
      </c>
      <c r="R119" s="62">
        <f t="shared" si="19"/>
        <v>1</v>
      </c>
      <c r="S119" s="60" t="str">
        <f t="shared" si="14"/>
        <v>0-15% range</v>
      </c>
      <c r="T119" s="61">
        <f t="shared" si="25"/>
        <v>15</v>
      </c>
      <c r="U119" s="61">
        <f t="shared" si="21"/>
        <v>15</v>
      </c>
      <c r="V119" s="61">
        <f t="shared" si="22"/>
        <v>15</v>
      </c>
      <c r="W119" s="60">
        <f t="shared" si="15"/>
        <v>1</v>
      </c>
      <c r="X119" s="77" t="s">
        <v>2173</v>
      </c>
    </row>
    <row r="120" spans="1:24" ht="15" customHeight="1" x14ac:dyDescent="0.25">
      <c r="A120" s="40" t="s">
        <v>10</v>
      </c>
      <c r="B120" s="40" t="s">
        <v>11</v>
      </c>
      <c r="C120" t="s">
        <v>946</v>
      </c>
      <c r="D120" s="40" t="s">
        <v>945</v>
      </c>
      <c r="E120" t="s">
        <v>948</v>
      </c>
      <c r="F120" s="40" t="s">
        <v>947</v>
      </c>
      <c r="G120" t="s">
        <v>988</v>
      </c>
      <c r="H120" t="s">
        <v>989</v>
      </c>
      <c r="I120" s="1"/>
      <c r="J120" s="1"/>
      <c r="K120" s="1"/>
      <c r="L120" s="1"/>
      <c r="M120" s="1"/>
      <c r="N120" s="1">
        <v>5</v>
      </c>
      <c r="O120" s="60">
        <f t="shared" si="16"/>
        <v>1</v>
      </c>
      <c r="P120" s="60">
        <f t="shared" si="17"/>
        <v>1</v>
      </c>
      <c r="Q120" s="62">
        <f t="shared" si="18"/>
        <v>0</v>
      </c>
      <c r="R120" s="62">
        <f t="shared" si="19"/>
        <v>1</v>
      </c>
      <c r="S120" s="60" t="str">
        <f t="shared" si="14"/>
        <v>0-15% range</v>
      </c>
      <c r="T120" s="61">
        <f t="shared" si="25"/>
        <v>5</v>
      </c>
      <c r="U120" s="61">
        <f t="shared" si="21"/>
        <v>5</v>
      </c>
      <c r="V120" s="61">
        <f t="shared" si="22"/>
        <v>5</v>
      </c>
      <c r="W120" s="60">
        <f t="shared" si="15"/>
        <v>1</v>
      </c>
      <c r="X120" s="77" t="s">
        <v>2173</v>
      </c>
    </row>
    <row r="121" spans="1:24" ht="15" customHeight="1" x14ac:dyDescent="0.25">
      <c r="A121" s="40" t="s">
        <v>10</v>
      </c>
      <c r="B121" s="40" t="s">
        <v>11</v>
      </c>
      <c r="C121" t="s">
        <v>946</v>
      </c>
      <c r="D121" s="40" t="s">
        <v>945</v>
      </c>
      <c r="E121" t="s">
        <v>948</v>
      </c>
      <c r="F121" s="40" t="s">
        <v>947</v>
      </c>
      <c r="G121" t="s">
        <v>996</v>
      </c>
      <c r="H121" t="s">
        <v>997</v>
      </c>
      <c r="I121" s="1"/>
      <c r="J121" s="1"/>
      <c r="K121" s="1"/>
      <c r="L121" s="1"/>
      <c r="M121" s="1"/>
      <c r="N121" s="1">
        <v>14</v>
      </c>
      <c r="O121" s="60">
        <f t="shared" si="16"/>
        <v>1</v>
      </c>
      <c r="P121" s="60">
        <f t="shared" si="17"/>
        <v>1</v>
      </c>
      <c r="Q121" s="62">
        <f t="shared" si="18"/>
        <v>0</v>
      </c>
      <c r="R121" s="62">
        <f t="shared" si="19"/>
        <v>1</v>
      </c>
      <c r="S121" s="60" t="str">
        <f t="shared" si="14"/>
        <v>0-15% range</v>
      </c>
      <c r="T121" s="61">
        <f t="shared" si="25"/>
        <v>14</v>
      </c>
      <c r="U121" s="61">
        <f t="shared" si="21"/>
        <v>14</v>
      </c>
      <c r="V121" s="61">
        <f t="shared" si="22"/>
        <v>14</v>
      </c>
      <c r="W121" s="60">
        <f t="shared" si="15"/>
        <v>1</v>
      </c>
      <c r="X121" s="77" t="s">
        <v>2173</v>
      </c>
    </row>
    <row r="122" spans="1:24" ht="15" customHeight="1" x14ac:dyDescent="0.25">
      <c r="A122" s="40" t="s">
        <v>10</v>
      </c>
      <c r="B122" s="40" t="s">
        <v>11</v>
      </c>
      <c r="C122" t="s">
        <v>946</v>
      </c>
      <c r="D122" s="40" t="s">
        <v>945</v>
      </c>
      <c r="E122" t="s">
        <v>948</v>
      </c>
      <c r="F122" s="40" t="s">
        <v>947</v>
      </c>
      <c r="G122" t="s">
        <v>946</v>
      </c>
      <c r="H122" t="s">
        <v>949</v>
      </c>
      <c r="I122" s="1"/>
      <c r="J122" s="1"/>
      <c r="K122" s="1"/>
      <c r="L122" s="1"/>
      <c r="M122" s="1"/>
      <c r="N122" s="1">
        <v>165</v>
      </c>
      <c r="O122" s="60">
        <f t="shared" si="16"/>
        <v>1</v>
      </c>
      <c r="P122" s="60">
        <f t="shared" si="17"/>
        <v>1</v>
      </c>
      <c r="Q122" s="62">
        <f t="shared" si="18"/>
        <v>0</v>
      </c>
      <c r="R122" s="62">
        <f t="shared" si="19"/>
        <v>1</v>
      </c>
      <c r="S122" s="60" t="str">
        <f t="shared" si="14"/>
        <v>0-15% range</v>
      </c>
      <c r="T122" s="61">
        <f t="shared" si="25"/>
        <v>165</v>
      </c>
      <c r="U122" s="61">
        <f t="shared" si="21"/>
        <v>165</v>
      </c>
      <c r="V122" s="61">
        <f t="shared" si="22"/>
        <v>165</v>
      </c>
      <c r="W122" s="60">
        <f t="shared" si="15"/>
        <v>1</v>
      </c>
      <c r="X122" s="77" t="s">
        <v>2173</v>
      </c>
    </row>
    <row r="123" spans="1:24" ht="15" customHeight="1" x14ac:dyDescent="0.25">
      <c r="A123" s="40" t="s">
        <v>10</v>
      </c>
      <c r="B123" s="40" t="s">
        <v>11</v>
      </c>
      <c r="C123" t="s">
        <v>946</v>
      </c>
      <c r="D123" s="40" t="s">
        <v>945</v>
      </c>
      <c r="E123" t="s">
        <v>948</v>
      </c>
      <c r="F123" s="40" t="s">
        <v>947</v>
      </c>
      <c r="G123" t="s">
        <v>1062</v>
      </c>
      <c r="H123" t="s">
        <v>1063</v>
      </c>
      <c r="I123" s="1"/>
      <c r="J123" s="1"/>
      <c r="K123" s="1"/>
      <c r="L123" s="1"/>
      <c r="M123" s="1"/>
      <c r="N123" s="1">
        <v>8</v>
      </c>
      <c r="O123" s="60">
        <f t="shared" si="16"/>
        <v>1</v>
      </c>
      <c r="P123" s="60">
        <f t="shared" si="17"/>
        <v>1</v>
      </c>
      <c r="Q123" s="62">
        <f t="shared" si="18"/>
        <v>0</v>
      </c>
      <c r="R123" s="62">
        <f t="shared" si="19"/>
        <v>1</v>
      </c>
      <c r="S123" s="60" t="str">
        <f t="shared" si="14"/>
        <v>0-15% range</v>
      </c>
      <c r="T123" s="61">
        <f t="shared" si="25"/>
        <v>8</v>
      </c>
      <c r="U123" s="61">
        <f t="shared" si="21"/>
        <v>8</v>
      </c>
      <c r="V123" s="61">
        <f t="shared" si="22"/>
        <v>8</v>
      </c>
      <c r="W123" s="60">
        <f t="shared" si="15"/>
        <v>1</v>
      </c>
      <c r="X123" s="77" t="s">
        <v>2173</v>
      </c>
    </row>
    <row r="124" spans="1:24" ht="15" customHeight="1" x14ac:dyDescent="0.25">
      <c r="A124" s="40" t="s">
        <v>10</v>
      </c>
      <c r="B124" s="40" t="s">
        <v>11</v>
      </c>
      <c r="C124" t="s">
        <v>946</v>
      </c>
      <c r="D124" s="40" t="s">
        <v>945</v>
      </c>
      <c r="E124" t="s">
        <v>948</v>
      </c>
      <c r="F124" s="40" t="s">
        <v>947</v>
      </c>
      <c r="G124" t="s">
        <v>1064</v>
      </c>
      <c r="H124" t="s">
        <v>1065</v>
      </c>
      <c r="I124" s="1"/>
      <c r="J124" s="1"/>
      <c r="K124" s="1"/>
      <c r="L124" s="1"/>
      <c r="M124" s="1"/>
      <c r="N124" s="1">
        <v>10</v>
      </c>
      <c r="O124" s="60">
        <f t="shared" si="16"/>
        <v>1</v>
      </c>
      <c r="P124" s="60">
        <f t="shared" si="17"/>
        <v>1</v>
      </c>
      <c r="Q124" s="62">
        <f t="shared" si="18"/>
        <v>0</v>
      </c>
      <c r="R124" s="62">
        <f t="shared" si="19"/>
        <v>1</v>
      </c>
      <c r="S124" s="60" t="str">
        <f t="shared" si="14"/>
        <v>0-15% range</v>
      </c>
      <c r="T124" s="61">
        <f t="shared" si="25"/>
        <v>10</v>
      </c>
      <c r="U124" s="61">
        <f t="shared" si="21"/>
        <v>10</v>
      </c>
      <c r="V124" s="61">
        <f t="shared" si="22"/>
        <v>10</v>
      </c>
      <c r="W124" s="60">
        <f t="shared" si="15"/>
        <v>1</v>
      </c>
      <c r="X124" s="77" t="s">
        <v>2173</v>
      </c>
    </row>
    <row r="125" spans="1:24" ht="15" customHeight="1" x14ac:dyDescent="0.25">
      <c r="A125" s="40" t="s">
        <v>10</v>
      </c>
      <c r="B125" s="40" t="s">
        <v>11</v>
      </c>
      <c r="C125" t="s">
        <v>946</v>
      </c>
      <c r="D125" s="40" t="s">
        <v>945</v>
      </c>
      <c r="E125" t="s">
        <v>948</v>
      </c>
      <c r="F125" s="40" t="s">
        <v>947</v>
      </c>
      <c r="G125" t="s">
        <v>1066</v>
      </c>
      <c r="H125" t="s">
        <v>1067</v>
      </c>
      <c r="I125" s="1"/>
      <c r="J125" s="1"/>
      <c r="K125" s="1"/>
      <c r="L125" s="1"/>
      <c r="M125" s="1"/>
      <c r="N125" s="1">
        <v>3</v>
      </c>
      <c r="O125" s="60">
        <f t="shared" si="16"/>
        <v>1</v>
      </c>
      <c r="P125" s="60">
        <f t="shared" si="17"/>
        <v>1</v>
      </c>
      <c r="Q125" s="62">
        <f t="shared" si="18"/>
        <v>0</v>
      </c>
      <c r="R125" s="62">
        <f t="shared" si="19"/>
        <v>1</v>
      </c>
      <c r="S125" s="60" t="str">
        <f t="shared" si="14"/>
        <v>0-15% range</v>
      </c>
      <c r="T125" s="61">
        <f t="shared" si="25"/>
        <v>3</v>
      </c>
      <c r="U125" s="61">
        <f t="shared" si="21"/>
        <v>3</v>
      </c>
      <c r="V125" s="61">
        <f t="shared" si="22"/>
        <v>3</v>
      </c>
      <c r="W125" s="60">
        <f t="shared" si="15"/>
        <v>1</v>
      </c>
      <c r="X125" s="77" t="s">
        <v>2173</v>
      </c>
    </row>
    <row r="126" spans="1:24" ht="15" customHeight="1" x14ac:dyDescent="0.25">
      <c r="A126" s="40" t="s">
        <v>10</v>
      </c>
      <c r="B126" s="40" t="s">
        <v>11</v>
      </c>
      <c r="C126" t="s">
        <v>946</v>
      </c>
      <c r="D126" s="40" t="s">
        <v>945</v>
      </c>
      <c r="E126" t="s">
        <v>948</v>
      </c>
      <c r="F126" s="40" t="s">
        <v>947</v>
      </c>
      <c r="G126" t="s">
        <v>1068</v>
      </c>
      <c r="H126" t="s">
        <v>1069</v>
      </c>
      <c r="I126" s="1"/>
      <c r="J126" s="1"/>
      <c r="K126" s="1"/>
      <c r="L126" s="1"/>
      <c r="M126" s="1"/>
      <c r="N126" s="1">
        <v>18</v>
      </c>
      <c r="O126" s="60">
        <f t="shared" si="16"/>
        <v>1</v>
      </c>
      <c r="P126" s="60">
        <f t="shared" si="17"/>
        <v>1</v>
      </c>
      <c r="Q126" s="62">
        <f t="shared" si="18"/>
        <v>0</v>
      </c>
      <c r="R126" s="62">
        <f t="shared" si="19"/>
        <v>1</v>
      </c>
      <c r="S126" s="60" t="str">
        <f t="shared" si="14"/>
        <v>0-15% range</v>
      </c>
      <c r="T126" s="61">
        <f t="shared" si="25"/>
        <v>18</v>
      </c>
      <c r="U126" s="61">
        <f t="shared" si="21"/>
        <v>18</v>
      </c>
      <c r="V126" s="61">
        <f t="shared" si="22"/>
        <v>18</v>
      </c>
      <c r="W126" s="60">
        <f t="shared" si="15"/>
        <v>1</v>
      </c>
      <c r="X126" s="77" t="s">
        <v>2173</v>
      </c>
    </row>
    <row r="127" spans="1:24" ht="15" customHeight="1" x14ac:dyDescent="0.25">
      <c r="A127" s="40" t="s">
        <v>10</v>
      </c>
      <c r="B127" s="40" t="s">
        <v>11</v>
      </c>
      <c r="C127" t="s">
        <v>946</v>
      </c>
      <c r="D127" s="40" t="s">
        <v>945</v>
      </c>
      <c r="E127" t="s">
        <v>990</v>
      </c>
      <c r="F127" s="40" t="s">
        <v>991</v>
      </c>
      <c r="G127" t="s">
        <v>992</v>
      </c>
      <c r="H127" t="s">
        <v>993</v>
      </c>
      <c r="I127" s="1"/>
      <c r="J127" s="1"/>
      <c r="K127" s="1"/>
      <c r="L127" s="1"/>
      <c r="M127" s="1"/>
      <c r="N127" s="1">
        <v>4</v>
      </c>
      <c r="O127" s="60">
        <f t="shared" si="16"/>
        <v>1</v>
      </c>
      <c r="P127" s="60">
        <f t="shared" si="17"/>
        <v>1</v>
      </c>
      <c r="Q127" s="62">
        <f t="shared" si="18"/>
        <v>0</v>
      </c>
      <c r="R127" s="62">
        <f t="shared" si="19"/>
        <v>1</v>
      </c>
      <c r="S127" s="60" t="str">
        <f t="shared" si="14"/>
        <v>0-15% range</v>
      </c>
      <c r="T127" s="61">
        <f t="shared" si="25"/>
        <v>4</v>
      </c>
      <c r="U127" s="61">
        <f t="shared" si="21"/>
        <v>4</v>
      </c>
      <c r="V127" s="61">
        <f t="shared" si="22"/>
        <v>4</v>
      </c>
      <c r="W127" s="60">
        <f t="shared" si="15"/>
        <v>1</v>
      </c>
      <c r="X127" s="77" t="s">
        <v>2173</v>
      </c>
    </row>
    <row r="128" spans="1:24" ht="15" customHeight="1" x14ac:dyDescent="0.25">
      <c r="A128" s="40" t="s">
        <v>10</v>
      </c>
      <c r="B128" s="40" t="s">
        <v>11</v>
      </c>
      <c r="C128" t="s">
        <v>946</v>
      </c>
      <c r="D128" s="40" t="s">
        <v>945</v>
      </c>
      <c r="E128" t="s">
        <v>990</v>
      </c>
      <c r="F128" s="40" t="s">
        <v>991</v>
      </c>
      <c r="G128" t="s">
        <v>994</v>
      </c>
      <c r="H128" t="s">
        <v>995</v>
      </c>
      <c r="I128" s="1"/>
      <c r="J128" s="1"/>
      <c r="K128" s="1"/>
      <c r="L128" s="1"/>
      <c r="M128" s="1"/>
      <c r="N128" s="1">
        <v>4</v>
      </c>
      <c r="O128" s="60">
        <f t="shared" si="16"/>
        <v>1</v>
      </c>
      <c r="P128" s="60">
        <f t="shared" si="17"/>
        <v>1</v>
      </c>
      <c r="Q128" s="62">
        <f t="shared" si="18"/>
        <v>0</v>
      </c>
      <c r="R128" s="62">
        <f t="shared" si="19"/>
        <v>1</v>
      </c>
      <c r="S128" s="60" t="str">
        <f t="shared" si="14"/>
        <v>0-15% range</v>
      </c>
      <c r="T128" s="61">
        <f t="shared" si="25"/>
        <v>4</v>
      </c>
      <c r="U128" s="61">
        <f t="shared" si="21"/>
        <v>4</v>
      </c>
      <c r="V128" s="61">
        <f t="shared" si="22"/>
        <v>4</v>
      </c>
      <c r="W128" s="60">
        <f t="shared" si="15"/>
        <v>1</v>
      </c>
      <c r="X128" s="77" t="s">
        <v>2173</v>
      </c>
    </row>
    <row r="129" spans="1:24" ht="15" customHeight="1" x14ac:dyDescent="0.25">
      <c r="A129" s="40" t="s">
        <v>10</v>
      </c>
      <c r="B129" s="40" t="s">
        <v>11</v>
      </c>
      <c r="C129" t="s">
        <v>946</v>
      </c>
      <c r="D129" s="40" t="s">
        <v>945</v>
      </c>
      <c r="E129" t="s">
        <v>990</v>
      </c>
      <c r="F129" s="40" t="s">
        <v>991</v>
      </c>
      <c r="G129" t="s">
        <v>1023</v>
      </c>
      <c r="H129" t="s">
        <v>1024</v>
      </c>
      <c r="I129" s="1"/>
      <c r="J129" s="1"/>
      <c r="K129" s="1"/>
      <c r="L129" s="1"/>
      <c r="M129" s="1"/>
      <c r="N129" s="1">
        <v>5</v>
      </c>
      <c r="O129" s="60">
        <f t="shared" si="16"/>
        <v>1</v>
      </c>
      <c r="P129" s="60">
        <f t="shared" si="17"/>
        <v>1</v>
      </c>
      <c r="Q129" s="62">
        <f t="shared" si="18"/>
        <v>0</v>
      </c>
      <c r="R129" s="62">
        <f t="shared" si="19"/>
        <v>1</v>
      </c>
      <c r="S129" s="60" t="str">
        <f t="shared" si="14"/>
        <v>0-15% range</v>
      </c>
      <c r="T129" s="61">
        <f t="shared" si="25"/>
        <v>5</v>
      </c>
      <c r="U129" s="61">
        <f t="shared" si="21"/>
        <v>5</v>
      </c>
      <c r="V129" s="61">
        <f t="shared" si="22"/>
        <v>5</v>
      </c>
      <c r="W129" s="60">
        <f t="shared" si="15"/>
        <v>1</v>
      </c>
      <c r="X129" s="77" t="s">
        <v>2173</v>
      </c>
    </row>
    <row r="130" spans="1:24" ht="15" customHeight="1" x14ac:dyDescent="0.25">
      <c r="A130" s="40" t="s">
        <v>10</v>
      </c>
      <c r="B130" s="40" t="s">
        <v>11</v>
      </c>
      <c r="C130" t="s">
        <v>946</v>
      </c>
      <c r="D130" s="40" t="s">
        <v>945</v>
      </c>
      <c r="E130" t="s">
        <v>990</v>
      </c>
      <c r="F130" s="40" t="s">
        <v>991</v>
      </c>
      <c r="G130" t="s">
        <v>990</v>
      </c>
      <c r="H130" t="s">
        <v>1070</v>
      </c>
      <c r="I130" s="1"/>
      <c r="J130" s="1"/>
      <c r="K130" s="1"/>
      <c r="L130" s="1"/>
      <c r="M130" s="1"/>
      <c r="N130" s="1">
        <v>70</v>
      </c>
      <c r="O130" s="60">
        <f t="shared" si="16"/>
        <v>1</v>
      </c>
      <c r="P130" s="60">
        <f t="shared" si="17"/>
        <v>1</v>
      </c>
      <c r="Q130" s="62">
        <f t="shared" si="18"/>
        <v>0</v>
      </c>
      <c r="R130" s="62">
        <f t="shared" si="19"/>
        <v>1</v>
      </c>
      <c r="S130" s="60" t="str">
        <f t="shared" si="14"/>
        <v>0-15% range</v>
      </c>
      <c r="T130" s="61">
        <f t="shared" si="25"/>
        <v>70</v>
      </c>
      <c r="U130" s="61">
        <f t="shared" si="21"/>
        <v>70</v>
      </c>
      <c r="V130" s="61">
        <f t="shared" si="22"/>
        <v>70</v>
      </c>
      <c r="W130" s="60">
        <f t="shared" si="15"/>
        <v>1</v>
      </c>
      <c r="X130" s="77" t="s">
        <v>2173</v>
      </c>
    </row>
    <row r="131" spans="1:24" ht="15" customHeight="1" x14ac:dyDescent="0.25">
      <c r="A131" s="40" t="s">
        <v>10</v>
      </c>
      <c r="B131" s="40" t="s">
        <v>11</v>
      </c>
      <c r="C131" t="s">
        <v>946</v>
      </c>
      <c r="D131" s="40" t="s">
        <v>945</v>
      </c>
      <c r="E131" t="s">
        <v>990</v>
      </c>
      <c r="F131" s="40" t="s">
        <v>991</v>
      </c>
      <c r="G131" t="s">
        <v>1313</v>
      </c>
      <c r="H131" t="s">
        <v>1314</v>
      </c>
      <c r="I131" s="1"/>
      <c r="J131" s="1"/>
      <c r="K131" s="1"/>
      <c r="L131" s="1"/>
      <c r="M131" s="1"/>
      <c r="N131" s="1">
        <v>7</v>
      </c>
      <c r="O131" s="60">
        <f t="shared" si="16"/>
        <v>1</v>
      </c>
      <c r="P131" s="60">
        <f t="shared" si="17"/>
        <v>1</v>
      </c>
      <c r="Q131" s="62">
        <f t="shared" si="18"/>
        <v>0</v>
      </c>
      <c r="R131" s="62">
        <f t="shared" si="19"/>
        <v>1</v>
      </c>
      <c r="S131" s="60" t="str">
        <f t="shared" ref="S131:S194" si="27">IFERROR(IF(Q131&lt;=0.15,"0-15% range",IF(AND(Q131&gt;0.15,Q131&lt;=0.5),"16 - 50% range",IF(Q131&gt;0.5,"50-100% range", "NA"))),"")</f>
        <v>0-15% range</v>
      </c>
      <c r="T131" s="61">
        <f t="shared" si="25"/>
        <v>7</v>
      </c>
      <c r="U131" s="61">
        <f t="shared" si="21"/>
        <v>7</v>
      </c>
      <c r="V131" s="61">
        <f t="shared" si="22"/>
        <v>7</v>
      </c>
      <c r="W131" s="60">
        <f t="shared" ref="W131:W194" si="28">COUNTIF(H:H,H131)</f>
        <v>1</v>
      </c>
      <c r="X131" s="77" t="s">
        <v>2173</v>
      </c>
    </row>
    <row r="132" spans="1:24" ht="15" customHeight="1" x14ac:dyDescent="0.25">
      <c r="A132" s="40" t="s">
        <v>10</v>
      </c>
      <c r="B132" s="40" t="s">
        <v>11</v>
      </c>
      <c r="C132" t="s">
        <v>946</v>
      </c>
      <c r="D132" s="40" t="s">
        <v>945</v>
      </c>
      <c r="E132" t="s">
        <v>990</v>
      </c>
      <c r="F132" s="40" t="s">
        <v>991</v>
      </c>
      <c r="G132" t="s">
        <v>1315</v>
      </c>
      <c r="H132" t="s">
        <v>1316</v>
      </c>
      <c r="I132" s="1"/>
      <c r="J132" s="1"/>
      <c r="K132" s="1"/>
      <c r="L132" s="1"/>
      <c r="M132" s="1"/>
      <c r="N132" s="1">
        <v>4</v>
      </c>
      <c r="O132" s="60">
        <f t="shared" ref="O132:O195" si="29">COUNTIF(I132:N132,"&gt;=0")</f>
        <v>1</v>
      </c>
      <c r="P132" s="60">
        <f t="shared" ref="P132:P195" si="30">COUNTIF(I132:N132,"&gt;=0")</f>
        <v>1</v>
      </c>
      <c r="Q132" s="62">
        <f t="shared" ref="Q132:Q163" si="31">IFERROR(1-(MIN(I132:N132)/MAX(I132:N132)),"")</f>
        <v>0</v>
      </c>
      <c r="R132" s="62">
        <f t="shared" ref="R132:R195" si="32">IF(MIN(I132:N132)&lt;&gt;0,MAX(I132:N132)/MIN(I132:N132),0)</f>
        <v>1</v>
      </c>
      <c r="S132" s="60" t="str">
        <f t="shared" si="27"/>
        <v>0-15% range</v>
      </c>
      <c r="T132" s="61">
        <f t="shared" si="25"/>
        <v>4</v>
      </c>
      <c r="U132" s="61">
        <f t="shared" si="21"/>
        <v>4</v>
      </c>
      <c r="V132" s="61">
        <f t="shared" si="22"/>
        <v>4</v>
      </c>
      <c r="W132" s="60">
        <f t="shared" si="28"/>
        <v>1</v>
      </c>
      <c r="X132" s="77" t="s">
        <v>2173</v>
      </c>
    </row>
    <row r="133" spans="1:24" ht="15" customHeight="1" x14ac:dyDescent="0.25">
      <c r="A133" s="40" t="s">
        <v>10</v>
      </c>
      <c r="B133" s="40" t="s">
        <v>11</v>
      </c>
      <c r="C133" t="s">
        <v>946</v>
      </c>
      <c r="D133" s="40" t="s">
        <v>945</v>
      </c>
      <c r="E133" t="s">
        <v>990</v>
      </c>
      <c r="F133" s="40" t="s">
        <v>991</v>
      </c>
      <c r="G133" t="s">
        <v>1317</v>
      </c>
      <c r="H133" t="s">
        <v>1318</v>
      </c>
      <c r="I133" s="1"/>
      <c r="J133" s="1"/>
      <c r="K133" s="1"/>
      <c r="L133" s="1"/>
      <c r="M133" s="1"/>
      <c r="N133" s="1">
        <v>5</v>
      </c>
      <c r="O133" s="60">
        <f t="shared" si="29"/>
        <v>1</v>
      </c>
      <c r="P133" s="60">
        <f t="shared" si="30"/>
        <v>1</v>
      </c>
      <c r="Q133" s="62">
        <f t="shared" si="31"/>
        <v>0</v>
      </c>
      <c r="R133" s="62">
        <f t="shared" si="32"/>
        <v>1</v>
      </c>
      <c r="S133" s="60" t="str">
        <f t="shared" si="27"/>
        <v>0-15% range</v>
      </c>
      <c r="T133" s="61">
        <f t="shared" si="25"/>
        <v>5</v>
      </c>
      <c r="U133" s="61">
        <f t="shared" si="21"/>
        <v>5</v>
      </c>
      <c r="V133" s="61">
        <f t="shared" si="22"/>
        <v>5</v>
      </c>
      <c r="W133" s="60">
        <f t="shared" si="28"/>
        <v>1</v>
      </c>
      <c r="X133" s="77" t="s">
        <v>2173</v>
      </c>
    </row>
    <row r="134" spans="1:24" ht="15" customHeight="1" x14ac:dyDescent="0.25">
      <c r="A134" s="40" t="s">
        <v>10</v>
      </c>
      <c r="B134" s="40" t="s">
        <v>11</v>
      </c>
      <c r="C134" t="s">
        <v>946</v>
      </c>
      <c r="D134" s="40" t="s">
        <v>945</v>
      </c>
      <c r="E134" t="s">
        <v>990</v>
      </c>
      <c r="F134" s="40" t="s">
        <v>991</v>
      </c>
      <c r="G134" t="s">
        <v>1319</v>
      </c>
      <c r="H134" t="s">
        <v>1320</v>
      </c>
      <c r="I134" s="1"/>
      <c r="J134" s="1"/>
      <c r="K134" s="1"/>
      <c r="L134" s="1"/>
      <c r="M134" s="1"/>
      <c r="N134" s="1">
        <v>5</v>
      </c>
      <c r="O134" s="60">
        <f t="shared" si="29"/>
        <v>1</v>
      </c>
      <c r="P134" s="60">
        <f t="shared" si="30"/>
        <v>1</v>
      </c>
      <c r="Q134" s="62">
        <f t="shared" si="31"/>
        <v>0</v>
      </c>
      <c r="R134" s="62">
        <f t="shared" si="32"/>
        <v>1</v>
      </c>
      <c r="S134" s="60" t="str">
        <f t="shared" si="27"/>
        <v>0-15% range</v>
      </c>
      <c r="T134" s="61">
        <f t="shared" si="25"/>
        <v>5</v>
      </c>
      <c r="U134" s="61">
        <f t="shared" si="21"/>
        <v>5</v>
      </c>
      <c r="V134" s="61">
        <f t="shared" si="22"/>
        <v>5</v>
      </c>
      <c r="W134" s="60">
        <f t="shared" si="28"/>
        <v>1</v>
      </c>
      <c r="X134" s="77" t="s">
        <v>2173</v>
      </c>
    </row>
    <row r="135" spans="1:24" ht="15" customHeight="1" x14ac:dyDescent="0.25">
      <c r="A135" s="40" t="s">
        <v>10</v>
      </c>
      <c r="B135" s="40" t="s">
        <v>11</v>
      </c>
      <c r="C135" t="s">
        <v>946</v>
      </c>
      <c r="D135" s="40" t="s">
        <v>945</v>
      </c>
      <c r="E135" t="s">
        <v>990</v>
      </c>
      <c r="F135" s="40" t="s">
        <v>991</v>
      </c>
      <c r="G135" t="s">
        <v>1321</v>
      </c>
      <c r="H135" t="s">
        <v>1322</v>
      </c>
      <c r="I135" s="1"/>
      <c r="J135" s="1"/>
      <c r="K135" s="1"/>
      <c r="L135" s="1"/>
      <c r="M135" s="1"/>
      <c r="N135" s="1">
        <v>8</v>
      </c>
      <c r="O135" s="60">
        <f t="shared" si="29"/>
        <v>1</v>
      </c>
      <c r="P135" s="60">
        <f t="shared" si="30"/>
        <v>1</v>
      </c>
      <c r="Q135" s="62">
        <f t="shared" si="31"/>
        <v>0</v>
      </c>
      <c r="R135" s="62">
        <f t="shared" si="32"/>
        <v>1</v>
      </c>
      <c r="S135" s="60" t="str">
        <f t="shared" si="27"/>
        <v>0-15% range</v>
      </c>
      <c r="T135" s="61">
        <f t="shared" si="25"/>
        <v>8</v>
      </c>
      <c r="U135" s="61">
        <f t="shared" si="21"/>
        <v>8</v>
      </c>
      <c r="V135" s="61">
        <f t="shared" si="22"/>
        <v>8</v>
      </c>
      <c r="W135" s="60">
        <f t="shared" si="28"/>
        <v>1</v>
      </c>
      <c r="X135" s="77" t="s">
        <v>2173</v>
      </c>
    </row>
    <row r="136" spans="1:24" ht="15" customHeight="1" x14ac:dyDescent="0.25">
      <c r="A136" s="40" t="s">
        <v>10</v>
      </c>
      <c r="B136" s="40" t="s">
        <v>11</v>
      </c>
      <c r="C136" t="s">
        <v>946</v>
      </c>
      <c r="D136" s="40" t="s">
        <v>945</v>
      </c>
      <c r="E136" t="s">
        <v>1013</v>
      </c>
      <c r="F136" s="40" t="s">
        <v>1014</v>
      </c>
      <c r="G136" t="s">
        <v>1015</v>
      </c>
      <c r="H136" t="s">
        <v>1016</v>
      </c>
      <c r="I136" s="1"/>
      <c r="J136" s="1"/>
      <c r="K136" s="1"/>
      <c r="L136" s="1"/>
      <c r="M136" s="1"/>
      <c r="N136" s="1">
        <v>13</v>
      </c>
      <c r="O136" s="60">
        <f t="shared" si="29"/>
        <v>1</v>
      </c>
      <c r="P136" s="60">
        <f t="shared" si="30"/>
        <v>1</v>
      </c>
      <c r="Q136" s="62">
        <f t="shared" si="31"/>
        <v>0</v>
      </c>
      <c r="R136" s="62">
        <f t="shared" si="32"/>
        <v>1</v>
      </c>
      <c r="S136" s="60" t="str">
        <f t="shared" si="27"/>
        <v>0-15% range</v>
      </c>
      <c r="T136" s="61">
        <f t="shared" si="25"/>
        <v>13</v>
      </c>
      <c r="U136" s="61">
        <f t="shared" si="21"/>
        <v>13</v>
      </c>
      <c r="V136" s="61">
        <f t="shared" si="22"/>
        <v>13</v>
      </c>
      <c r="W136" s="60">
        <f t="shared" si="28"/>
        <v>1</v>
      </c>
      <c r="X136" s="77" t="s">
        <v>2173</v>
      </c>
    </row>
    <row r="137" spans="1:24" ht="15" customHeight="1" x14ac:dyDescent="0.25">
      <c r="A137" s="40" t="s">
        <v>10</v>
      </c>
      <c r="B137" s="40" t="s">
        <v>11</v>
      </c>
      <c r="C137" t="s">
        <v>103</v>
      </c>
      <c r="D137" s="40" t="s">
        <v>104</v>
      </c>
      <c r="E137" t="s">
        <v>112</v>
      </c>
      <c r="F137" s="40" t="s">
        <v>113</v>
      </c>
      <c r="G137" t="s">
        <v>112</v>
      </c>
      <c r="H137" t="s">
        <v>114</v>
      </c>
      <c r="I137" s="1"/>
      <c r="J137" s="1"/>
      <c r="K137" s="1"/>
      <c r="L137" s="1"/>
      <c r="M137" s="1"/>
      <c r="N137" s="1">
        <v>150</v>
      </c>
      <c r="O137" s="60">
        <f t="shared" si="29"/>
        <v>1</v>
      </c>
      <c r="P137" s="60">
        <f t="shared" si="30"/>
        <v>1</v>
      </c>
      <c r="Q137" s="62">
        <f t="shared" si="31"/>
        <v>0</v>
      </c>
      <c r="R137" s="62">
        <f t="shared" si="32"/>
        <v>1</v>
      </c>
      <c r="S137" s="60" t="str">
        <f t="shared" si="27"/>
        <v>0-15% range</v>
      </c>
      <c r="T137" s="61">
        <f t="shared" si="25"/>
        <v>150</v>
      </c>
      <c r="U137" s="61">
        <f t="shared" si="21"/>
        <v>150</v>
      </c>
      <c r="V137" s="61">
        <f t="shared" si="22"/>
        <v>150</v>
      </c>
      <c r="W137" s="60">
        <f t="shared" si="28"/>
        <v>1</v>
      </c>
      <c r="X137" s="77" t="s">
        <v>2173</v>
      </c>
    </row>
    <row r="138" spans="1:24" ht="15" customHeight="1" x14ac:dyDescent="0.25">
      <c r="A138" s="40" t="s">
        <v>10</v>
      </c>
      <c r="B138" s="40" t="s">
        <v>11</v>
      </c>
      <c r="C138" t="s">
        <v>103</v>
      </c>
      <c r="D138" s="40" t="s">
        <v>104</v>
      </c>
      <c r="E138" t="s">
        <v>112</v>
      </c>
      <c r="F138" s="40" t="s">
        <v>113</v>
      </c>
      <c r="G138" t="s">
        <v>284</v>
      </c>
      <c r="H138" t="s">
        <v>285</v>
      </c>
      <c r="I138" s="1">
        <v>1482</v>
      </c>
      <c r="J138" s="1"/>
      <c r="K138" s="1"/>
      <c r="L138" s="1"/>
      <c r="M138" s="1"/>
      <c r="N138" s="1">
        <v>160</v>
      </c>
      <c r="O138" s="60">
        <f t="shared" si="29"/>
        <v>2</v>
      </c>
      <c r="P138" s="60">
        <f t="shared" si="30"/>
        <v>2</v>
      </c>
      <c r="Q138" s="62">
        <f t="shared" si="31"/>
        <v>0.89203778677462886</v>
      </c>
      <c r="R138" s="62">
        <f t="shared" si="32"/>
        <v>9.2624999999999993</v>
      </c>
      <c r="S138" s="60" t="str">
        <f t="shared" si="27"/>
        <v>50-100% range</v>
      </c>
      <c r="T138" s="1">
        <f t="shared" ref="T138:T139" si="33">$I138</f>
        <v>1482</v>
      </c>
      <c r="U138" s="61">
        <f t="shared" si="21"/>
        <v>1482</v>
      </c>
      <c r="V138" s="61">
        <f t="shared" si="22"/>
        <v>160</v>
      </c>
      <c r="W138" s="60">
        <f t="shared" si="28"/>
        <v>1</v>
      </c>
      <c r="X138" s="68" t="s">
        <v>2156</v>
      </c>
    </row>
    <row r="139" spans="1:24" ht="15" customHeight="1" x14ac:dyDescent="0.25">
      <c r="A139" s="40" t="s">
        <v>10</v>
      </c>
      <c r="B139" s="40" t="s">
        <v>11</v>
      </c>
      <c r="C139" t="s">
        <v>103</v>
      </c>
      <c r="D139" s="40" t="s">
        <v>104</v>
      </c>
      <c r="E139" t="s">
        <v>112</v>
      </c>
      <c r="F139" s="40" t="s">
        <v>113</v>
      </c>
      <c r="G139" t="s">
        <v>288</v>
      </c>
      <c r="H139" t="s">
        <v>289</v>
      </c>
      <c r="I139" s="1">
        <v>57</v>
      </c>
      <c r="J139" s="1"/>
      <c r="K139" s="1"/>
      <c r="L139" s="1"/>
      <c r="M139" s="1"/>
      <c r="N139" s="1">
        <v>210</v>
      </c>
      <c r="O139" s="60">
        <f t="shared" si="29"/>
        <v>2</v>
      </c>
      <c r="P139" s="60">
        <f t="shared" si="30"/>
        <v>2</v>
      </c>
      <c r="Q139" s="62">
        <f t="shared" si="31"/>
        <v>0.72857142857142865</v>
      </c>
      <c r="R139" s="62">
        <f t="shared" si="32"/>
        <v>3.6842105263157894</v>
      </c>
      <c r="S139" s="60" t="str">
        <f t="shared" si="27"/>
        <v>50-100% range</v>
      </c>
      <c r="T139" s="1">
        <f t="shared" si="33"/>
        <v>57</v>
      </c>
      <c r="U139" s="61">
        <f t="shared" si="21"/>
        <v>210</v>
      </c>
      <c r="V139" s="61">
        <f t="shared" si="22"/>
        <v>57</v>
      </c>
      <c r="W139" s="60">
        <f t="shared" si="28"/>
        <v>1</v>
      </c>
      <c r="X139" s="68" t="s">
        <v>2156</v>
      </c>
    </row>
    <row r="140" spans="1:24" ht="15" customHeight="1" x14ac:dyDescent="0.25">
      <c r="A140" s="40" t="s">
        <v>10</v>
      </c>
      <c r="B140" s="40" t="s">
        <v>11</v>
      </c>
      <c r="C140" t="s">
        <v>103</v>
      </c>
      <c r="D140" s="40" t="s">
        <v>104</v>
      </c>
      <c r="E140" t="s">
        <v>112</v>
      </c>
      <c r="F140" s="40" t="s">
        <v>113</v>
      </c>
      <c r="G140" t="s">
        <v>681</v>
      </c>
      <c r="H140" t="s">
        <v>603</v>
      </c>
      <c r="I140" s="1"/>
      <c r="J140" s="1"/>
      <c r="K140" s="1"/>
      <c r="L140" s="1"/>
      <c r="M140" s="1"/>
      <c r="N140" s="1">
        <v>5</v>
      </c>
      <c r="O140" s="60">
        <f t="shared" si="29"/>
        <v>1</v>
      </c>
      <c r="P140" s="60">
        <f t="shared" si="30"/>
        <v>1</v>
      </c>
      <c r="Q140" s="62">
        <f t="shared" si="31"/>
        <v>0</v>
      </c>
      <c r="R140" s="62">
        <f t="shared" si="32"/>
        <v>1</v>
      </c>
      <c r="S140" s="60" t="str">
        <f t="shared" si="27"/>
        <v>0-15% range</v>
      </c>
      <c r="T140" s="61">
        <f>AVERAGE(I140:N140)</f>
        <v>5</v>
      </c>
      <c r="U140" s="61">
        <f t="shared" si="21"/>
        <v>5</v>
      </c>
      <c r="V140" s="61">
        <f t="shared" si="22"/>
        <v>5</v>
      </c>
      <c r="W140" s="60">
        <f t="shared" si="28"/>
        <v>1</v>
      </c>
      <c r="X140" s="77" t="s">
        <v>2173</v>
      </c>
    </row>
    <row r="141" spans="1:24" ht="15" customHeight="1" x14ac:dyDescent="0.25">
      <c r="A141" s="40" t="s">
        <v>10</v>
      </c>
      <c r="B141" s="40" t="s">
        <v>11</v>
      </c>
      <c r="C141" t="s">
        <v>103</v>
      </c>
      <c r="D141" s="40" t="s">
        <v>104</v>
      </c>
      <c r="E141" t="s">
        <v>112</v>
      </c>
      <c r="F141" s="40" t="s">
        <v>113</v>
      </c>
      <c r="G141" t="s">
        <v>679</v>
      </c>
      <c r="H141" t="s">
        <v>602</v>
      </c>
      <c r="I141" s="1">
        <v>182</v>
      </c>
      <c r="J141" s="1"/>
      <c r="K141" s="1"/>
      <c r="L141" s="1"/>
      <c r="M141" s="1"/>
      <c r="N141" s="1">
        <v>80</v>
      </c>
      <c r="O141" s="60">
        <f t="shared" si="29"/>
        <v>2</v>
      </c>
      <c r="P141" s="60">
        <f t="shared" si="30"/>
        <v>2</v>
      </c>
      <c r="Q141" s="62">
        <f t="shared" si="31"/>
        <v>0.56043956043956045</v>
      </c>
      <c r="R141" s="62">
        <f t="shared" si="32"/>
        <v>2.2749999999999999</v>
      </c>
      <c r="S141" s="60" t="str">
        <f t="shared" si="27"/>
        <v>50-100% range</v>
      </c>
      <c r="T141" s="1">
        <f>$I141</f>
        <v>182</v>
      </c>
      <c r="U141" s="61">
        <f t="shared" si="21"/>
        <v>182</v>
      </c>
      <c r="V141" s="61">
        <f t="shared" si="22"/>
        <v>80</v>
      </c>
      <c r="W141" s="60">
        <f t="shared" si="28"/>
        <v>1</v>
      </c>
      <c r="X141" s="68" t="s">
        <v>2156</v>
      </c>
    </row>
    <row r="142" spans="1:24" ht="15" customHeight="1" x14ac:dyDescent="0.25">
      <c r="A142" s="40" t="s">
        <v>10</v>
      </c>
      <c r="B142" s="40" t="s">
        <v>11</v>
      </c>
      <c r="C142" t="s">
        <v>103</v>
      </c>
      <c r="D142" s="40" t="s">
        <v>104</v>
      </c>
      <c r="E142" t="s">
        <v>112</v>
      </c>
      <c r="F142" s="40" t="s">
        <v>113</v>
      </c>
      <c r="G142" t="s">
        <v>149</v>
      </c>
      <c r="H142" t="s">
        <v>150</v>
      </c>
      <c r="I142" s="1">
        <v>2012</v>
      </c>
      <c r="J142" s="1"/>
      <c r="K142" s="1"/>
      <c r="L142" s="1"/>
      <c r="M142" s="1"/>
      <c r="N142" s="1"/>
      <c r="O142" s="60">
        <f t="shared" si="29"/>
        <v>1</v>
      </c>
      <c r="P142" s="60">
        <f t="shared" si="30"/>
        <v>1</v>
      </c>
      <c r="Q142" s="62">
        <f t="shared" si="31"/>
        <v>0</v>
      </c>
      <c r="R142" s="62">
        <f t="shared" si="32"/>
        <v>1</v>
      </c>
      <c r="S142" s="60" t="str">
        <f t="shared" si="27"/>
        <v>0-15% range</v>
      </c>
      <c r="T142" s="61">
        <f t="shared" si="25"/>
        <v>2012</v>
      </c>
      <c r="U142" s="61">
        <f t="shared" ref="U142:U205" si="34">MAX(I142:N142)</f>
        <v>2012</v>
      </c>
      <c r="V142" s="61">
        <f t="shared" ref="V142:V205" si="35">MIN(I142:N142)</f>
        <v>2012</v>
      </c>
      <c r="W142" s="60">
        <f t="shared" si="28"/>
        <v>1</v>
      </c>
      <c r="X142" s="77" t="s">
        <v>2173</v>
      </c>
    </row>
    <row r="143" spans="1:24" ht="15" customHeight="1" x14ac:dyDescent="0.25">
      <c r="A143" s="40" t="s">
        <v>10</v>
      </c>
      <c r="B143" s="40" t="s">
        <v>11</v>
      </c>
      <c r="C143" t="s">
        <v>103</v>
      </c>
      <c r="D143" s="40" t="s">
        <v>104</v>
      </c>
      <c r="E143" t="s">
        <v>112</v>
      </c>
      <c r="F143" s="40" t="s">
        <v>113</v>
      </c>
      <c r="G143" t="s">
        <v>324</v>
      </c>
      <c r="H143" t="s">
        <v>325</v>
      </c>
      <c r="I143" s="1"/>
      <c r="J143" s="1"/>
      <c r="K143" s="1"/>
      <c r="L143" s="1"/>
      <c r="M143" s="1"/>
      <c r="N143" s="1">
        <v>32</v>
      </c>
      <c r="O143" s="60">
        <f t="shared" si="29"/>
        <v>1</v>
      </c>
      <c r="P143" s="60">
        <f t="shared" si="30"/>
        <v>1</v>
      </c>
      <c r="Q143" s="62">
        <f t="shared" si="31"/>
        <v>0</v>
      </c>
      <c r="R143" s="62">
        <f t="shared" si="32"/>
        <v>1</v>
      </c>
      <c r="S143" s="60" t="str">
        <f t="shared" si="27"/>
        <v>0-15% range</v>
      </c>
      <c r="T143" s="61">
        <f t="shared" si="25"/>
        <v>32</v>
      </c>
      <c r="U143" s="61">
        <f t="shared" si="34"/>
        <v>32</v>
      </c>
      <c r="V143" s="61">
        <f t="shared" si="35"/>
        <v>32</v>
      </c>
      <c r="W143" s="60">
        <f t="shared" si="28"/>
        <v>1</v>
      </c>
      <c r="X143" s="77" t="s">
        <v>2173</v>
      </c>
    </row>
    <row r="144" spans="1:24" ht="15" customHeight="1" x14ac:dyDescent="0.25">
      <c r="A144" s="40" t="s">
        <v>10</v>
      </c>
      <c r="B144" s="40" t="s">
        <v>11</v>
      </c>
      <c r="C144" t="s">
        <v>103</v>
      </c>
      <c r="D144" s="40" t="s">
        <v>104</v>
      </c>
      <c r="E144" t="s">
        <v>112</v>
      </c>
      <c r="F144" s="40" t="s">
        <v>113</v>
      </c>
      <c r="G144" t="s">
        <v>1728</v>
      </c>
      <c r="H144" t="s">
        <v>1729</v>
      </c>
      <c r="I144" s="1"/>
      <c r="J144" s="1"/>
      <c r="K144" s="1"/>
      <c r="L144" s="1"/>
      <c r="M144" s="1"/>
      <c r="N144" s="1">
        <v>60</v>
      </c>
      <c r="O144" s="60">
        <f t="shared" si="29"/>
        <v>1</v>
      </c>
      <c r="P144" s="60">
        <f t="shared" si="30"/>
        <v>1</v>
      </c>
      <c r="Q144" s="62">
        <f t="shared" si="31"/>
        <v>0</v>
      </c>
      <c r="R144" s="62">
        <f t="shared" si="32"/>
        <v>1</v>
      </c>
      <c r="S144" s="60" t="str">
        <f t="shared" si="27"/>
        <v>0-15% range</v>
      </c>
      <c r="T144" s="61">
        <f t="shared" si="25"/>
        <v>60</v>
      </c>
      <c r="U144" s="61">
        <f t="shared" si="34"/>
        <v>60</v>
      </c>
      <c r="V144" s="61">
        <f t="shared" si="35"/>
        <v>60</v>
      </c>
      <c r="W144" s="60">
        <f t="shared" si="28"/>
        <v>1</v>
      </c>
      <c r="X144" s="77" t="s">
        <v>2173</v>
      </c>
    </row>
    <row r="145" spans="1:24" ht="15" customHeight="1" x14ac:dyDescent="0.25">
      <c r="A145" s="40" t="s">
        <v>10</v>
      </c>
      <c r="B145" s="40" t="s">
        <v>11</v>
      </c>
      <c r="C145" t="s">
        <v>103</v>
      </c>
      <c r="D145" s="40" t="s">
        <v>104</v>
      </c>
      <c r="E145" t="s">
        <v>112</v>
      </c>
      <c r="F145" s="40" t="s">
        <v>113</v>
      </c>
      <c r="G145" t="s">
        <v>1823</v>
      </c>
      <c r="H145" t="s">
        <v>1824</v>
      </c>
      <c r="I145" s="1"/>
      <c r="J145" s="1"/>
      <c r="K145" s="1"/>
      <c r="L145" s="1"/>
      <c r="M145" s="1"/>
      <c r="N145" s="1">
        <v>70</v>
      </c>
      <c r="O145" s="60">
        <f t="shared" si="29"/>
        <v>1</v>
      </c>
      <c r="P145" s="60">
        <f t="shared" si="30"/>
        <v>1</v>
      </c>
      <c r="Q145" s="62">
        <f t="shared" si="31"/>
        <v>0</v>
      </c>
      <c r="R145" s="62">
        <f t="shared" si="32"/>
        <v>1</v>
      </c>
      <c r="S145" s="60" t="str">
        <f t="shared" si="27"/>
        <v>0-15% range</v>
      </c>
      <c r="T145" s="61">
        <f t="shared" si="25"/>
        <v>70</v>
      </c>
      <c r="U145" s="61">
        <f t="shared" si="34"/>
        <v>70</v>
      </c>
      <c r="V145" s="61">
        <f t="shared" si="35"/>
        <v>70</v>
      </c>
      <c r="W145" s="60">
        <f t="shared" si="28"/>
        <v>1</v>
      </c>
      <c r="X145" s="77" t="s">
        <v>2173</v>
      </c>
    </row>
    <row r="146" spans="1:24" ht="15" customHeight="1" x14ac:dyDescent="0.25">
      <c r="A146" s="40" t="s">
        <v>10</v>
      </c>
      <c r="B146" s="40" t="s">
        <v>11</v>
      </c>
      <c r="C146" t="s">
        <v>103</v>
      </c>
      <c r="D146" s="40" t="s">
        <v>104</v>
      </c>
      <c r="E146" t="s">
        <v>112</v>
      </c>
      <c r="F146" s="40" t="s">
        <v>113</v>
      </c>
      <c r="G146" t="s">
        <v>1825</v>
      </c>
      <c r="H146" t="s">
        <v>863</v>
      </c>
      <c r="I146" s="1">
        <v>86</v>
      </c>
      <c r="J146" s="1"/>
      <c r="K146" s="1"/>
      <c r="L146" s="1"/>
      <c r="M146" s="1"/>
      <c r="N146" s="1">
        <v>125</v>
      </c>
      <c r="O146" s="60">
        <f t="shared" si="29"/>
        <v>2</v>
      </c>
      <c r="P146" s="60">
        <f t="shared" si="30"/>
        <v>2</v>
      </c>
      <c r="Q146" s="62">
        <f t="shared" si="31"/>
        <v>0.31200000000000006</v>
      </c>
      <c r="R146" s="62">
        <f t="shared" si="32"/>
        <v>1.4534883720930232</v>
      </c>
      <c r="S146" s="60" t="str">
        <f t="shared" si="27"/>
        <v>16 - 50% range</v>
      </c>
      <c r="T146" s="61">
        <f>AVERAGE(I146:N146)</f>
        <v>105.5</v>
      </c>
      <c r="U146" s="61">
        <f t="shared" si="34"/>
        <v>125</v>
      </c>
      <c r="V146" s="61">
        <f t="shared" si="35"/>
        <v>86</v>
      </c>
      <c r="W146" s="60">
        <f t="shared" si="28"/>
        <v>1</v>
      </c>
      <c r="X146" s="68" t="s">
        <v>2154</v>
      </c>
    </row>
    <row r="147" spans="1:24" ht="15" customHeight="1" x14ac:dyDescent="0.25">
      <c r="A147" s="40" t="s">
        <v>10</v>
      </c>
      <c r="B147" s="40" t="s">
        <v>11</v>
      </c>
      <c r="C147" t="s">
        <v>103</v>
      </c>
      <c r="D147" s="40" t="s">
        <v>104</v>
      </c>
      <c r="E147" t="s">
        <v>112</v>
      </c>
      <c r="F147" s="40" t="s">
        <v>113</v>
      </c>
      <c r="G147" t="s">
        <v>1931</v>
      </c>
      <c r="H147" t="s">
        <v>1932</v>
      </c>
      <c r="I147" s="1"/>
      <c r="J147" s="1"/>
      <c r="K147" s="1"/>
      <c r="L147" s="1"/>
      <c r="M147" s="1"/>
      <c r="N147" s="1">
        <v>50</v>
      </c>
      <c r="O147" s="60">
        <f t="shared" si="29"/>
        <v>1</v>
      </c>
      <c r="P147" s="60">
        <f t="shared" si="30"/>
        <v>1</v>
      </c>
      <c r="Q147" s="62">
        <f t="shared" si="31"/>
        <v>0</v>
      </c>
      <c r="R147" s="62">
        <f t="shared" si="32"/>
        <v>1</v>
      </c>
      <c r="S147" s="60" t="str">
        <f t="shared" si="27"/>
        <v>0-15% range</v>
      </c>
      <c r="T147" s="61">
        <f>AVERAGE(I147:N147)</f>
        <v>50</v>
      </c>
      <c r="U147" s="61">
        <f t="shared" si="34"/>
        <v>50</v>
      </c>
      <c r="V147" s="61">
        <f t="shared" si="35"/>
        <v>50</v>
      </c>
      <c r="W147" s="60">
        <f t="shared" si="28"/>
        <v>1</v>
      </c>
      <c r="X147" s="77" t="s">
        <v>2173</v>
      </c>
    </row>
    <row r="148" spans="1:24" ht="15" customHeight="1" x14ac:dyDescent="0.25">
      <c r="A148" s="40" t="s">
        <v>10</v>
      </c>
      <c r="B148" s="40" t="s">
        <v>11</v>
      </c>
      <c r="C148" t="s">
        <v>103</v>
      </c>
      <c r="D148" s="40" t="s">
        <v>104</v>
      </c>
      <c r="E148" t="s">
        <v>112</v>
      </c>
      <c r="F148" s="40" t="s">
        <v>113</v>
      </c>
      <c r="G148" t="s">
        <v>1962</v>
      </c>
      <c r="H148" t="s">
        <v>841</v>
      </c>
      <c r="I148" s="1">
        <v>68</v>
      </c>
      <c r="J148" s="1"/>
      <c r="K148" s="1"/>
      <c r="L148" s="1"/>
      <c r="M148" s="1"/>
      <c r="N148" s="1">
        <v>90</v>
      </c>
      <c r="O148" s="60">
        <f t="shared" si="29"/>
        <v>2</v>
      </c>
      <c r="P148" s="60">
        <f t="shared" si="30"/>
        <v>2</v>
      </c>
      <c r="Q148" s="62">
        <f t="shared" si="31"/>
        <v>0.24444444444444446</v>
      </c>
      <c r="R148" s="62">
        <f t="shared" si="32"/>
        <v>1.3235294117647058</v>
      </c>
      <c r="S148" s="60" t="str">
        <f t="shared" si="27"/>
        <v>16 - 50% range</v>
      </c>
      <c r="T148" s="61">
        <f>AVERAGE(I148:N148)</f>
        <v>79</v>
      </c>
      <c r="U148" s="61">
        <f t="shared" si="34"/>
        <v>90</v>
      </c>
      <c r="V148" s="61">
        <f t="shared" si="35"/>
        <v>68</v>
      </c>
      <c r="W148" s="60">
        <f t="shared" si="28"/>
        <v>1</v>
      </c>
      <c r="X148" s="68" t="s">
        <v>2154</v>
      </c>
    </row>
    <row r="149" spans="1:24" ht="15" customHeight="1" x14ac:dyDescent="0.25">
      <c r="A149" s="40" t="s">
        <v>10</v>
      </c>
      <c r="B149" s="40" t="s">
        <v>11</v>
      </c>
      <c r="C149" t="s">
        <v>103</v>
      </c>
      <c r="D149" s="40" t="s">
        <v>104</v>
      </c>
      <c r="E149" t="s">
        <v>112</v>
      </c>
      <c r="F149" s="40" t="s">
        <v>113</v>
      </c>
      <c r="G149" t="s">
        <v>1963</v>
      </c>
      <c r="H149" t="s">
        <v>1964</v>
      </c>
      <c r="I149" s="1"/>
      <c r="J149" s="1"/>
      <c r="K149" s="1"/>
      <c r="L149" s="1"/>
      <c r="M149" s="1"/>
      <c r="N149" s="1">
        <v>100</v>
      </c>
      <c r="O149" s="60">
        <f t="shared" si="29"/>
        <v>1</v>
      </c>
      <c r="P149" s="60">
        <f t="shared" si="30"/>
        <v>1</v>
      </c>
      <c r="Q149" s="62">
        <f t="shared" si="31"/>
        <v>0</v>
      </c>
      <c r="R149" s="62">
        <f t="shared" si="32"/>
        <v>1</v>
      </c>
      <c r="S149" s="60" t="str">
        <f t="shared" si="27"/>
        <v>0-15% range</v>
      </c>
      <c r="T149" s="61">
        <f t="shared" ref="T149:T158" si="36">AVERAGE(I149:N149)</f>
        <v>100</v>
      </c>
      <c r="U149" s="61">
        <f t="shared" si="34"/>
        <v>100</v>
      </c>
      <c r="V149" s="61">
        <f t="shared" si="35"/>
        <v>100</v>
      </c>
      <c r="W149" s="60">
        <f t="shared" si="28"/>
        <v>1</v>
      </c>
      <c r="X149" s="77" t="s">
        <v>2173</v>
      </c>
    </row>
    <row r="150" spans="1:24" ht="15" customHeight="1" x14ac:dyDescent="0.25">
      <c r="A150" s="40" t="s">
        <v>10</v>
      </c>
      <c r="B150" s="40" t="s">
        <v>11</v>
      </c>
      <c r="C150" t="s">
        <v>103</v>
      </c>
      <c r="D150" s="40" t="s">
        <v>104</v>
      </c>
      <c r="E150" t="s">
        <v>112</v>
      </c>
      <c r="F150" s="40" t="s">
        <v>113</v>
      </c>
      <c r="G150" t="s">
        <v>1986</v>
      </c>
      <c r="H150" t="s">
        <v>1987</v>
      </c>
      <c r="I150" s="1"/>
      <c r="J150" s="1"/>
      <c r="K150" s="1"/>
      <c r="L150" s="1"/>
      <c r="M150" s="1"/>
      <c r="N150" s="1">
        <v>15</v>
      </c>
      <c r="O150" s="60">
        <f t="shared" si="29"/>
        <v>1</v>
      </c>
      <c r="P150" s="60">
        <f t="shared" si="30"/>
        <v>1</v>
      </c>
      <c r="Q150" s="62">
        <f t="shared" si="31"/>
        <v>0</v>
      </c>
      <c r="R150" s="62">
        <f t="shared" si="32"/>
        <v>1</v>
      </c>
      <c r="S150" s="60" t="str">
        <f t="shared" si="27"/>
        <v>0-15% range</v>
      </c>
      <c r="T150" s="61">
        <f t="shared" si="36"/>
        <v>15</v>
      </c>
      <c r="U150" s="61">
        <f t="shared" si="34"/>
        <v>15</v>
      </c>
      <c r="V150" s="61">
        <f t="shared" si="35"/>
        <v>15</v>
      </c>
      <c r="W150" s="60">
        <f t="shared" si="28"/>
        <v>1</v>
      </c>
      <c r="X150" s="77" t="s">
        <v>2173</v>
      </c>
    </row>
    <row r="151" spans="1:24" ht="15" customHeight="1" x14ac:dyDescent="0.25">
      <c r="A151" s="40" t="s">
        <v>10</v>
      </c>
      <c r="B151" s="40" t="s">
        <v>11</v>
      </c>
      <c r="C151" t="s">
        <v>103</v>
      </c>
      <c r="D151" s="40" t="s">
        <v>104</v>
      </c>
      <c r="E151" t="s">
        <v>112</v>
      </c>
      <c r="F151" s="40" t="s">
        <v>113</v>
      </c>
      <c r="G151" t="s">
        <v>682</v>
      </c>
      <c r="H151" t="s">
        <v>604</v>
      </c>
      <c r="I151" s="1"/>
      <c r="J151" s="1"/>
      <c r="K151" s="1"/>
      <c r="L151" s="1"/>
      <c r="M151" s="1"/>
      <c r="N151" s="1">
        <v>100</v>
      </c>
      <c r="O151" s="60">
        <f t="shared" si="29"/>
        <v>1</v>
      </c>
      <c r="P151" s="60">
        <f t="shared" si="30"/>
        <v>1</v>
      </c>
      <c r="Q151" s="62">
        <f t="shared" si="31"/>
        <v>0</v>
      </c>
      <c r="R151" s="62">
        <f t="shared" si="32"/>
        <v>1</v>
      </c>
      <c r="S151" s="60" t="str">
        <f t="shared" si="27"/>
        <v>0-15% range</v>
      </c>
      <c r="T151" s="61">
        <f t="shared" si="36"/>
        <v>100</v>
      </c>
      <c r="U151" s="61">
        <f t="shared" si="34"/>
        <v>100</v>
      </c>
      <c r="V151" s="61">
        <f t="shared" si="35"/>
        <v>100</v>
      </c>
      <c r="W151" s="60">
        <f t="shared" si="28"/>
        <v>1</v>
      </c>
      <c r="X151" s="77" t="s">
        <v>2173</v>
      </c>
    </row>
    <row r="152" spans="1:24" ht="15" customHeight="1" x14ac:dyDescent="0.25">
      <c r="A152" s="40" t="s">
        <v>10</v>
      </c>
      <c r="B152" s="40" t="s">
        <v>11</v>
      </c>
      <c r="C152" t="s">
        <v>103</v>
      </c>
      <c r="D152" s="40" t="s">
        <v>104</v>
      </c>
      <c r="E152" t="s">
        <v>112</v>
      </c>
      <c r="F152" s="40" t="s">
        <v>113</v>
      </c>
      <c r="G152" t="s">
        <v>2020</v>
      </c>
      <c r="H152" t="s">
        <v>2021</v>
      </c>
      <c r="I152" s="1"/>
      <c r="J152" s="1"/>
      <c r="K152" s="1"/>
      <c r="L152" s="1"/>
      <c r="M152" s="1"/>
      <c r="N152" s="1">
        <v>30</v>
      </c>
      <c r="O152" s="60">
        <f t="shared" si="29"/>
        <v>1</v>
      </c>
      <c r="P152" s="60">
        <f t="shared" si="30"/>
        <v>1</v>
      </c>
      <c r="Q152" s="62">
        <f t="shared" si="31"/>
        <v>0</v>
      </c>
      <c r="R152" s="62">
        <f t="shared" si="32"/>
        <v>1</v>
      </c>
      <c r="S152" s="60" t="str">
        <f t="shared" si="27"/>
        <v>0-15% range</v>
      </c>
      <c r="T152" s="61">
        <f t="shared" si="36"/>
        <v>30</v>
      </c>
      <c r="U152" s="61">
        <f t="shared" si="34"/>
        <v>30</v>
      </c>
      <c r="V152" s="61">
        <f t="shared" si="35"/>
        <v>30</v>
      </c>
      <c r="W152" s="60">
        <f t="shared" si="28"/>
        <v>1</v>
      </c>
      <c r="X152" s="77" t="s">
        <v>2173</v>
      </c>
    </row>
    <row r="153" spans="1:24" ht="15" customHeight="1" x14ac:dyDescent="0.25">
      <c r="A153" s="40" t="s">
        <v>10</v>
      </c>
      <c r="B153" s="40" t="s">
        <v>11</v>
      </c>
      <c r="C153" t="s">
        <v>103</v>
      </c>
      <c r="D153" s="40" t="s">
        <v>104</v>
      </c>
      <c r="E153" t="s">
        <v>112</v>
      </c>
      <c r="F153" s="40" t="s">
        <v>113</v>
      </c>
      <c r="G153" t="s">
        <v>2024</v>
      </c>
      <c r="H153" t="s">
        <v>2025</v>
      </c>
      <c r="I153" s="1"/>
      <c r="J153" s="1"/>
      <c r="K153" s="1"/>
      <c r="L153" s="1"/>
      <c r="M153" s="1"/>
      <c r="N153" s="1">
        <v>15</v>
      </c>
      <c r="O153" s="60">
        <f t="shared" si="29"/>
        <v>1</v>
      </c>
      <c r="P153" s="60">
        <f t="shared" si="30"/>
        <v>1</v>
      </c>
      <c r="Q153" s="62">
        <f t="shared" si="31"/>
        <v>0</v>
      </c>
      <c r="R153" s="62">
        <f t="shared" si="32"/>
        <v>1</v>
      </c>
      <c r="S153" s="60" t="str">
        <f t="shared" si="27"/>
        <v>0-15% range</v>
      </c>
      <c r="T153" s="61">
        <f t="shared" si="36"/>
        <v>15</v>
      </c>
      <c r="U153" s="61">
        <f t="shared" si="34"/>
        <v>15</v>
      </c>
      <c r="V153" s="61">
        <f t="shared" si="35"/>
        <v>15</v>
      </c>
      <c r="W153" s="60">
        <f t="shared" si="28"/>
        <v>1</v>
      </c>
      <c r="X153" s="77" t="s">
        <v>2173</v>
      </c>
    </row>
    <row r="154" spans="1:24" ht="15" customHeight="1" x14ac:dyDescent="0.25">
      <c r="A154" s="40" t="s">
        <v>10</v>
      </c>
      <c r="B154" s="40" t="s">
        <v>11</v>
      </c>
      <c r="C154" t="s">
        <v>103</v>
      </c>
      <c r="D154" s="40" t="s">
        <v>104</v>
      </c>
      <c r="E154" t="s">
        <v>112</v>
      </c>
      <c r="F154" s="40" t="s">
        <v>113</v>
      </c>
      <c r="G154" t="s">
        <v>2097</v>
      </c>
      <c r="H154" t="s">
        <v>884</v>
      </c>
      <c r="I154" s="1">
        <v>80</v>
      </c>
      <c r="J154" s="1"/>
      <c r="K154" s="1"/>
      <c r="L154" s="1"/>
      <c r="M154" s="1"/>
      <c r="N154" s="1"/>
      <c r="O154" s="60">
        <f t="shared" si="29"/>
        <v>1</v>
      </c>
      <c r="P154" s="60">
        <f t="shared" si="30"/>
        <v>1</v>
      </c>
      <c r="Q154" s="62">
        <f t="shared" si="31"/>
        <v>0</v>
      </c>
      <c r="R154" s="62">
        <f t="shared" si="32"/>
        <v>1</v>
      </c>
      <c r="S154" s="60" t="str">
        <f t="shared" si="27"/>
        <v>0-15% range</v>
      </c>
      <c r="T154" s="61">
        <f t="shared" si="36"/>
        <v>80</v>
      </c>
      <c r="U154" s="61">
        <f t="shared" si="34"/>
        <v>80</v>
      </c>
      <c r="V154" s="61">
        <f t="shared" si="35"/>
        <v>80</v>
      </c>
      <c r="W154" s="60">
        <f t="shared" si="28"/>
        <v>1</v>
      </c>
      <c r="X154" s="77" t="s">
        <v>2173</v>
      </c>
    </row>
    <row r="155" spans="1:24" ht="15" customHeight="1" x14ac:dyDescent="0.25">
      <c r="A155" s="40" t="s">
        <v>10</v>
      </c>
      <c r="B155" s="40" t="s">
        <v>11</v>
      </c>
      <c r="C155" t="s">
        <v>103</v>
      </c>
      <c r="D155" s="40" t="s">
        <v>104</v>
      </c>
      <c r="E155" t="s">
        <v>105</v>
      </c>
      <c r="F155" s="40" t="s">
        <v>106</v>
      </c>
      <c r="G155" t="s">
        <v>702</v>
      </c>
      <c r="H155" t="s">
        <v>629</v>
      </c>
      <c r="I155" s="1">
        <v>297</v>
      </c>
      <c r="J155" s="1"/>
      <c r="K155" s="1"/>
      <c r="L155" s="1"/>
      <c r="M155" s="1"/>
      <c r="N155" s="1"/>
      <c r="O155" s="60">
        <f t="shared" si="29"/>
        <v>1</v>
      </c>
      <c r="P155" s="60">
        <f t="shared" si="30"/>
        <v>1</v>
      </c>
      <c r="Q155" s="62">
        <f t="shared" si="31"/>
        <v>0</v>
      </c>
      <c r="R155" s="62">
        <f t="shared" si="32"/>
        <v>1</v>
      </c>
      <c r="S155" s="60" t="str">
        <f t="shared" si="27"/>
        <v>0-15% range</v>
      </c>
      <c r="T155" s="61">
        <f t="shared" si="36"/>
        <v>297</v>
      </c>
      <c r="U155" s="61">
        <f t="shared" si="34"/>
        <v>297</v>
      </c>
      <c r="V155" s="61">
        <f t="shared" si="35"/>
        <v>297</v>
      </c>
      <c r="W155" s="60">
        <f t="shared" si="28"/>
        <v>1</v>
      </c>
      <c r="X155" s="77" t="s">
        <v>2173</v>
      </c>
    </row>
    <row r="156" spans="1:24" ht="15" customHeight="1" x14ac:dyDescent="0.25">
      <c r="A156" s="40" t="s">
        <v>10</v>
      </c>
      <c r="B156" s="40" t="s">
        <v>11</v>
      </c>
      <c r="C156" t="s">
        <v>103</v>
      </c>
      <c r="D156" s="40" t="s">
        <v>104</v>
      </c>
      <c r="E156" t="s">
        <v>105</v>
      </c>
      <c r="F156" s="40" t="s">
        <v>106</v>
      </c>
      <c r="G156" t="s">
        <v>703</v>
      </c>
      <c r="H156" t="s">
        <v>630</v>
      </c>
      <c r="I156" s="1">
        <v>143</v>
      </c>
      <c r="J156" s="1"/>
      <c r="K156" s="1"/>
      <c r="L156" s="1"/>
      <c r="M156" s="1"/>
      <c r="N156" s="1"/>
      <c r="O156" s="60">
        <f t="shared" si="29"/>
        <v>1</v>
      </c>
      <c r="P156" s="60">
        <f t="shared" si="30"/>
        <v>1</v>
      </c>
      <c r="Q156" s="62">
        <f t="shared" si="31"/>
        <v>0</v>
      </c>
      <c r="R156" s="62">
        <f t="shared" si="32"/>
        <v>1</v>
      </c>
      <c r="S156" s="60" t="str">
        <f t="shared" si="27"/>
        <v>0-15% range</v>
      </c>
      <c r="T156" s="61">
        <f t="shared" si="36"/>
        <v>143</v>
      </c>
      <c r="U156" s="61">
        <f t="shared" si="34"/>
        <v>143</v>
      </c>
      <c r="V156" s="61">
        <f t="shared" si="35"/>
        <v>143</v>
      </c>
      <c r="W156" s="60">
        <f t="shared" si="28"/>
        <v>1</v>
      </c>
      <c r="X156" s="77" t="s">
        <v>2173</v>
      </c>
    </row>
    <row r="157" spans="1:24" ht="15" customHeight="1" x14ac:dyDescent="0.25">
      <c r="A157" s="40" t="s">
        <v>10</v>
      </c>
      <c r="B157" s="40" t="s">
        <v>11</v>
      </c>
      <c r="C157" t="s">
        <v>103</v>
      </c>
      <c r="D157" s="40" t="s">
        <v>104</v>
      </c>
      <c r="E157" t="s">
        <v>105</v>
      </c>
      <c r="F157" s="40" t="s">
        <v>106</v>
      </c>
      <c r="G157" t="s">
        <v>706</v>
      </c>
      <c r="H157" t="s">
        <v>633</v>
      </c>
      <c r="I157" s="1">
        <v>417</v>
      </c>
      <c r="J157" s="1"/>
      <c r="K157" s="1"/>
      <c r="L157" s="1"/>
      <c r="M157" s="1"/>
      <c r="N157" s="1"/>
      <c r="O157" s="60">
        <f t="shared" si="29"/>
        <v>1</v>
      </c>
      <c r="P157" s="60">
        <f t="shared" si="30"/>
        <v>1</v>
      </c>
      <c r="Q157" s="62">
        <f t="shared" si="31"/>
        <v>0</v>
      </c>
      <c r="R157" s="62">
        <f t="shared" si="32"/>
        <v>1</v>
      </c>
      <c r="S157" s="60" t="str">
        <f t="shared" si="27"/>
        <v>0-15% range</v>
      </c>
      <c r="T157" s="61">
        <f t="shared" si="36"/>
        <v>417</v>
      </c>
      <c r="U157" s="61">
        <f t="shared" si="34"/>
        <v>417</v>
      </c>
      <c r="V157" s="61">
        <f t="shared" si="35"/>
        <v>417</v>
      </c>
      <c r="W157" s="60">
        <f t="shared" si="28"/>
        <v>1</v>
      </c>
      <c r="X157" s="77" t="s">
        <v>2173</v>
      </c>
    </row>
    <row r="158" spans="1:24" ht="15" customHeight="1" x14ac:dyDescent="0.25">
      <c r="A158" s="40" t="s">
        <v>10</v>
      </c>
      <c r="B158" s="40" t="s">
        <v>11</v>
      </c>
      <c r="C158" t="s">
        <v>103</v>
      </c>
      <c r="D158" s="40" t="s">
        <v>104</v>
      </c>
      <c r="E158" t="s">
        <v>105</v>
      </c>
      <c r="F158" s="40" t="s">
        <v>106</v>
      </c>
      <c r="G158" t="s">
        <v>105</v>
      </c>
      <c r="H158" t="s">
        <v>118</v>
      </c>
      <c r="I158" s="1">
        <v>217</v>
      </c>
      <c r="J158" s="1"/>
      <c r="K158" s="1"/>
      <c r="L158" s="1"/>
      <c r="M158" s="1"/>
      <c r="N158" s="1"/>
      <c r="O158" s="60">
        <f t="shared" si="29"/>
        <v>1</v>
      </c>
      <c r="P158" s="60">
        <f t="shared" si="30"/>
        <v>1</v>
      </c>
      <c r="Q158" s="62">
        <f t="shared" si="31"/>
        <v>0</v>
      </c>
      <c r="R158" s="62">
        <f t="shared" si="32"/>
        <v>1</v>
      </c>
      <c r="S158" s="60" t="str">
        <f t="shared" si="27"/>
        <v>0-15% range</v>
      </c>
      <c r="T158" s="61">
        <f t="shared" si="36"/>
        <v>217</v>
      </c>
      <c r="U158" s="61">
        <f t="shared" si="34"/>
        <v>217</v>
      </c>
      <c r="V158" s="61">
        <f t="shared" si="35"/>
        <v>217</v>
      </c>
      <c r="W158" s="60">
        <f t="shared" si="28"/>
        <v>1</v>
      </c>
      <c r="X158" s="77" t="s">
        <v>2173</v>
      </c>
    </row>
    <row r="159" spans="1:24" ht="15" customHeight="1" x14ac:dyDescent="0.25">
      <c r="A159" s="40" t="s">
        <v>10</v>
      </c>
      <c r="B159" s="40" t="s">
        <v>11</v>
      </c>
      <c r="C159" t="s">
        <v>103</v>
      </c>
      <c r="D159" s="40" t="s">
        <v>104</v>
      </c>
      <c r="E159" t="s">
        <v>105</v>
      </c>
      <c r="F159" s="40" t="s">
        <v>106</v>
      </c>
      <c r="G159" t="s">
        <v>1816</v>
      </c>
      <c r="H159" t="s">
        <v>926</v>
      </c>
      <c r="I159" s="1">
        <v>206</v>
      </c>
      <c r="J159" s="1"/>
      <c r="K159" s="1"/>
      <c r="L159" s="1"/>
      <c r="M159" s="1"/>
      <c r="N159" s="1">
        <v>15</v>
      </c>
      <c r="O159" s="60">
        <f t="shared" si="29"/>
        <v>2</v>
      </c>
      <c r="P159" s="60">
        <f t="shared" si="30"/>
        <v>2</v>
      </c>
      <c r="Q159" s="62">
        <f t="shared" si="31"/>
        <v>0.92718446601941751</v>
      </c>
      <c r="R159" s="62">
        <f t="shared" si="32"/>
        <v>13.733333333333333</v>
      </c>
      <c r="S159" s="60" t="str">
        <f t="shared" si="27"/>
        <v>50-100% range</v>
      </c>
      <c r="T159" s="1">
        <f>$I159</f>
        <v>206</v>
      </c>
      <c r="U159" s="61">
        <f t="shared" si="34"/>
        <v>206</v>
      </c>
      <c r="V159" s="61">
        <f t="shared" si="35"/>
        <v>15</v>
      </c>
      <c r="W159" s="60">
        <f t="shared" si="28"/>
        <v>1</v>
      </c>
      <c r="X159" s="68" t="s">
        <v>2156</v>
      </c>
    </row>
    <row r="160" spans="1:24" ht="15" customHeight="1" x14ac:dyDescent="0.25">
      <c r="A160" s="40" t="s">
        <v>10</v>
      </c>
      <c r="B160" s="40" t="s">
        <v>11</v>
      </c>
      <c r="C160" t="s">
        <v>103</v>
      </c>
      <c r="D160" s="40" t="s">
        <v>104</v>
      </c>
      <c r="E160" t="s">
        <v>105</v>
      </c>
      <c r="F160" s="40" t="s">
        <v>106</v>
      </c>
      <c r="G160" t="s">
        <v>2098</v>
      </c>
      <c r="H160" t="s">
        <v>913</v>
      </c>
      <c r="I160" s="1">
        <v>91</v>
      </c>
      <c r="J160" s="1"/>
      <c r="K160" s="1"/>
      <c r="L160" s="1"/>
      <c r="M160" s="1"/>
      <c r="N160" s="1"/>
      <c r="O160" s="60">
        <f t="shared" si="29"/>
        <v>1</v>
      </c>
      <c r="P160" s="60">
        <f t="shared" si="30"/>
        <v>1</v>
      </c>
      <c r="Q160" s="62">
        <f t="shared" si="31"/>
        <v>0</v>
      </c>
      <c r="R160" s="62">
        <f t="shared" si="32"/>
        <v>1</v>
      </c>
      <c r="S160" s="60" t="str">
        <f t="shared" si="27"/>
        <v>0-15% range</v>
      </c>
      <c r="T160" s="61">
        <f t="shared" ref="T160:T212" si="37">AVERAGE(I160:N160)</f>
        <v>91</v>
      </c>
      <c r="U160" s="61">
        <f t="shared" si="34"/>
        <v>91</v>
      </c>
      <c r="V160" s="61">
        <f t="shared" si="35"/>
        <v>91</v>
      </c>
      <c r="W160" s="60">
        <f t="shared" si="28"/>
        <v>1</v>
      </c>
      <c r="X160" s="77" t="s">
        <v>2173</v>
      </c>
    </row>
    <row r="161" spans="1:24" ht="15" customHeight="1" x14ac:dyDescent="0.25">
      <c r="A161" s="40" t="s">
        <v>10</v>
      </c>
      <c r="B161" s="40" t="s">
        <v>11</v>
      </c>
      <c r="C161" t="s">
        <v>103</v>
      </c>
      <c r="D161" s="40" t="s">
        <v>104</v>
      </c>
      <c r="E161" t="s">
        <v>105</v>
      </c>
      <c r="F161" s="40" t="s">
        <v>106</v>
      </c>
      <c r="G161" t="s">
        <v>2099</v>
      </c>
      <c r="H161" t="s">
        <v>914</v>
      </c>
      <c r="I161" s="1">
        <v>177</v>
      </c>
      <c r="J161" s="1"/>
      <c r="K161" s="1"/>
      <c r="L161" s="1"/>
      <c r="M161" s="1"/>
      <c r="N161" s="1"/>
      <c r="O161" s="60">
        <f t="shared" si="29"/>
        <v>1</v>
      </c>
      <c r="P161" s="60">
        <f t="shared" si="30"/>
        <v>1</v>
      </c>
      <c r="Q161" s="62">
        <f t="shared" si="31"/>
        <v>0</v>
      </c>
      <c r="R161" s="62">
        <f t="shared" si="32"/>
        <v>1</v>
      </c>
      <c r="S161" s="60" t="str">
        <f t="shared" si="27"/>
        <v>0-15% range</v>
      </c>
      <c r="T161" s="61">
        <f t="shared" si="37"/>
        <v>177</v>
      </c>
      <c r="U161" s="61">
        <f t="shared" si="34"/>
        <v>177</v>
      </c>
      <c r="V161" s="61">
        <f t="shared" si="35"/>
        <v>177</v>
      </c>
      <c r="W161" s="60">
        <f t="shared" si="28"/>
        <v>1</v>
      </c>
      <c r="X161" s="77" t="s">
        <v>2173</v>
      </c>
    </row>
    <row r="162" spans="1:24" ht="15" customHeight="1" x14ac:dyDescent="0.25">
      <c r="A162" s="40" t="s">
        <v>10</v>
      </c>
      <c r="B162" s="40" t="s">
        <v>11</v>
      </c>
      <c r="C162" t="s">
        <v>103</v>
      </c>
      <c r="D162" s="40" t="s">
        <v>104</v>
      </c>
      <c r="E162" t="s">
        <v>105</v>
      </c>
      <c r="F162" s="40" t="s">
        <v>106</v>
      </c>
      <c r="G162" t="s">
        <v>2100</v>
      </c>
      <c r="H162" t="s">
        <v>915</v>
      </c>
      <c r="I162" s="1">
        <v>97</v>
      </c>
      <c r="J162" s="1"/>
      <c r="K162" s="1"/>
      <c r="L162" s="1"/>
      <c r="M162" s="1"/>
      <c r="N162" s="1"/>
      <c r="O162" s="60">
        <f t="shared" si="29"/>
        <v>1</v>
      </c>
      <c r="P162" s="60">
        <f t="shared" si="30"/>
        <v>1</v>
      </c>
      <c r="Q162" s="62">
        <f t="shared" si="31"/>
        <v>0</v>
      </c>
      <c r="R162" s="62">
        <f t="shared" si="32"/>
        <v>1</v>
      </c>
      <c r="S162" s="60" t="str">
        <f t="shared" si="27"/>
        <v>0-15% range</v>
      </c>
      <c r="T162" s="61">
        <f t="shared" si="37"/>
        <v>97</v>
      </c>
      <c r="U162" s="61">
        <f t="shared" si="34"/>
        <v>97</v>
      </c>
      <c r="V162" s="61">
        <f t="shared" si="35"/>
        <v>97</v>
      </c>
      <c r="W162" s="60">
        <f t="shared" si="28"/>
        <v>1</v>
      </c>
      <c r="X162" s="77" t="s">
        <v>2173</v>
      </c>
    </row>
    <row r="163" spans="1:24" ht="15" customHeight="1" x14ac:dyDescent="0.25">
      <c r="A163" s="40" t="s">
        <v>10</v>
      </c>
      <c r="B163" s="40" t="s">
        <v>11</v>
      </c>
      <c r="C163" t="s">
        <v>103</v>
      </c>
      <c r="D163" s="40" t="s">
        <v>104</v>
      </c>
      <c r="E163" t="s">
        <v>105</v>
      </c>
      <c r="F163" s="40" t="s">
        <v>106</v>
      </c>
      <c r="G163" t="s">
        <v>2101</v>
      </c>
      <c r="H163" t="s">
        <v>933</v>
      </c>
      <c r="I163" s="1">
        <v>74</v>
      </c>
      <c r="J163" s="1"/>
      <c r="K163" s="1"/>
      <c r="L163" s="1"/>
      <c r="M163" s="1"/>
      <c r="N163" s="1"/>
      <c r="O163" s="60">
        <f t="shared" si="29"/>
        <v>1</v>
      </c>
      <c r="P163" s="60">
        <f t="shared" si="30"/>
        <v>1</v>
      </c>
      <c r="Q163" s="62">
        <f t="shared" si="31"/>
        <v>0</v>
      </c>
      <c r="R163" s="62">
        <f t="shared" si="32"/>
        <v>1</v>
      </c>
      <c r="S163" s="60" t="str">
        <f t="shared" si="27"/>
        <v>0-15% range</v>
      </c>
      <c r="T163" s="61">
        <f t="shared" si="37"/>
        <v>74</v>
      </c>
      <c r="U163" s="61">
        <f t="shared" si="34"/>
        <v>74</v>
      </c>
      <c r="V163" s="61">
        <f t="shared" si="35"/>
        <v>74</v>
      </c>
      <c r="W163" s="60">
        <f t="shared" si="28"/>
        <v>1</v>
      </c>
      <c r="X163" s="77" t="s">
        <v>2173</v>
      </c>
    </row>
    <row r="164" spans="1:24" ht="15" customHeight="1" x14ac:dyDescent="0.25">
      <c r="A164" s="40" t="s">
        <v>10</v>
      </c>
      <c r="B164" s="40" t="s">
        <v>11</v>
      </c>
      <c r="C164" t="s">
        <v>103</v>
      </c>
      <c r="D164" s="40" t="s">
        <v>104</v>
      </c>
      <c r="E164" t="s">
        <v>105</v>
      </c>
      <c r="F164" s="40" t="s">
        <v>106</v>
      </c>
      <c r="G164" t="s">
        <v>2102</v>
      </c>
      <c r="H164" t="s">
        <v>934</v>
      </c>
      <c r="I164" s="1">
        <v>63</v>
      </c>
      <c r="J164" s="1"/>
      <c r="K164" s="1"/>
      <c r="L164" s="1"/>
      <c r="M164" s="1"/>
      <c r="N164" s="1"/>
      <c r="O164" s="60">
        <f t="shared" si="29"/>
        <v>1</v>
      </c>
      <c r="P164" s="60">
        <f t="shared" si="30"/>
        <v>1</v>
      </c>
      <c r="Q164" s="62">
        <f t="shared" ref="Q164" si="38">IFERROR(1-(MIN(I164:N164)/MAX(I164:M164)),"")</f>
        <v>0</v>
      </c>
      <c r="R164" s="62">
        <f t="shared" si="32"/>
        <v>1</v>
      </c>
      <c r="S164" s="60" t="str">
        <f t="shared" si="27"/>
        <v>0-15% range</v>
      </c>
      <c r="T164" s="61">
        <f t="shared" si="37"/>
        <v>63</v>
      </c>
      <c r="U164" s="61">
        <f t="shared" si="34"/>
        <v>63</v>
      </c>
      <c r="V164" s="61">
        <f t="shared" si="35"/>
        <v>63</v>
      </c>
      <c r="W164" s="60">
        <f t="shared" si="28"/>
        <v>1</v>
      </c>
      <c r="X164" s="77" t="s">
        <v>2173</v>
      </c>
    </row>
    <row r="165" spans="1:24" ht="15" customHeight="1" x14ac:dyDescent="0.25">
      <c r="A165" s="40" t="s">
        <v>10</v>
      </c>
      <c r="B165" s="40" t="s">
        <v>11</v>
      </c>
      <c r="C165" t="s">
        <v>103</v>
      </c>
      <c r="D165" s="40" t="s">
        <v>104</v>
      </c>
      <c r="E165" t="s">
        <v>103</v>
      </c>
      <c r="F165" s="40" t="s">
        <v>117</v>
      </c>
      <c r="G165" t="s">
        <v>10</v>
      </c>
      <c r="H165" t="s">
        <v>315</v>
      </c>
      <c r="I165" s="1"/>
      <c r="J165" s="1"/>
      <c r="K165" s="1"/>
      <c r="L165" s="1"/>
      <c r="M165" s="1"/>
      <c r="N165" s="1">
        <v>2163</v>
      </c>
      <c r="O165" s="60">
        <f t="shared" si="29"/>
        <v>1</v>
      </c>
      <c r="P165" s="60">
        <f t="shared" si="30"/>
        <v>1</v>
      </c>
      <c r="Q165" s="62">
        <f t="shared" ref="Q165:Q228" si="39">IFERROR(1-(MIN(I165:N165)/MAX(I165:N165)),"")</f>
        <v>0</v>
      </c>
      <c r="R165" s="62">
        <f t="shared" si="32"/>
        <v>1</v>
      </c>
      <c r="S165" s="60" t="str">
        <f t="shared" si="27"/>
        <v>0-15% range</v>
      </c>
      <c r="T165" s="61">
        <f t="shared" si="37"/>
        <v>2163</v>
      </c>
      <c r="U165" s="61">
        <f t="shared" si="34"/>
        <v>2163</v>
      </c>
      <c r="V165" s="61">
        <f t="shared" si="35"/>
        <v>2163</v>
      </c>
      <c r="W165" s="60">
        <f t="shared" si="28"/>
        <v>1</v>
      </c>
      <c r="X165" s="77" t="s">
        <v>2173</v>
      </c>
    </row>
    <row r="166" spans="1:24" ht="15" customHeight="1" x14ac:dyDescent="0.25">
      <c r="A166" s="40" t="s">
        <v>10</v>
      </c>
      <c r="B166" s="40" t="s">
        <v>11</v>
      </c>
      <c r="C166" t="s">
        <v>103</v>
      </c>
      <c r="D166" s="40" t="s">
        <v>104</v>
      </c>
      <c r="E166" t="s">
        <v>103</v>
      </c>
      <c r="F166" s="40" t="s">
        <v>117</v>
      </c>
      <c r="G166" t="s">
        <v>367</v>
      </c>
      <c r="H166" t="s">
        <v>368</v>
      </c>
      <c r="I166" s="1"/>
      <c r="J166" s="1"/>
      <c r="K166" s="1"/>
      <c r="L166" s="1"/>
      <c r="M166" s="1"/>
      <c r="N166" s="1">
        <v>950</v>
      </c>
      <c r="O166" s="60">
        <f t="shared" si="29"/>
        <v>1</v>
      </c>
      <c r="P166" s="60">
        <f t="shared" si="30"/>
        <v>1</v>
      </c>
      <c r="Q166" s="62">
        <f t="shared" si="39"/>
        <v>0</v>
      </c>
      <c r="R166" s="62">
        <f t="shared" si="32"/>
        <v>1</v>
      </c>
      <c r="S166" s="60" t="str">
        <f t="shared" si="27"/>
        <v>0-15% range</v>
      </c>
      <c r="T166" s="61">
        <f t="shared" si="37"/>
        <v>950</v>
      </c>
      <c r="U166" s="61">
        <f t="shared" si="34"/>
        <v>950</v>
      </c>
      <c r="V166" s="61">
        <f t="shared" si="35"/>
        <v>950</v>
      </c>
      <c r="W166" s="60">
        <f t="shared" si="28"/>
        <v>1</v>
      </c>
      <c r="X166" s="77" t="s">
        <v>2173</v>
      </c>
    </row>
    <row r="167" spans="1:24" ht="15" customHeight="1" x14ac:dyDescent="0.25">
      <c r="A167" s="40" t="s">
        <v>10</v>
      </c>
      <c r="B167" s="40" t="s">
        <v>11</v>
      </c>
      <c r="C167" t="s">
        <v>103</v>
      </c>
      <c r="D167" s="40" t="s">
        <v>104</v>
      </c>
      <c r="E167" t="s">
        <v>290</v>
      </c>
      <c r="F167" s="40" t="s">
        <v>291</v>
      </c>
      <c r="G167" t="s">
        <v>1085</v>
      </c>
      <c r="H167" t="s">
        <v>1086</v>
      </c>
      <c r="I167" s="1"/>
      <c r="J167" s="1"/>
      <c r="K167" s="1"/>
      <c r="L167" s="1"/>
      <c r="M167" s="1"/>
      <c r="N167" s="1">
        <v>200</v>
      </c>
      <c r="O167" s="60">
        <f t="shared" si="29"/>
        <v>1</v>
      </c>
      <c r="P167" s="60">
        <f t="shared" si="30"/>
        <v>1</v>
      </c>
      <c r="Q167" s="62">
        <f t="shared" si="39"/>
        <v>0</v>
      </c>
      <c r="R167" s="62">
        <f t="shared" si="32"/>
        <v>1</v>
      </c>
      <c r="S167" s="60" t="str">
        <f t="shared" si="27"/>
        <v>0-15% range</v>
      </c>
      <c r="T167" s="61">
        <f t="shared" si="37"/>
        <v>200</v>
      </c>
      <c r="U167" s="61">
        <f t="shared" si="34"/>
        <v>200</v>
      </c>
      <c r="V167" s="61">
        <f t="shared" si="35"/>
        <v>200</v>
      </c>
      <c r="W167" s="60">
        <f t="shared" si="28"/>
        <v>1</v>
      </c>
      <c r="X167" s="77" t="s">
        <v>2173</v>
      </c>
    </row>
    <row r="168" spans="1:24" ht="15" customHeight="1" x14ac:dyDescent="0.25">
      <c r="A168" s="40" t="s">
        <v>10</v>
      </c>
      <c r="B168" s="40" t="s">
        <v>11</v>
      </c>
      <c r="C168" t="s">
        <v>103</v>
      </c>
      <c r="D168" s="40" t="s">
        <v>104</v>
      </c>
      <c r="E168" t="s">
        <v>290</v>
      </c>
      <c r="F168" s="40" t="s">
        <v>291</v>
      </c>
      <c r="G168" t="s">
        <v>1087</v>
      </c>
      <c r="H168" t="s">
        <v>1088</v>
      </c>
      <c r="I168" s="1"/>
      <c r="J168" s="1"/>
      <c r="K168" s="1"/>
      <c r="L168" s="1"/>
      <c r="M168" s="1"/>
      <c r="N168" s="1">
        <v>220</v>
      </c>
      <c r="O168" s="60">
        <f t="shared" si="29"/>
        <v>1</v>
      </c>
      <c r="P168" s="60">
        <f t="shared" si="30"/>
        <v>1</v>
      </c>
      <c r="Q168" s="62">
        <f t="shared" si="39"/>
        <v>0</v>
      </c>
      <c r="R168" s="62">
        <f t="shared" si="32"/>
        <v>1</v>
      </c>
      <c r="S168" s="60" t="str">
        <f t="shared" si="27"/>
        <v>0-15% range</v>
      </c>
      <c r="T168" s="61">
        <f t="shared" si="37"/>
        <v>220</v>
      </c>
      <c r="U168" s="61">
        <f t="shared" si="34"/>
        <v>220</v>
      </c>
      <c r="V168" s="61">
        <f t="shared" si="35"/>
        <v>220</v>
      </c>
      <c r="W168" s="60">
        <f t="shared" si="28"/>
        <v>1</v>
      </c>
      <c r="X168" s="77" t="s">
        <v>2173</v>
      </c>
    </row>
    <row r="169" spans="1:24" ht="15" customHeight="1" x14ac:dyDescent="0.25">
      <c r="A169" s="40" t="s">
        <v>10</v>
      </c>
      <c r="B169" s="40" t="s">
        <v>11</v>
      </c>
      <c r="C169" t="s">
        <v>103</v>
      </c>
      <c r="D169" s="40" t="s">
        <v>104</v>
      </c>
      <c r="E169" t="s">
        <v>290</v>
      </c>
      <c r="F169" s="40" t="s">
        <v>291</v>
      </c>
      <c r="G169" t="s">
        <v>1089</v>
      </c>
      <c r="H169" t="s">
        <v>1090</v>
      </c>
      <c r="I169" s="1"/>
      <c r="J169" s="1"/>
      <c r="K169" s="1"/>
      <c r="L169" s="1"/>
      <c r="M169" s="1"/>
      <c r="N169" s="1">
        <v>250</v>
      </c>
      <c r="O169" s="60">
        <f t="shared" si="29"/>
        <v>1</v>
      </c>
      <c r="P169" s="60">
        <f t="shared" si="30"/>
        <v>1</v>
      </c>
      <c r="Q169" s="62">
        <f t="shared" si="39"/>
        <v>0</v>
      </c>
      <c r="R169" s="62">
        <f t="shared" si="32"/>
        <v>1</v>
      </c>
      <c r="S169" s="60" t="str">
        <f t="shared" si="27"/>
        <v>0-15% range</v>
      </c>
      <c r="T169" s="61">
        <f t="shared" si="37"/>
        <v>250</v>
      </c>
      <c r="U169" s="61">
        <f t="shared" si="34"/>
        <v>250</v>
      </c>
      <c r="V169" s="61">
        <f t="shared" si="35"/>
        <v>250</v>
      </c>
      <c r="W169" s="60">
        <f t="shared" si="28"/>
        <v>1</v>
      </c>
      <c r="X169" s="77" t="s">
        <v>2173</v>
      </c>
    </row>
    <row r="170" spans="1:24" ht="15" customHeight="1" x14ac:dyDescent="0.25">
      <c r="A170" s="40" t="s">
        <v>10</v>
      </c>
      <c r="B170" s="40" t="s">
        <v>11</v>
      </c>
      <c r="C170" t="s">
        <v>103</v>
      </c>
      <c r="D170" s="40" t="s">
        <v>104</v>
      </c>
      <c r="E170" t="s">
        <v>290</v>
      </c>
      <c r="F170" s="40" t="s">
        <v>291</v>
      </c>
      <c r="G170" t="s">
        <v>1095</v>
      </c>
      <c r="H170" t="s">
        <v>1096</v>
      </c>
      <c r="I170" s="1"/>
      <c r="J170" s="1"/>
      <c r="K170" s="1"/>
      <c r="L170" s="1"/>
      <c r="M170" s="1"/>
      <c r="N170" s="1">
        <v>25</v>
      </c>
      <c r="O170" s="60">
        <f t="shared" si="29"/>
        <v>1</v>
      </c>
      <c r="P170" s="60">
        <f t="shared" si="30"/>
        <v>1</v>
      </c>
      <c r="Q170" s="62">
        <f t="shared" si="39"/>
        <v>0</v>
      </c>
      <c r="R170" s="62">
        <f t="shared" si="32"/>
        <v>1</v>
      </c>
      <c r="S170" s="60" t="str">
        <f t="shared" si="27"/>
        <v>0-15% range</v>
      </c>
      <c r="T170" s="61">
        <f t="shared" si="37"/>
        <v>25</v>
      </c>
      <c r="U170" s="61">
        <f t="shared" si="34"/>
        <v>25</v>
      </c>
      <c r="V170" s="61">
        <f t="shared" si="35"/>
        <v>25</v>
      </c>
      <c r="W170" s="60">
        <f t="shared" si="28"/>
        <v>1</v>
      </c>
      <c r="X170" s="77" t="s">
        <v>2173</v>
      </c>
    </row>
    <row r="171" spans="1:24" ht="15" customHeight="1" x14ac:dyDescent="0.25">
      <c r="A171" s="40" t="s">
        <v>10</v>
      </c>
      <c r="B171" s="40" t="s">
        <v>11</v>
      </c>
      <c r="C171" t="s">
        <v>103</v>
      </c>
      <c r="D171" s="40" t="s">
        <v>104</v>
      </c>
      <c r="E171" t="s">
        <v>290</v>
      </c>
      <c r="F171" s="40" t="s">
        <v>291</v>
      </c>
      <c r="G171" t="s">
        <v>1510</v>
      </c>
      <c r="H171" t="s">
        <v>1511</v>
      </c>
      <c r="I171" s="1"/>
      <c r="J171" s="1"/>
      <c r="K171" s="1"/>
      <c r="L171" s="1"/>
      <c r="M171" s="1"/>
      <c r="N171" s="1">
        <v>130</v>
      </c>
      <c r="O171" s="60">
        <f t="shared" si="29"/>
        <v>1</v>
      </c>
      <c r="P171" s="60">
        <f t="shared" si="30"/>
        <v>1</v>
      </c>
      <c r="Q171" s="62">
        <f t="shared" si="39"/>
        <v>0</v>
      </c>
      <c r="R171" s="62">
        <f t="shared" si="32"/>
        <v>1</v>
      </c>
      <c r="S171" s="60" t="str">
        <f t="shared" si="27"/>
        <v>0-15% range</v>
      </c>
      <c r="T171" s="61">
        <f t="shared" si="37"/>
        <v>130</v>
      </c>
      <c r="U171" s="61">
        <f t="shared" si="34"/>
        <v>130</v>
      </c>
      <c r="V171" s="61">
        <f t="shared" si="35"/>
        <v>130</v>
      </c>
      <c r="W171" s="60">
        <f t="shared" si="28"/>
        <v>1</v>
      </c>
      <c r="X171" s="77" t="s">
        <v>2173</v>
      </c>
    </row>
    <row r="172" spans="1:24" ht="15" customHeight="1" x14ac:dyDescent="0.25">
      <c r="A172" s="40" t="s">
        <v>10</v>
      </c>
      <c r="B172" s="40" t="s">
        <v>11</v>
      </c>
      <c r="C172" t="s">
        <v>103</v>
      </c>
      <c r="D172" s="40" t="s">
        <v>104</v>
      </c>
      <c r="E172" t="s">
        <v>290</v>
      </c>
      <c r="F172" s="40" t="s">
        <v>291</v>
      </c>
      <c r="G172" t="s">
        <v>1658</v>
      </c>
      <c r="H172" t="s">
        <v>1659</v>
      </c>
      <c r="I172" s="1"/>
      <c r="J172" s="1"/>
      <c r="K172" s="1"/>
      <c r="L172" s="1"/>
      <c r="M172" s="1"/>
      <c r="N172" s="1">
        <v>75</v>
      </c>
      <c r="O172" s="60">
        <f t="shared" si="29"/>
        <v>1</v>
      </c>
      <c r="P172" s="60">
        <f t="shared" si="30"/>
        <v>1</v>
      </c>
      <c r="Q172" s="62">
        <f t="shared" si="39"/>
        <v>0</v>
      </c>
      <c r="R172" s="62">
        <f t="shared" si="32"/>
        <v>1</v>
      </c>
      <c r="S172" s="60" t="str">
        <f t="shared" si="27"/>
        <v>0-15% range</v>
      </c>
      <c r="T172" s="61">
        <f t="shared" si="37"/>
        <v>75</v>
      </c>
      <c r="U172" s="61">
        <f t="shared" si="34"/>
        <v>75</v>
      </c>
      <c r="V172" s="61">
        <f t="shared" si="35"/>
        <v>75</v>
      </c>
      <c r="W172" s="60">
        <f t="shared" si="28"/>
        <v>1</v>
      </c>
      <c r="X172" s="77" t="s">
        <v>2173</v>
      </c>
    </row>
    <row r="173" spans="1:24" ht="15" customHeight="1" x14ac:dyDescent="0.25">
      <c r="A173" s="40" t="s">
        <v>10</v>
      </c>
      <c r="B173" s="40" t="s">
        <v>11</v>
      </c>
      <c r="C173" t="s">
        <v>103</v>
      </c>
      <c r="D173" s="40" t="s">
        <v>104</v>
      </c>
      <c r="E173" t="s">
        <v>290</v>
      </c>
      <c r="F173" s="40" t="s">
        <v>291</v>
      </c>
      <c r="G173" t="s">
        <v>1779</v>
      </c>
      <c r="H173" t="s">
        <v>1780</v>
      </c>
      <c r="I173" s="1"/>
      <c r="J173" s="1"/>
      <c r="K173" s="1"/>
      <c r="L173" s="1"/>
      <c r="M173" s="1"/>
      <c r="N173" s="1">
        <v>300</v>
      </c>
      <c r="O173" s="60">
        <f t="shared" si="29"/>
        <v>1</v>
      </c>
      <c r="P173" s="60">
        <f t="shared" si="30"/>
        <v>1</v>
      </c>
      <c r="Q173" s="62">
        <f t="shared" si="39"/>
        <v>0</v>
      </c>
      <c r="R173" s="62">
        <f t="shared" si="32"/>
        <v>1</v>
      </c>
      <c r="S173" s="60" t="str">
        <f t="shared" si="27"/>
        <v>0-15% range</v>
      </c>
      <c r="T173" s="61">
        <f t="shared" si="37"/>
        <v>300</v>
      </c>
      <c r="U173" s="61">
        <f t="shared" si="34"/>
        <v>300</v>
      </c>
      <c r="V173" s="61">
        <f t="shared" si="35"/>
        <v>300</v>
      </c>
      <c r="W173" s="60">
        <f t="shared" si="28"/>
        <v>1</v>
      </c>
      <c r="X173" s="77" t="s">
        <v>2173</v>
      </c>
    </row>
    <row r="174" spans="1:24" ht="15" customHeight="1" x14ac:dyDescent="0.25">
      <c r="A174" s="40" t="s">
        <v>10</v>
      </c>
      <c r="B174" s="40" t="s">
        <v>11</v>
      </c>
      <c r="C174" t="s">
        <v>103</v>
      </c>
      <c r="D174" s="40" t="s">
        <v>104</v>
      </c>
      <c r="E174" t="s">
        <v>290</v>
      </c>
      <c r="F174" s="40" t="s">
        <v>291</v>
      </c>
      <c r="G174" t="s">
        <v>1781</v>
      </c>
      <c r="H174" t="s">
        <v>1782</v>
      </c>
      <c r="I174" s="1"/>
      <c r="J174" s="1"/>
      <c r="K174" s="1"/>
      <c r="L174" s="1"/>
      <c r="M174" s="1"/>
      <c r="N174" s="1">
        <v>100</v>
      </c>
      <c r="O174" s="60">
        <f t="shared" si="29"/>
        <v>1</v>
      </c>
      <c r="P174" s="60">
        <f t="shared" si="30"/>
        <v>1</v>
      </c>
      <c r="Q174" s="62">
        <f t="shared" si="39"/>
        <v>0</v>
      </c>
      <c r="R174" s="62">
        <f t="shared" si="32"/>
        <v>1</v>
      </c>
      <c r="S174" s="60" t="str">
        <f t="shared" si="27"/>
        <v>0-15% range</v>
      </c>
      <c r="T174" s="61">
        <f t="shared" si="37"/>
        <v>100</v>
      </c>
      <c r="U174" s="61">
        <f t="shared" si="34"/>
        <v>100</v>
      </c>
      <c r="V174" s="61">
        <f t="shared" si="35"/>
        <v>100</v>
      </c>
      <c r="W174" s="60">
        <f t="shared" si="28"/>
        <v>1</v>
      </c>
      <c r="X174" s="77" t="s">
        <v>2173</v>
      </c>
    </row>
    <row r="175" spans="1:24" ht="15" customHeight="1" x14ac:dyDescent="0.25">
      <c r="A175" s="40" t="s">
        <v>10</v>
      </c>
      <c r="B175" s="40" t="s">
        <v>11</v>
      </c>
      <c r="C175" t="s">
        <v>103</v>
      </c>
      <c r="D175" s="40" t="s">
        <v>104</v>
      </c>
      <c r="E175" t="s">
        <v>290</v>
      </c>
      <c r="F175" s="40" t="s">
        <v>291</v>
      </c>
      <c r="G175" t="s">
        <v>290</v>
      </c>
      <c r="H175" t="s">
        <v>524</v>
      </c>
      <c r="I175" s="1"/>
      <c r="J175" s="1"/>
      <c r="K175" s="1"/>
      <c r="L175" s="1"/>
      <c r="M175" s="1"/>
      <c r="N175" s="1">
        <v>72</v>
      </c>
      <c r="O175" s="60">
        <f t="shared" si="29"/>
        <v>1</v>
      </c>
      <c r="P175" s="60">
        <f t="shared" si="30"/>
        <v>1</v>
      </c>
      <c r="Q175" s="62">
        <f t="shared" si="39"/>
        <v>0</v>
      </c>
      <c r="R175" s="62">
        <f t="shared" si="32"/>
        <v>1</v>
      </c>
      <c r="S175" s="60" t="str">
        <f t="shared" si="27"/>
        <v>0-15% range</v>
      </c>
      <c r="T175" s="61">
        <f t="shared" si="37"/>
        <v>72</v>
      </c>
      <c r="U175" s="61">
        <f t="shared" si="34"/>
        <v>72</v>
      </c>
      <c r="V175" s="61">
        <f t="shared" si="35"/>
        <v>72</v>
      </c>
      <c r="W175" s="60">
        <f t="shared" si="28"/>
        <v>1</v>
      </c>
      <c r="X175" s="77" t="s">
        <v>2173</v>
      </c>
    </row>
    <row r="176" spans="1:24" ht="15" customHeight="1" x14ac:dyDescent="0.25">
      <c r="A176" s="40" t="s">
        <v>10</v>
      </c>
      <c r="B176" s="40" t="s">
        <v>11</v>
      </c>
      <c r="C176" t="s">
        <v>103</v>
      </c>
      <c r="D176" s="40" t="s">
        <v>104</v>
      </c>
      <c r="E176" t="s">
        <v>525</v>
      </c>
      <c r="F176" s="40" t="s">
        <v>526</v>
      </c>
      <c r="G176" t="s">
        <v>527</v>
      </c>
      <c r="H176" t="s">
        <v>528</v>
      </c>
      <c r="I176" s="1"/>
      <c r="J176" s="1"/>
      <c r="K176" s="1"/>
      <c r="L176" s="1"/>
      <c r="M176" s="1"/>
      <c r="N176" s="1">
        <v>80</v>
      </c>
      <c r="O176" s="60">
        <f t="shared" si="29"/>
        <v>1</v>
      </c>
      <c r="P176" s="60">
        <f t="shared" si="30"/>
        <v>1</v>
      </c>
      <c r="Q176" s="62">
        <f t="shared" si="39"/>
        <v>0</v>
      </c>
      <c r="R176" s="62">
        <f t="shared" si="32"/>
        <v>1</v>
      </c>
      <c r="S176" s="60" t="str">
        <f t="shared" si="27"/>
        <v>0-15% range</v>
      </c>
      <c r="T176" s="61">
        <f t="shared" si="37"/>
        <v>80</v>
      </c>
      <c r="U176" s="61">
        <f t="shared" si="34"/>
        <v>80</v>
      </c>
      <c r="V176" s="61">
        <f t="shared" si="35"/>
        <v>80</v>
      </c>
      <c r="W176" s="60">
        <f t="shared" si="28"/>
        <v>1</v>
      </c>
      <c r="X176" s="77" t="s">
        <v>2173</v>
      </c>
    </row>
    <row r="177" spans="1:24" ht="15" customHeight="1" x14ac:dyDescent="0.25">
      <c r="A177" s="41" t="s">
        <v>10</v>
      </c>
      <c r="B177" s="40" t="s">
        <v>11</v>
      </c>
      <c r="C177" t="s">
        <v>103</v>
      </c>
      <c r="D177" s="40" t="s">
        <v>104</v>
      </c>
      <c r="E177" t="s">
        <v>1670</v>
      </c>
      <c r="F177" s="40" t="s">
        <v>1671</v>
      </c>
      <c r="G177" t="s">
        <v>1670</v>
      </c>
      <c r="H177" t="s">
        <v>1672</v>
      </c>
      <c r="I177" s="1"/>
      <c r="J177" s="1"/>
      <c r="K177" s="1"/>
      <c r="L177" s="1"/>
      <c r="M177" s="1"/>
      <c r="N177" s="1">
        <v>15</v>
      </c>
      <c r="O177" s="60">
        <f t="shared" si="29"/>
        <v>1</v>
      </c>
      <c r="P177" s="60">
        <f t="shared" si="30"/>
        <v>1</v>
      </c>
      <c r="Q177" s="62">
        <f t="shared" si="39"/>
        <v>0</v>
      </c>
      <c r="R177" s="62">
        <f t="shared" si="32"/>
        <v>1</v>
      </c>
      <c r="S177" s="60" t="str">
        <f t="shared" si="27"/>
        <v>0-15% range</v>
      </c>
      <c r="T177" s="61">
        <f t="shared" si="37"/>
        <v>15</v>
      </c>
      <c r="U177" s="61">
        <f t="shared" si="34"/>
        <v>15</v>
      </c>
      <c r="V177" s="61">
        <f t="shared" si="35"/>
        <v>15</v>
      </c>
      <c r="W177" s="60">
        <f t="shared" si="28"/>
        <v>1</v>
      </c>
      <c r="X177" s="77" t="s">
        <v>2173</v>
      </c>
    </row>
    <row r="178" spans="1:24" ht="15" customHeight="1" x14ac:dyDescent="0.25">
      <c r="A178" s="40" t="s">
        <v>20</v>
      </c>
      <c r="B178" s="40" t="s">
        <v>21</v>
      </c>
      <c r="C178" t="s">
        <v>20</v>
      </c>
      <c r="D178" s="40" t="s">
        <v>158</v>
      </c>
      <c r="E178" t="s">
        <v>20</v>
      </c>
      <c r="F178" s="40" t="s">
        <v>469</v>
      </c>
      <c r="G178" t="s">
        <v>20</v>
      </c>
      <c r="H178" t="s">
        <v>511</v>
      </c>
      <c r="I178" s="1"/>
      <c r="J178" s="1"/>
      <c r="K178" s="1"/>
      <c r="L178" s="1">
        <v>1000</v>
      </c>
      <c r="M178" s="1"/>
      <c r="N178" s="1">
        <v>1036</v>
      </c>
      <c r="O178" s="60">
        <f t="shared" si="29"/>
        <v>2</v>
      </c>
      <c r="P178" s="60">
        <f t="shared" si="30"/>
        <v>2</v>
      </c>
      <c r="Q178" s="62">
        <f t="shared" si="39"/>
        <v>3.4749034749034791E-2</v>
      </c>
      <c r="R178" s="62">
        <f t="shared" si="32"/>
        <v>1.036</v>
      </c>
      <c r="S178" s="60" t="str">
        <f t="shared" si="27"/>
        <v>0-15% range</v>
      </c>
      <c r="T178" s="61">
        <f>AVERAGE(I178:N178)</f>
        <v>1018</v>
      </c>
      <c r="U178" s="61">
        <f t="shared" si="34"/>
        <v>1036</v>
      </c>
      <c r="V178" s="61">
        <f t="shared" si="35"/>
        <v>1000</v>
      </c>
      <c r="W178" s="60">
        <f t="shared" si="28"/>
        <v>1</v>
      </c>
      <c r="X178" s="68" t="s">
        <v>2154</v>
      </c>
    </row>
    <row r="179" spans="1:24" ht="15" customHeight="1" x14ac:dyDescent="0.25">
      <c r="A179" s="40" t="s">
        <v>20</v>
      </c>
      <c r="B179" s="40" t="s">
        <v>21</v>
      </c>
      <c r="C179" t="s">
        <v>20</v>
      </c>
      <c r="D179" s="40" t="s">
        <v>158</v>
      </c>
      <c r="E179" t="s">
        <v>20</v>
      </c>
      <c r="F179" s="40" t="s">
        <v>469</v>
      </c>
      <c r="G179" t="s">
        <v>1512</v>
      </c>
      <c r="H179" t="s">
        <v>1513</v>
      </c>
      <c r="I179" s="1"/>
      <c r="J179" s="1"/>
      <c r="K179" s="1"/>
      <c r="L179" s="1"/>
      <c r="M179" s="1"/>
      <c r="N179" s="1">
        <v>9</v>
      </c>
      <c r="O179" s="60">
        <f t="shared" si="29"/>
        <v>1</v>
      </c>
      <c r="P179" s="60">
        <f t="shared" si="30"/>
        <v>1</v>
      </c>
      <c r="Q179" s="62">
        <f t="shared" si="39"/>
        <v>0</v>
      </c>
      <c r="R179" s="62">
        <f t="shared" si="32"/>
        <v>1</v>
      </c>
      <c r="S179" s="60" t="str">
        <f t="shared" si="27"/>
        <v>0-15% range</v>
      </c>
      <c r="T179" s="61">
        <f t="shared" si="37"/>
        <v>9</v>
      </c>
      <c r="U179" s="61">
        <f t="shared" si="34"/>
        <v>9</v>
      </c>
      <c r="V179" s="61">
        <f t="shared" si="35"/>
        <v>9</v>
      </c>
      <c r="W179" s="60">
        <f t="shared" si="28"/>
        <v>1</v>
      </c>
      <c r="X179" s="77" t="s">
        <v>2173</v>
      </c>
    </row>
    <row r="180" spans="1:24" ht="15" customHeight="1" x14ac:dyDescent="0.25">
      <c r="A180" s="40" t="s">
        <v>20</v>
      </c>
      <c r="B180" s="40" t="s">
        <v>21</v>
      </c>
      <c r="C180" t="s">
        <v>20</v>
      </c>
      <c r="D180" s="40" t="s">
        <v>158</v>
      </c>
      <c r="E180" t="s">
        <v>20</v>
      </c>
      <c r="F180" s="40" t="s">
        <v>469</v>
      </c>
      <c r="G180" t="s">
        <v>1514</v>
      </c>
      <c r="H180" t="s">
        <v>1515</v>
      </c>
      <c r="I180" s="1"/>
      <c r="J180" s="1"/>
      <c r="K180" s="1"/>
      <c r="L180" s="1"/>
      <c r="M180" s="1"/>
      <c r="N180" s="1">
        <v>8</v>
      </c>
      <c r="O180" s="60">
        <f t="shared" si="29"/>
        <v>1</v>
      </c>
      <c r="P180" s="60">
        <f t="shared" si="30"/>
        <v>1</v>
      </c>
      <c r="Q180" s="62">
        <f t="shared" si="39"/>
        <v>0</v>
      </c>
      <c r="R180" s="62">
        <f t="shared" si="32"/>
        <v>1</v>
      </c>
      <c r="S180" s="60" t="str">
        <f t="shared" si="27"/>
        <v>0-15% range</v>
      </c>
      <c r="T180" s="61">
        <f t="shared" si="37"/>
        <v>8</v>
      </c>
      <c r="U180" s="61">
        <f t="shared" si="34"/>
        <v>8</v>
      </c>
      <c r="V180" s="61">
        <f t="shared" si="35"/>
        <v>8</v>
      </c>
      <c r="W180" s="60">
        <f t="shared" si="28"/>
        <v>1</v>
      </c>
      <c r="X180" s="77" t="s">
        <v>2173</v>
      </c>
    </row>
    <row r="181" spans="1:24" ht="15" customHeight="1" x14ac:dyDescent="0.25">
      <c r="A181" s="40" t="s">
        <v>20</v>
      </c>
      <c r="B181" s="40" t="s">
        <v>21</v>
      </c>
      <c r="C181" t="s">
        <v>20</v>
      </c>
      <c r="D181" s="40" t="s">
        <v>158</v>
      </c>
      <c r="E181" t="s">
        <v>20</v>
      </c>
      <c r="F181" s="40" t="s">
        <v>469</v>
      </c>
      <c r="G181" t="s">
        <v>1552</v>
      </c>
      <c r="H181" t="s">
        <v>1553</v>
      </c>
      <c r="I181" s="1"/>
      <c r="J181" s="1"/>
      <c r="K181" s="1"/>
      <c r="L181" s="1"/>
      <c r="M181" s="1"/>
      <c r="N181" s="1">
        <v>7</v>
      </c>
      <c r="O181" s="60">
        <f t="shared" si="29"/>
        <v>1</v>
      </c>
      <c r="P181" s="60">
        <f t="shared" si="30"/>
        <v>1</v>
      </c>
      <c r="Q181" s="62">
        <f t="shared" si="39"/>
        <v>0</v>
      </c>
      <c r="R181" s="62">
        <f t="shared" si="32"/>
        <v>1</v>
      </c>
      <c r="S181" s="60" t="str">
        <f t="shared" si="27"/>
        <v>0-15% range</v>
      </c>
      <c r="T181" s="61">
        <f t="shared" si="37"/>
        <v>7</v>
      </c>
      <c r="U181" s="61">
        <f t="shared" si="34"/>
        <v>7</v>
      </c>
      <c r="V181" s="61">
        <f t="shared" si="35"/>
        <v>7</v>
      </c>
      <c r="W181" s="60">
        <f t="shared" si="28"/>
        <v>1</v>
      </c>
      <c r="X181" s="77" t="s">
        <v>2173</v>
      </c>
    </row>
    <row r="182" spans="1:24" ht="15" customHeight="1" x14ac:dyDescent="0.25">
      <c r="A182" s="40" t="s">
        <v>20</v>
      </c>
      <c r="B182" s="40" t="s">
        <v>21</v>
      </c>
      <c r="C182" t="s">
        <v>20</v>
      </c>
      <c r="D182" s="40" t="s">
        <v>158</v>
      </c>
      <c r="E182" t="s">
        <v>20</v>
      </c>
      <c r="F182" s="40" t="s">
        <v>469</v>
      </c>
      <c r="G182" t="s">
        <v>1593</v>
      </c>
      <c r="H182" t="s">
        <v>1594</v>
      </c>
      <c r="I182" s="1"/>
      <c r="J182" s="1"/>
      <c r="K182" s="1"/>
      <c r="L182" s="1"/>
      <c r="M182" s="1"/>
      <c r="N182" s="1">
        <v>8</v>
      </c>
      <c r="O182" s="60">
        <f t="shared" si="29"/>
        <v>1</v>
      </c>
      <c r="P182" s="60">
        <f t="shared" si="30"/>
        <v>1</v>
      </c>
      <c r="Q182" s="62">
        <f t="shared" si="39"/>
        <v>0</v>
      </c>
      <c r="R182" s="62">
        <f t="shared" si="32"/>
        <v>1</v>
      </c>
      <c r="S182" s="60" t="str">
        <f t="shared" si="27"/>
        <v>0-15% range</v>
      </c>
      <c r="T182" s="61">
        <f t="shared" si="37"/>
        <v>8</v>
      </c>
      <c r="U182" s="61">
        <f t="shared" si="34"/>
        <v>8</v>
      </c>
      <c r="V182" s="61">
        <f t="shared" si="35"/>
        <v>8</v>
      </c>
      <c r="W182" s="60">
        <f t="shared" si="28"/>
        <v>1</v>
      </c>
      <c r="X182" s="77" t="s">
        <v>2173</v>
      </c>
    </row>
    <row r="183" spans="1:24" ht="15" customHeight="1" x14ac:dyDescent="0.25">
      <c r="A183" s="40" t="s">
        <v>20</v>
      </c>
      <c r="B183" s="40" t="s">
        <v>21</v>
      </c>
      <c r="C183" t="s">
        <v>20</v>
      </c>
      <c r="D183" s="40" t="s">
        <v>158</v>
      </c>
      <c r="E183" t="s">
        <v>160</v>
      </c>
      <c r="F183" s="40" t="s">
        <v>161</v>
      </c>
      <c r="G183" t="s">
        <v>160</v>
      </c>
      <c r="H183" t="s">
        <v>174</v>
      </c>
      <c r="I183" s="1"/>
      <c r="J183" s="1"/>
      <c r="K183" s="1">
        <v>261</v>
      </c>
      <c r="L183" s="1">
        <v>14</v>
      </c>
      <c r="M183" s="1"/>
      <c r="N183" s="1">
        <v>756</v>
      </c>
      <c r="O183" s="60">
        <f t="shared" si="29"/>
        <v>3</v>
      </c>
      <c r="P183" s="60">
        <f t="shared" si="30"/>
        <v>3</v>
      </c>
      <c r="Q183" s="62">
        <f t="shared" si="39"/>
        <v>0.98148148148148151</v>
      </c>
      <c r="R183" s="62">
        <f t="shared" si="32"/>
        <v>54</v>
      </c>
      <c r="S183" s="60" t="str">
        <f t="shared" si="27"/>
        <v>50-100% range</v>
      </c>
      <c r="T183" s="61">
        <f>$N183</f>
        <v>756</v>
      </c>
      <c r="U183" s="61">
        <f t="shared" si="34"/>
        <v>756</v>
      </c>
      <c r="V183" s="61">
        <f t="shared" si="35"/>
        <v>14</v>
      </c>
      <c r="W183" s="60">
        <f t="shared" si="28"/>
        <v>1</v>
      </c>
      <c r="X183" s="68" t="s">
        <v>2178</v>
      </c>
    </row>
    <row r="184" spans="1:24" ht="15" customHeight="1" x14ac:dyDescent="0.25">
      <c r="A184" s="40" t="s">
        <v>20</v>
      </c>
      <c r="B184" s="40" t="s">
        <v>21</v>
      </c>
      <c r="C184" t="s">
        <v>20</v>
      </c>
      <c r="D184" s="40" t="s">
        <v>158</v>
      </c>
      <c r="E184" t="s">
        <v>160</v>
      </c>
      <c r="F184" s="40" t="s">
        <v>161</v>
      </c>
      <c r="G184" t="s">
        <v>1296</v>
      </c>
      <c r="H184" t="s">
        <v>1617</v>
      </c>
      <c r="I184" s="1"/>
      <c r="J184" s="1"/>
      <c r="K184" s="1"/>
      <c r="L184" s="1"/>
      <c r="M184" s="1"/>
      <c r="N184" s="1">
        <v>33</v>
      </c>
      <c r="O184" s="60">
        <f t="shared" si="29"/>
        <v>1</v>
      </c>
      <c r="P184" s="60">
        <f t="shared" si="30"/>
        <v>1</v>
      </c>
      <c r="Q184" s="62">
        <f t="shared" si="39"/>
        <v>0</v>
      </c>
      <c r="R184" s="62">
        <f t="shared" si="32"/>
        <v>1</v>
      </c>
      <c r="S184" s="60" t="str">
        <f t="shared" si="27"/>
        <v>0-15% range</v>
      </c>
      <c r="T184" s="61">
        <f t="shared" si="37"/>
        <v>33</v>
      </c>
      <c r="U184" s="61">
        <f t="shared" si="34"/>
        <v>33</v>
      </c>
      <c r="V184" s="61">
        <f t="shared" si="35"/>
        <v>33</v>
      </c>
      <c r="W184" s="60">
        <f t="shared" si="28"/>
        <v>1</v>
      </c>
      <c r="X184" s="77" t="s">
        <v>2173</v>
      </c>
    </row>
    <row r="185" spans="1:24" ht="15" customHeight="1" x14ac:dyDescent="0.25">
      <c r="A185" s="40" t="s">
        <v>20</v>
      </c>
      <c r="B185" s="40" t="s">
        <v>21</v>
      </c>
      <c r="C185" t="s">
        <v>20</v>
      </c>
      <c r="D185" s="40" t="s">
        <v>158</v>
      </c>
      <c r="E185" t="s">
        <v>160</v>
      </c>
      <c r="F185" s="40" t="s">
        <v>161</v>
      </c>
      <c r="G185" t="s">
        <v>1618</v>
      </c>
      <c r="H185" t="s">
        <v>1619</v>
      </c>
      <c r="I185" s="1"/>
      <c r="J185" s="1"/>
      <c r="K185" s="1"/>
      <c r="L185" s="1"/>
      <c r="M185" s="1"/>
      <c r="N185" s="1">
        <v>25</v>
      </c>
      <c r="O185" s="60">
        <f t="shared" si="29"/>
        <v>1</v>
      </c>
      <c r="P185" s="60">
        <f t="shared" si="30"/>
        <v>1</v>
      </c>
      <c r="Q185" s="62">
        <f t="shared" si="39"/>
        <v>0</v>
      </c>
      <c r="R185" s="62">
        <f t="shared" si="32"/>
        <v>1</v>
      </c>
      <c r="S185" s="60" t="str">
        <f t="shared" si="27"/>
        <v>0-15% range</v>
      </c>
      <c r="T185" s="61">
        <f t="shared" si="37"/>
        <v>25</v>
      </c>
      <c r="U185" s="61">
        <f t="shared" si="34"/>
        <v>25</v>
      </c>
      <c r="V185" s="61">
        <f t="shared" si="35"/>
        <v>25</v>
      </c>
      <c r="W185" s="60">
        <f t="shared" si="28"/>
        <v>1</v>
      </c>
      <c r="X185" s="77" t="s">
        <v>2173</v>
      </c>
    </row>
    <row r="186" spans="1:24" ht="15" customHeight="1" x14ac:dyDescent="0.25">
      <c r="A186" s="40" t="s">
        <v>20</v>
      </c>
      <c r="B186" s="40" t="s">
        <v>21</v>
      </c>
      <c r="C186" t="s">
        <v>20</v>
      </c>
      <c r="D186" s="40" t="s">
        <v>158</v>
      </c>
      <c r="E186" t="s">
        <v>470</v>
      </c>
      <c r="F186" s="40" t="s">
        <v>471</v>
      </c>
      <c r="G186" t="s">
        <v>470</v>
      </c>
      <c r="H186" t="s">
        <v>472</v>
      </c>
      <c r="I186" s="1"/>
      <c r="J186" s="1"/>
      <c r="K186" s="1"/>
      <c r="L186" s="1">
        <v>854</v>
      </c>
      <c r="M186" s="1"/>
      <c r="N186" s="1">
        <v>782</v>
      </c>
      <c r="O186" s="60">
        <f t="shared" si="29"/>
        <v>2</v>
      </c>
      <c r="P186" s="60">
        <f t="shared" si="30"/>
        <v>2</v>
      </c>
      <c r="Q186" s="62">
        <f t="shared" si="39"/>
        <v>8.4309133489461341E-2</v>
      </c>
      <c r="R186" s="62">
        <f t="shared" si="32"/>
        <v>1.092071611253197</v>
      </c>
      <c r="S186" s="60" t="str">
        <f t="shared" si="27"/>
        <v>0-15% range</v>
      </c>
      <c r="T186" s="61">
        <f>AVERAGE(I186:N186)</f>
        <v>818</v>
      </c>
      <c r="U186" s="61">
        <f t="shared" si="34"/>
        <v>854</v>
      </c>
      <c r="V186" s="61">
        <f t="shared" si="35"/>
        <v>782</v>
      </c>
      <c r="W186" s="60">
        <f t="shared" si="28"/>
        <v>1</v>
      </c>
      <c r="X186" s="68" t="s">
        <v>2154</v>
      </c>
    </row>
    <row r="187" spans="1:24" ht="15" customHeight="1" x14ac:dyDescent="0.25">
      <c r="A187" s="40" t="s">
        <v>20</v>
      </c>
      <c r="B187" s="40" t="s">
        <v>21</v>
      </c>
      <c r="C187" t="s">
        <v>20</v>
      </c>
      <c r="D187" s="40" t="s">
        <v>158</v>
      </c>
      <c r="E187" t="s">
        <v>470</v>
      </c>
      <c r="F187" s="40" t="s">
        <v>471</v>
      </c>
      <c r="G187" t="s">
        <v>1195</v>
      </c>
      <c r="H187" t="s">
        <v>1196</v>
      </c>
      <c r="I187" s="1"/>
      <c r="J187" s="1"/>
      <c r="K187" s="1"/>
      <c r="L187" s="1"/>
      <c r="M187" s="1"/>
      <c r="N187" s="1">
        <v>33</v>
      </c>
      <c r="O187" s="60">
        <f t="shared" si="29"/>
        <v>1</v>
      </c>
      <c r="P187" s="60">
        <f t="shared" si="30"/>
        <v>1</v>
      </c>
      <c r="Q187" s="62">
        <f t="shared" si="39"/>
        <v>0</v>
      </c>
      <c r="R187" s="62">
        <f t="shared" si="32"/>
        <v>1</v>
      </c>
      <c r="S187" s="60" t="str">
        <f t="shared" si="27"/>
        <v>0-15% range</v>
      </c>
      <c r="T187" s="61">
        <f t="shared" si="37"/>
        <v>33</v>
      </c>
      <c r="U187" s="61">
        <f t="shared" si="34"/>
        <v>33</v>
      </c>
      <c r="V187" s="61">
        <f t="shared" si="35"/>
        <v>33</v>
      </c>
      <c r="W187" s="60">
        <f t="shared" si="28"/>
        <v>1</v>
      </c>
      <c r="X187" s="77" t="s">
        <v>2173</v>
      </c>
    </row>
    <row r="188" spans="1:24" ht="15" customHeight="1" x14ac:dyDescent="0.25">
      <c r="A188" s="40" t="s">
        <v>20</v>
      </c>
      <c r="B188" s="40" t="s">
        <v>21</v>
      </c>
      <c r="C188" t="s">
        <v>20</v>
      </c>
      <c r="D188" s="40" t="s">
        <v>158</v>
      </c>
      <c r="E188" t="s">
        <v>470</v>
      </c>
      <c r="F188" s="40" t="s">
        <v>471</v>
      </c>
      <c r="G188" t="s">
        <v>1197</v>
      </c>
      <c r="H188" t="s">
        <v>1198</v>
      </c>
      <c r="I188" s="1"/>
      <c r="J188" s="1"/>
      <c r="K188" s="1"/>
      <c r="L188" s="1"/>
      <c r="M188" s="1"/>
      <c r="N188" s="1">
        <v>27</v>
      </c>
      <c r="O188" s="60">
        <f t="shared" si="29"/>
        <v>1</v>
      </c>
      <c r="P188" s="60">
        <f t="shared" si="30"/>
        <v>1</v>
      </c>
      <c r="Q188" s="62">
        <f t="shared" si="39"/>
        <v>0</v>
      </c>
      <c r="R188" s="62">
        <f t="shared" si="32"/>
        <v>1</v>
      </c>
      <c r="S188" s="60" t="str">
        <f t="shared" si="27"/>
        <v>0-15% range</v>
      </c>
      <c r="T188" s="61">
        <f t="shared" si="37"/>
        <v>27</v>
      </c>
      <c r="U188" s="61">
        <f t="shared" si="34"/>
        <v>27</v>
      </c>
      <c r="V188" s="61">
        <f t="shared" si="35"/>
        <v>27</v>
      </c>
      <c r="W188" s="60">
        <f t="shared" si="28"/>
        <v>1</v>
      </c>
      <c r="X188" s="77" t="s">
        <v>2173</v>
      </c>
    </row>
    <row r="189" spans="1:24" ht="15" customHeight="1" x14ac:dyDescent="0.25">
      <c r="A189" s="40" t="s">
        <v>20</v>
      </c>
      <c r="B189" s="40" t="s">
        <v>21</v>
      </c>
      <c r="C189" t="s">
        <v>20</v>
      </c>
      <c r="D189" s="40" t="s">
        <v>158</v>
      </c>
      <c r="E189" t="s">
        <v>470</v>
      </c>
      <c r="F189" s="40" t="s">
        <v>471</v>
      </c>
      <c r="G189" t="s">
        <v>1256</v>
      </c>
      <c r="H189" t="s">
        <v>1257</v>
      </c>
      <c r="I189" s="1"/>
      <c r="J189" s="1"/>
      <c r="K189" s="1"/>
      <c r="L189" s="1"/>
      <c r="M189" s="1"/>
      <c r="N189" s="1">
        <v>108</v>
      </c>
      <c r="O189" s="60">
        <f t="shared" si="29"/>
        <v>1</v>
      </c>
      <c r="P189" s="60">
        <f t="shared" si="30"/>
        <v>1</v>
      </c>
      <c r="Q189" s="62">
        <f t="shared" si="39"/>
        <v>0</v>
      </c>
      <c r="R189" s="62">
        <f t="shared" si="32"/>
        <v>1</v>
      </c>
      <c r="S189" s="60" t="str">
        <f t="shared" si="27"/>
        <v>0-15% range</v>
      </c>
      <c r="T189" s="61">
        <f t="shared" si="37"/>
        <v>108</v>
      </c>
      <c r="U189" s="61">
        <f t="shared" si="34"/>
        <v>108</v>
      </c>
      <c r="V189" s="61">
        <f t="shared" si="35"/>
        <v>108</v>
      </c>
      <c r="W189" s="60">
        <f t="shared" si="28"/>
        <v>1</v>
      </c>
      <c r="X189" s="77" t="s">
        <v>2173</v>
      </c>
    </row>
    <row r="190" spans="1:24" ht="15" customHeight="1" x14ac:dyDescent="0.25">
      <c r="A190" s="40" t="s">
        <v>20</v>
      </c>
      <c r="B190" s="40" t="s">
        <v>21</v>
      </c>
      <c r="C190" t="s">
        <v>20</v>
      </c>
      <c r="D190" s="40" t="s">
        <v>158</v>
      </c>
      <c r="E190" t="s">
        <v>470</v>
      </c>
      <c r="F190" s="40" t="s">
        <v>471</v>
      </c>
      <c r="G190" t="s">
        <v>1258</v>
      </c>
      <c r="H190" t="s">
        <v>1259</v>
      </c>
      <c r="I190" s="1"/>
      <c r="J190" s="1"/>
      <c r="K190" s="1"/>
      <c r="L190" s="1"/>
      <c r="M190" s="1"/>
      <c r="N190" s="1">
        <v>50</v>
      </c>
      <c r="O190" s="60">
        <f t="shared" si="29"/>
        <v>1</v>
      </c>
      <c r="P190" s="60">
        <f t="shared" si="30"/>
        <v>1</v>
      </c>
      <c r="Q190" s="62">
        <f t="shared" si="39"/>
        <v>0</v>
      </c>
      <c r="R190" s="62">
        <f t="shared" si="32"/>
        <v>1</v>
      </c>
      <c r="S190" s="60" t="str">
        <f t="shared" si="27"/>
        <v>0-15% range</v>
      </c>
      <c r="T190" s="61">
        <f t="shared" si="37"/>
        <v>50</v>
      </c>
      <c r="U190" s="61">
        <f t="shared" si="34"/>
        <v>50</v>
      </c>
      <c r="V190" s="61">
        <f t="shared" si="35"/>
        <v>50</v>
      </c>
      <c r="W190" s="60">
        <f t="shared" si="28"/>
        <v>1</v>
      </c>
      <c r="X190" s="77" t="s">
        <v>2173</v>
      </c>
    </row>
    <row r="191" spans="1:24" ht="15" customHeight="1" x14ac:dyDescent="0.25">
      <c r="A191" s="40" t="s">
        <v>20</v>
      </c>
      <c r="B191" s="40" t="s">
        <v>21</v>
      </c>
      <c r="C191" t="s">
        <v>20</v>
      </c>
      <c r="D191" s="40" t="s">
        <v>158</v>
      </c>
      <c r="E191" t="s">
        <v>470</v>
      </c>
      <c r="F191" s="40" t="s">
        <v>471</v>
      </c>
      <c r="G191" t="s">
        <v>1260</v>
      </c>
      <c r="H191" t="s">
        <v>1261</v>
      </c>
      <c r="I191" s="1"/>
      <c r="J191" s="1"/>
      <c r="K191" s="1"/>
      <c r="L191" s="1"/>
      <c r="M191" s="1"/>
      <c r="N191" s="1">
        <v>7</v>
      </c>
      <c r="O191" s="60">
        <f t="shared" si="29"/>
        <v>1</v>
      </c>
      <c r="P191" s="60">
        <f t="shared" si="30"/>
        <v>1</v>
      </c>
      <c r="Q191" s="62">
        <f t="shared" si="39"/>
        <v>0</v>
      </c>
      <c r="R191" s="62">
        <f t="shared" si="32"/>
        <v>1</v>
      </c>
      <c r="S191" s="60" t="str">
        <f t="shared" si="27"/>
        <v>0-15% range</v>
      </c>
      <c r="T191" s="61">
        <f t="shared" si="37"/>
        <v>7</v>
      </c>
      <c r="U191" s="61">
        <f t="shared" si="34"/>
        <v>7</v>
      </c>
      <c r="V191" s="61">
        <f t="shared" si="35"/>
        <v>7</v>
      </c>
      <c r="W191" s="60">
        <f t="shared" si="28"/>
        <v>1</v>
      </c>
      <c r="X191" s="77" t="s">
        <v>2173</v>
      </c>
    </row>
    <row r="192" spans="1:24" ht="15" customHeight="1" x14ac:dyDescent="0.25">
      <c r="A192" s="40" t="s">
        <v>20</v>
      </c>
      <c r="B192" s="40" t="s">
        <v>21</v>
      </c>
      <c r="C192" t="s">
        <v>20</v>
      </c>
      <c r="D192" s="40" t="s">
        <v>158</v>
      </c>
      <c r="E192" t="s">
        <v>470</v>
      </c>
      <c r="F192" s="40" t="s">
        <v>471</v>
      </c>
      <c r="G192" t="s">
        <v>1262</v>
      </c>
      <c r="H192" t="s">
        <v>1263</v>
      </c>
      <c r="I192" s="1"/>
      <c r="J192" s="1"/>
      <c r="K192" s="1"/>
      <c r="L192" s="1"/>
      <c r="M192" s="1"/>
      <c r="N192" s="1">
        <v>17</v>
      </c>
      <c r="O192" s="60">
        <f t="shared" si="29"/>
        <v>1</v>
      </c>
      <c r="P192" s="60">
        <f t="shared" si="30"/>
        <v>1</v>
      </c>
      <c r="Q192" s="62">
        <f t="shared" si="39"/>
        <v>0</v>
      </c>
      <c r="R192" s="62">
        <f t="shared" si="32"/>
        <v>1</v>
      </c>
      <c r="S192" s="60" t="str">
        <f t="shared" si="27"/>
        <v>0-15% range</v>
      </c>
      <c r="T192" s="61">
        <f t="shared" si="37"/>
        <v>17</v>
      </c>
      <c r="U192" s="61">
        <f t="shared" si="34"/>
        <v>17</v>
      </c>
      <c r="V192" s="61">
        <f t="shared" si="35"/>
        <v>17</v>
      </c>
      <c r="W192" s="60">
        <f t="shared" si="28"/>
        <v>1</v>
      </c>
      <c r="X192" s="77" t="s">
        <v>2173</v>
      </c>
    </row>
    <row r="193" spans="1:24" ht="15" customHeight="1" x14ac:dyDescent="0.25">
      <c r="A193" s="40" t="s">
        <v>20</v>
      </c>
      <c r="B193" s="40" t="s">
        <v>21</v>
      </c>
      <c r="C193" t="s">
        <v>20</v>
      </c>
      <c r="D193" s="40" t="s">
        <v>158</v>
      </c>
      <c r="E193" t="s">
        <v>470</v>
      </c>
      <c r="F193" s="40" t="s">
        <v>471</v>
      </c>
      <c r="G193" t="s">
        <v>1620</v>
      </c>
      <c r="H193" t="s">
        <v>1621</v>
      </c>
      <c r="I193" s="1"/>
      <c r="J193" s="1"/>
      <c r="K193" s="1"/>
      <c r="L193" s="1"/>
      <c r="M193" s="1"/>
      <c r="N193" s="1">
        <v>37</v>
      </c>
      <c r="O193" s="60">
        <f t="shared" si="29"/>
        <v>1</v>
      </c>
      <c r="P193" s="60">
        <f t="shared" si="30"/>
        <v>1</v>
      </c>
      <c r="Q193" s="62">
        <f t="shared" si="39"/>
        <v>0</v>
      </c>
      <c r="R193" s="62">
        <f t="shared" si="32"/>
        <v>1</v>
      </c>
      <c r="S193" s="60" t="str">
        <f t="shared" si="27"/>
        <v>0-15% range</v>
      </c>
      <c r="T193" s="61">
        <f t="shared" si="37"/>
        <v>37</v>
      </c>
      <c r="U193" s="61">
        <f t="shared" si="34"/>
        <v>37</v>
      </c>
      <c r="V193" s="61">
        <f t="shared" si="35"/>
        <v>37</v>
      </c>
      <c r="W193" s="60">
        <f t="shared" si="28"/>
        <v>1</v>
      </c>
      <c r="X193" s="77" t="s">
        <v>2173</v>
      </c>
    </row>
    <row r="194" spans="1:24" ht="15" customHeight="1" x14ac:dyDescent="0.25">
      <c r="A194" s="40" t="s">
        <v>20</v>
      </c>
      <c r="B194" s="40" t="s">
        <v>21</v>
      </c>
      <c r="C194" t="s">
        <v>20</v>
      </c>
      <c r="D194" s="40" t="s">
        <v>158</v>
      </c>
      <c r="E194" t="s">
        <v>470</v>
      </c>
      <c r="F194" s="40" t="s">
        <v>471</v>
      </c>
      <c r="G194" t="s">
        <v>1622</v>
      </c>
      <c r="H194" t="s">
        <v>1623</v>
      </c>
      <c r="I194" s="1"/>
      <c r="J194" s="1"/>
      <c r="K194" s="1"/>
      <c r="L194" s="1"/>
      <c r="M194" s="1"/>
      <c r="N194" s="1">
        <v>47</v>
      </c>
      <c r="O194" s="60">
        <f t="shared" si="29"/>
        <v>1</v>
      </c>
      <c r="P194" s="60">
        <f t="shared" si="30"/>
        <v>1</v>
      </c>
      <c r="Q194" s="62">
        <f t="shared" si="39"/>
        <v>0</v>
      </c>
      <c r="R194" s="62">
        <f t="shared" si="32"/>
        <v>1</v>
      </c>
      <c r="S194" s="60" t="str">
        <f t="shared" si="27"/>
        <v>0-15% range</v>
      </c>
      <c r="T194" s="61">
        <f t="shared" si="37"/>
        <v>47</v>
      </c>
      <c r="U194" s="61">
        <f t="shared" si="34"/>
        <v>47</v>
      </c>
      <c r="V194" s="61">
        <f t="shared" si="35"/>
        <v>47</v>
      </c>
      <c r="W194" s="60">
        <f t="shared" si="28"/>
        <v>1</v>
      </c>
      <c r="X194" s="77" t="s">
        <v>2173</v>
      </c>
    </row>
    <row r="195" spans="1:24" ht="15" customHeight="1" x14ac:dyDescent="0.25">
      <c r="A195" s="40" t="s">
        <v>20</v>
      </c>
      <c r="B195" s="40" t="s">
        <v>21</v>
      </c>
      <c r="C195" t="s">
        <v>20</v>
      </c>
      <c r="D195" s="40" t="s">
        <v>158</v>
      </c>
      <c r="E195" t="s">
        <v>951</v>
      </c>
      <c r="F195" s="40" t="s">
        <v>950</v>
      </c>
      <c r="G195" t="s">
        <v>953</v>
      </c>
      <c r="H195" t="s">
        <v>952</v>
      </c>
      <c r="I195" s="1"/>
      <c r="J195" s="1"/>
      <c r="K195" s="1"/>
      <c r="L195" s="1">
        <v>16</v>
      </c>
      <c r="M195" s="1"/>
      <c r="N195" s="1">
        <v>12</v>
      </c>
      <c r="O195" s="60">
        <f t="shared" si="29"/>
        <v>2</v>
      </c>
      <c r="P195" s="60">
        <f t="shared" si="30"/>
        <v>2</v>
      </c>
      <c r="Q195" s="62">
        <f t="shared" si="39"/>
        <v>0.25</v>
      </c>
      <c r="R195" s="62">
        <f t="shared" si="32"/>
        <v>1.3333333333333333</v>
      </c>
      <c r="S195" s="60" t="str">
        <f t="shared" ref="S195:S258" si="40">IFERROR(IF(Q195&lt;=0.15,"0-15% range",IF(AND(Q195&gt;0.15,Q195&lt;=0.5),"16 - 50% range",IF(Q195&gt;0.5,"50-100% range", "NA"))),"")</f>
        <v>16 - 50% range</v>
      </c>
      <c r="T195" s="61">
        <f>AVERAGE(I195:N195)</f>
        <v>14</v>
      </c>
      <c r="U195" s="61">
        <f t="shared" si="34"/>
        <v>16</v>
      </c>
      <c r="V195" s="61">
        <f t="shared" si="35"/>
        <v>12</v>
      </c>
      <c r="W195" s="60">
        <f t="shared" ref="W195:W258" si="41">COUNTIF(H:H,H195)</f>
        <v>1</v>
      </c>
      <c r="X195" s="68" t="s">
        <v>2154</v>
      </c>
    </row>
    <row r="196" spans="1:24" ht="15" customHeight="1" x14ac:dyDescent="0.25">
      <c r="A196" s="40" t="s">
        <v>20</v>
      </c>
      <c r="B196" s="40" t="s">
        <v>21</v>
      </c>
      <c r="C196" t="s">
        <v>20</v>
      </c>
      <c r="D196" s="40" t="s">
        <v>158</v>
      </c>
      <c r="E196" t="s">
        <v>951</v>
      </c>
      <c r="F196" s="40" t="s">
        <v>950</v>
      </c>
      <c r="G196" t="s">
        <v>951</v>
      </c>
      <c r="H196" t="s">
        <v>1205</v>
      </c>
      <c r="I196" s="1"/>
      <c r="J196" s="1"/>
      <c r="K196" s="1"/>
      <c r="L196" s="1"/>
      <c r="M196" s="1"/>
      <c r="N196" s="1">
        <v>35</v>
      </c>
      <c r="O196" s="60">
        <f t="shared" ref="O196:O259" si="42">COUNTIF(I196:N196,"&gt;=0")</f>
        <v>1</v>
      </c>
      <c r="P196" s="60">
        <f t="shared" ref="P196:P259" si="43">COUNTIF(I196:N196,"&gt;=0")</f>
        <v>1</v>
      </c>
      <c r="Q196" s="62">
        <f t="shared" si="39"/>
        <v>0</v>
      </c>
      <c r="R196" s="62">
        <f t="shared" ref="R196:R259" si="44">IF(MIN(I196:N196)&lt;&gt;0,MAX(I196:N196)/MIN(I196:N196),0)</f>
        <v>1</v>
      </c>
      <c r="S196" s="60" t="str">
        <f t="shared" si="40"/>
        <v>0-15% range</v>
      </c>
      <c r="T196" s="61">
        <f t="shared" si="37"/>
        <v>35</v>
      </c>
      <c r="U196" s="61">
        <f t="shared" si="34"/>
        <v>35</v>
      </c>
      <c r="V196" s="61">
        <f t="shared" si="35"/>
        <v>35</v>
      </c>
      <c r="W196" s="60">
        <f t="shared" si="41"/>
        <v>1</v>
      </c>
      <c r="X196" s="77" t="s">
        <v>2173</v>
      </c>
    </row>
    <row r="197" spans="1:24" ht="15" customHeight="1" x14ac:dyDescent="0.25">
      <c r="A197" s="40" t="s">
        <v>20</v>
      </c>
      <c r="B197" s="40" t="s">
        <v>21</v>
      </c>
      <c r="C197" t="s">
        <v>20</v>
      </c>
      <c r="D197" s="40" t="s">
        <v>158</v>
      </c>
      <c r="E197" t="s">
        <v>826</v>
      </c>
      <c r="F197" s="40" t="s">
        <v>827</v>
      </c>
      <c r="G197" t="s">
        <v>1199</v>
      </c>
      <c r="H197" t="s">
        <v>1200</v>
      </c>
      <c r="I197" s="1"/>
      <c r="J197" s="1"/>
      <c r="K197" s="1"/>
      <c r="L197" s="1"/>
      <c r="M197" s="1"/>
      <c r="N197" s="1">
        <v>15</v>
      </c>
      <c r="O197" s="60">
        <f t="shared" si="42"/>
        <v>1</v>
      </c>
      <c r="P197" s="60">
        <f t="shared" si="43"/>
        <v>1</v>
      </c>
      <c r="Q197" s="62">
        <f t="shared" si="39"/>
        <v>0</v>
      </c>
      <c r="R197" s="62">
        <f t="shared" si="44"/>
        <v>1</v>
      </c>
      <c r="S197" s="60" t="str">
        <f t="shared" si="40"/>
        <v>0-15% range</v>
      </c>
      <c r="T197" s="61">
        <f t="shared" si="37"/>
        <v>15</v>
      </c>
      <c r="U197" s="61">
        <f t="shared" si="34"/>
        <v>15</v>
      </c>
      <c r="V197" s="61">
        <f t="shared" si="35"/>
        <v>15</v>
      </c>
      <c r="W197" s="60">
        <f t="shared" si="41"/>
        <v>1</v>
      </c>
      <c r="X197" s="77" t="s">
        <v>2173</v>
      </c>
    </row>
    <row r="198" spans="1:24" ht="15" customHeight="1" x14ac:dyDescent="0.25">
      <c r="A198" s="40" t="s">
        <v>20</v>
      </c>
      <c r="B198" s="40" t="s">
        <v>21</v>
      </c>
      <c r="C198" t="s">
        <v>20</v>
      </c>
      <c r="D198" s="40" t="s">
        <v>158</v>
      </c>
      <c r="E198" t="s">
        <v>826</v>
      </c>
      <c r="F198" s="40" t="s">
        <v>827</v>
      </c>
      <c r="G198" t="s">
        <v>1266</v>
      </c>
      <c r="H198" t="s">
        <v>1267</v>
      </c>
      <c r="I198" s="1"/>
      <c r="J198" s="1"/>
      <c r="K198" s="1"/>
      <c r="L198" s="1"/>
      <c r="M198" s="1"/>
      <c r="N198" s="1">
        <v>25</v>
      </c>
      <c r="O198" s="60">
        <f t="shared" si="42"/>
        <v>1</v>
      </c>
      <c r="P198" s="60">
        <f t="shared" si="43"/>
        <v>1</v>
      </c>
      <c r="Q198" s="62">
        <f t="shared" si="39"/>
        <v>0</v>
      </c>
      <c r="R198" s="62">
        <f t="shared" si="44"/>
        <v>1</v>
      </c>
      <c r="S198" s="60" t="str">
        <f t="shared" si="40"/>
        <v>0-15% range</v>
      </c>
      <c r="T198" s="61">
        <f t="shared" si="37"/>
        <v>25</v>
      </c>
      <c r="U198" s="61">
        <f t="shared" si="34"/>
        <v>25</v>
      </c>
      <c r="V198" s="61">
        <f t="shared" si="35"/>
        <v>25</v>
      </c>
      <c r="W198" s="60">
        <f t="shared" si="41"/>
        <v>1</v>
      </c>
      <c r="X198" s="77" t="s">
        <v>2173</v>
      </c>
    </row>
    <row r="199" spans="1:24" ht="15" customHeight="1" x14ac:dyDescent="0.25">
      <c r="A199" s="40" t="s">
        <v>20</v>
      </c>
      <c r="B199" s="40" t="s">
        <v>21</v>
      </c>
      <c r="C199" t="s">
        <v>20</v>
      </c>
      <c r="D199" s="40" t="s">
        <v>158</v>
      </c>
      <c r="E199" t="s">
        <v>826</v>
      </c>
      <c r="F199" s="40" t="s">
        <v>827</v>
      </c>
      <c r="G199" t="s">
        <v>1268</v>
      </c>
      <c r="H199" t="s">
        <v>1269</v>
      </c>
      <c r="I199" s="1"/>
      <c r="J199" s="1"/>
      <c r="K199" s="1"/>
      <c r="L199" s="1"/>
      <c r="M199" s="1"/>
      <c r="N199" s="1">
        <v>25</v>
      </c>
      <c r="O199" s="60">
        <f t="shared" si="42"/>
        <v>1</v>
      </c>
      <c r="P199" s="60">
        <f t="shared" si="43"/>
        <v>1</v>
      </c>
      <c r="Q199" s="62">
        <f t="shared" si="39"/>
        <v>0</v>
      </c>
      <c r="R199" s="62">
        <f t="shared" si="44"/>
        <v>1</v>
      </c>
      <c r="S199" s="60" t="str">
        <f t="shared" si="40"/>
        <v>0-15% range</v>
      </c>
      <c r="T199" s="61">
        <f t="shared" si="37"/>
        <v>25</v>
      </c>
      <c r="U199" s="61">
        <f t="shared" si="34"/>
        <v>25</v>
      </c>
      <c r="V199" s="61">
        <f t="shared" si="35"/>
        <v>25</v>
      </c>
      <c r="W199" s="60">
        <f t="shared" si="41"/>
        <v>1</v>
      </c>
      <c r="X199" s="77" t="s">
        <v>2173</v>
      </c>
    </row>
    <row r="200" spans="1:24" ht="15" customHeight="1" x14ac:dyDescent="0.25">
      <c r="A200" s="40" t="s">
        <v>20</v>
      </c>
      <c r="B200" s="40" t="s">
        <v>21</v>
      </c>
      <c r="C200" t="s">
        <v>20</v>
      </c>
      <c r="D200" s="40" t="s">
        <v>158</v>
      </c>
      <c r="E200" t="s">
        <v>1254</v>
      </c>
      <c r="F200" s="40" t="s">
        <v>1255</v>
      </c>
      <c r="G200" t="s">
        <v>1264</v>
      </c>
      <c r="H200" t="s">
        <v>1265</v>
      </c>
      <c r="I200" s="1"/>
      <c r="J200" s="1"/>
      <c r="K200" s="1"/>
      <c r="L200" s="1"/>
      <c r="M200" s="1"/>
      <c r="N200" s="1">
        <v>18</v>
      </c>
      <c r="O200" s="60">
        <f t="shared" si="42"/>
        <v>1</v>
      </c>
      <c r="P200" s="60">
        <f t="shared" si="43"/>
        <v>1</v>
      </c>
      <c r="Q200" s="62">
        <f t="shared" si="39"/>
        <v>0</v>
      </c>
      <c r="R200" s="62">
        <f t="shared" si="44"/>
        <v>1</v>
      </c>
      <c r="S200" s="60" t="str">
        <f t="shared" si="40"/>
        <v>0-15% range</v>
      </c>
      <c r="T200" s="61">
        <f t="shared" si="37"/>
        <v>18</v>
      </c>
      <c r="U200" s="61">
        <f t="shared" si="34"/>
        <v>18</v>
      </c>
      <c r="V200" s="61">
        <f t="shared" si="35"/>
        <v>18</v>
      </c>
      <c r="W200" s="60">
        <f t="shared" si="41"/>
        <v>1</v>
      </c>
      <c r="X200" s="77" t="s">
        <v>2173</v>
      </c>
    </row>
    <row r="201" spans="1:24" ht="15" customHeight="1" x14ac:dyDescent="0.25">
      <c r="A201" s="40" t="s">
        <v>20</v>
      </c>
      <c r="B201" s="40" t="s">
        <v>21</v>
      </c>
      <c r="C201" t="s">
        <v>20</v>
      </c>
      <c r="D201" s="40" t="s">
        <v>158</v>
      </c>
      <c r="E201" t="s">
        <v>1254</v>
      </c>
      <c r="F201" s="40" t="s">
        <v>1255</v>
      </c>
      <c r="G201" t="s">
        <v>1516</v>
      </c>
      <c r="H201" t="s">
        <v>1517</v>
      </c>
      <c r="I201" s="1"/>
      <c r="J201" s="1"/>
      <c r="K201" s="1"/>
      <c r="L201" s="1"/>
      <c r="M201" s="1"/>
      <c r="N201" s="1">
        <v>20</v>
      </c>
      <c r="O201" s="60">
        <f t="shared" si="42"/>
        <v>1</v>
      </c>
      <c r="P201" s="60">
        <f t="shared" si="43"/>
        <v>1</v>
      </c>
      <c r="Q201" s="62">
        <f t="shared" si="39"/>
        <v>0</v>
      </c>
      <c r="R201" s="62">
        <f t="shared" si="44"/>
        <v>1</v>
      </c>
      <c r="S201" s="60" t="str">
        <f t="shared" si="40"/>
        <v>0-15% range</v>
      </c>
      <c r="T201" s="61">
        <f t="shared" si="37"/>
        <v>20</v>
      </c>
      <c r="U201" s="61">
        <f t="shared" si="34"/>
        <v>20</v>
      </c>
      <c r="V201" s="61">
        <f t="shared" si="35"/>
        <v>20</v>
      </c>
      <c r="W201" s="60">
        <f t="shared" si="41"/>
        <v>1</v>
      </c>
      <c r="X201" s="77" t="s">
        <v>2173</v>
      </c>
    </row>
    <row r="202" spans="1:24" ht="15" customHeight="1" x14ac:dyDescent="0.25">
      <c r="A202" s="40" t="s">
        <v>20</v>
      </c>
      <c r="B202" s="40" t="s">
        <v>21</v>
      </c>
      <c r="C202" t="s">
        <v>20</v>
      </c>
      <c r="D202" s="40" t="s">
        <v>158</v>
      </c>
      <c r="E202" t="s">
        <v>1254</v>
      </c>
      <c r="F202" s="40" t="s">
        <v>1255</v>
      </c>
      <c r="G202" t="s">
        <v>1624</v>
      </c>
      <c r="H202" t="s">
        <v>1625</v>
      </c>
      <c r="I202" s="1"/>
      <c r="J202" s="1"/>
      <c r="K202" s="1"/>
      <c r="L202" s="1"/>
      <c r="M202" s="1"/>
      <c r="N202" s="1">
        <v>53</v>
      </c>
      <c r="O202" s="60">
        <f t="shared" si="42"/>
        <v>1</v>
      </c>
      <c r="P202" s="60">
        <f t="shared" si="43"/>
        <v>1</v>
      </c>
      <c r="Q202" s="62">
        <f t="shared" si="39"/>
        <v>0</v>
      </c>
      <c r="R202" s="62">
        <f t="shared" si="44"/>
        <v>1</v>
      </c>
      <c r="S202" s="60" t="str">
        <f t="shared" si="40"/>
        <v>0-15% range</v>
      </c>
      <c r="T202" s="61">
        <f t="shared" si="37"/>
        <v>53</v>
      </c>
      <c r="U202" s="61">
        <f t="shared" si="34"/>
        <v>53</v>
      </c>
      <c r="V202" s="61">
        <f t="shared" si="35"/>
        <v>53</v>
      </c>
      <c r="W202" s="60">
        <f t="shared" si="41"/>
        <v>1</v>
      </c>
      <c r="X202" s="77" t="s">
        <v>2173</v>
      </c>
    </row>
    <row r="203" spans="1:24" ht="15" customHeight="1" x14ac:dyDescent="0.25">
      <c r="A203" s="40" t="s">
        <v>20</v>
      </c>
      <c r="B203" s="40" t="s">
        <v>21</v>
      </c>
      <c r="C203" t="s">
        <v>20</v>
      </c>
      <c r="D203" s="40" t="s">
        <v>158</v>
      </c>
      <c r="E203" t="s">
        <v>1254</v>
      </c>
      <c r="F203" s="40" t="s">
        <v>1255</v>
      </c>
      <c r="G203" t="s">
        <v>1626</v>
      </c>
      <c r="H203" t="s">
        <v>1627</v>
      </c>
      <c r="I203" s="1"/>
      <c r="J203" s="1"/>
      <c r="K203" s="1"/>
      <c r="L203" s="1"/>
      <c r="M203" s="1"/>
      <c r="N203" s="1">
        <v>321</v>
      </c>
      <c r="O203" s="60">
        <f t="shared" si="42"/>
        <v>1</v>
      </c>
      <c r="P203" s="60">
        <f t="shared" si="43"/>
        <v>1</v>
      </c>
      <c r="Q203" s="62">
        <f t="shared" si="39"/>
        <v>0</v>
      </c>
      <c r="R203" s="62">
        <f t="shared" si="44"/>
        <v>1</v>
      </c>
      <c r="S203" s="60" t="str">
        <f t="shared" si="40"/>
        <v>0-15% range</v>
      </c>
      <c r="T203" s="61">
        <f t="shared" si="37"/>
        <v>321</v>
      </c>
      <c r="U203" s="61">
        <f t="shared" si="34"/>
        <v>321</v>
      </c>
      <c r="V203" s="61">
        <f t="shared" si="35"/>
        <v>321</v>
      </c>
      <c r="W203" s="60">
        <f t="shared" si="41"/>
        <v>1</v>
      </c>
      <c r="X203" s="77" t="s">
        <v>2173</v>
      </c>
    </row>
    <row r="204" spans="1:24" ht="15" customHeight="1" x14ac:dyDescent="0.25">
      <c r="A204" s="40" t="s">
        <v>20</v>
      </c>
      <c r="B204" s="40" t="s">
        <v>21</v>
      </c>
      <c r="C204" t="s">
        <v>20</v>
      </c>
      <c r="D204" s="40" t="s">
        <v>158</v>
      </c>
      <c r="E204" t="s">
        <v>1254</v>
      </c>
      <c r="F204" s="40" t="s">
        <v>1255</v>
      </c>
      <c r="G204" t="s">
        <v>1628</v>
      </c>
      <c r="H204" t="s">
        <v>1629</v>
      </c>
      <c r="I204" s="1"/>
      <c r="J204" s="1"/>
      <c r="K204" s="1"/>
      <c r="L204" s="1"/>
      <c r="M204" s="1"/>
      <c r="N204" s="1">
        <v>45</v>
      </c>
      <c r="O204" s="60">
        <f t="shared" si="42"/>
        <v>1</v>
      </c>
      <c r="P204" s="60">
        <f t="shared" si="43"/>
        <v>1</v>
      </c>
      <c r="Q204" s="62">
        <f t="shared" si="39"/>
        <v>0</v>
      </c>
      <c r="R204" s="62">
        <f t="shared" si="44"/>
        <v>1</v>
      </c>
      <c r="S204" s="60" t="str">
        <f t="shared" si="40"/>
        <v>0-15% range</v>
      </c>
      <c r="T204" s="61">
        <f t="shared" si="37"/>
        <v>45</v>
      </c>
      <c r="U204" s="61">
        <f t="shared" si="34"/>
        <v>45</v>
      </c>
      <c r="V204" s="61">
        <f t="shared" si="35"/>
        <v>45</v>
      </c>
      <c r="W204" s="60">
        <f t="shared" si="41"/>
        <v>1</v>
      </c>
      <c r="X204" s="77" t="s">
        <v>2173</v>
      </c>
    </row>
    <row r="205" spans="1:24" ht="15" customHeight="1" x14ac:dyDescent="0.25">
      <c r="A205" s="40" t="s">
        <v>20</v>
      </c>
      <c r="B205" s="40" t="s">
        <v>21</v>
      </c>
      <c r="C205" t="s">
        <v>955</v>
      </c>
      <c r="D205" s="40" t="s">
        <v>954</v>
      </c>
      <c r="E205" t="s">
        <v>955</v>
      </c>
      <c r="F205" s="40" t="s">
        <v>956</v>
      </c>
      <c r="G205" t="s">
        <v>955</v>
      </c>
      <c r="H205" t="s">
        <v>965</v>
      </c>
      <c r="I205" s="1"/>
      <c r="J205" s="1"/>
      <c r="K205" s="1"/>
      <c r="L205" s="1"/>
      <c r="M205" s="1"/>
      <c r="N205" s="1">
        <v>200</v>
      </c>
      <c r="O205" s="60">
        <f t="shared" si="42"/>
        <v>1</v>
      </c>
      <c r="P205" s="60">
        <f t="shared" si="43"/>
        <v>1</v>
      </c>
      <c r="Q205" s="62">
        <f t="shared" si="39"/>
        <v>0</v>
      </c>
      <c r="R205" s="62">
        <f t="shared" si="44"/>
        <v>1</v>
      </c>
      <c r="S205" s="60" t="str">
        <f t="shared" si="40"/>
        <v>0-15% range</v>
      </c>
      <c r="T205" s="61">
        <f t="shared" si="37"/>
        <v>200</v>
      </c>
      <c r="U205" s="61">
        <f t="shared" si="34"/>
        <v>200</v>
      </c>
      <c r="V205" s="61">
        <f t="shared" si="35"/>
        <v>200</v>
      </c>
      <c r="W205" s="60">
        <f t="shared" si="41"/>
        <v>1</v>
      </c>
      <c r="X205" s="77" t="s">
        <v>2173</v>
      </c>
    </row>
    <row r="206" spans="1:24" ht="15" customHeight="1" x14ac:dyDescent="0.25">
      <c r="A206" s="40" t="s">
        <v>20</v>
      </c>
      <c r="B206" s="40" t="s">
        <v>21</v>
      </c>
      <c r="C206" t="s">
        <v>955</v>
      </c>
      <c r="D206" s="40" t="s">
        <v>954</v>
      </c>
      <c r="E206" t="s">
        <v>955</v>
      </c>
      <c r="F206" s="40" t="s">
        <v>956</v>
      </c>
      <c r="G206" t="s">
        <v>966</v>
      </c>
      <c r="H206" t="s">
        <v>967</v>
      </c>
      <c r="I206" s="1"/>
      <c r="J206" s="1"/>
      <c r="K206" s="1"/>
      <c r="L206" s="1"/>
      <c r="M206" s="1"/>
      <c r="N206" s="1">
        <v>4</v>
      </c>
      <c r="O206" s="60">
        <f t="shared" si="42"/>
        <v>1</v>
      </c>
      <c r="P206" s="60">
        <f t="shared" si="43"/>
        <v>1</v>
      </c>
      <c r="Q206" s="62">
        <f t="shared" si="39"/>
        <v>0</v>
      </c>
      <c r="R206" s="62">
        <f t="shared" si="44"/>
        <v>1</v>
      </c>
      <c r="S206" s="60" t="str">
        <f t="shared" si="40"/>
        <v>0-15% range</v>
      </c>
      <c r="T206" s="61">
        <f t="shared" si="37"/>
        <v>4</v>
      </c>
      <c r="U206" s="61">
        <f t="shared" ref="U206:U269" si="45">MAX(I206:N206)</f>
        <v>4</v>
      </c>
      <c r="V206" s="61">
        <f t="shared" ref="V206:V269" si="46">MIN(I206:N206)</f>
        <v>4</v>
      </c>
      <c r="W206" s="60">
        <f t="shared" si="41"/>
        <v>1</v>
      </c>
      <c r="X206" s="77" t="s">
        <v>2173</v>
      </c>
    </row>
    <row r="207" spans="1:24" ht="15" customHeight="1" x14ac:dyDescent="0.25">
      <c r="A207" s="40" t="s">
        <v>20</v>
      </c>
      <c r="B207" s="40" t="s">
        <v>21</v>
      </c>
      <c r="C207" t="s">
        <v>955</v>
      </c>
      <c r="D207" s="40" t="s">
        <v>954</v>
      </c>
      <c r="E207" t="s">
        <v>955</v>
      </c>
      <c r="F207" s="40" t="s">
        <v>956</v>
      </c>
      <c r="G207" t="s">
        <v>968</v>
      </c>
      <c r="H207" t="s">
        <v>969</v>
      </c>
      <c r="I207" s="1"/>
      <c r="J207" s="1"/>
      <c r="K207" s="1"/>
      <c r="L207" s="1"/>
      <c r="M207" s="1"/>
      <c r="N207" s="1">
        <v>6</v>
      </c>
      <c r="O207" s="60">
        <f t="shared" si="42"/>
        <v>1</v>
      </c>
      <c r="P207" s="60">
        <f t="shared" si="43"/>
        <v>1</v>
      </c>
      <c r="Q207" s="62">
        <f t="shared" si="39"/>
        <v>0</v>
      </c>
      <c r="R207" s="62">
        <f t="shared" si="44"/>
        <v>1</v>
      </c>
      <c r="S207" s="60" t="str">
        <f t="shared" si="40"/>
        <v>0-15% range</v>
      </c>
      <c r="T207" s="61">
        <f t="shared" si="37"/>
        <v>6</v>
      </c>
      <c r="U207" s="61">
        <f t="shared" si="45"/>
        <v>6</v>
      </c>
      <c r="V207" s="61">
        <f t="shared" si="46"/>
        <v>6</v>
      </c>
      <c r="W207" s="60">
        <f t="shared" si="41"/>
        <v>1</v>
      </c>
      <c r="X207" s="77" t="s">
        <v>2173</v>
      </c>
    </row>
    <row r="208" spans="1:24" ht="15" customHeight="1" x14ac:dyDescent="0.25">
      <c r="A208" s="40" t="s">
        <v>20</v>
      </c>
      <c r="B208" s="40" t="s">
        <v>21</v>
      </c>
      <c r="C208" t="s">
        <v>955</v>
      </c>
      <c r="D208" s="40" t="s">
        <v>954</v>
      </c>
      <c r="E208" t="s">
        <v>955</v>
      </c>
      <c r="F208" s="40" t="s">
        <v>956</v>
      </c>
      <c r="G208" t="s">
        <v>970</v>
      </c>
      <c r="H208" t="s">
        <v>971</v>
      </c>
      <c r="I208" s="1"/>
      <c r="J208" s="1"/>
      <c r="K208" s="1"/>
      <c r="L208" s="1"/>
      <c r="M208" s="1"/>
      <c r="N208" s="1">
        <v>150</v>
      </c>
      <c r="O208" s="60">
        <f t="shared" si="42"/>
        <v>1</v>
      </c>
      <c r="P208" s="60">
        <f t="shared" si="43"/>
        <v>1</v>
      </c>
      <c r="Q208" s="62">
        <f t="shared" si="39"/>
        <v>0</v>
      </c>
      <c r="R208" s="62">
        <f t="shared" si="44"/>
        <v>1</v>
      </c>
      <c r="S208" s="60" t="str">
        <f t="shared" si="40"/>
        <v>0-15% range</v>
      </c>
      <c r="T208" s="61">
        <f t="shared" si="37"/>
        <v>150</v>
      </c>
      <c r="U208" s="61">
        <f t="shared" si="45"/>
        <v>150</v>
      </c>
      <c r="V208" s="61">
        <f t="shared" si="46"/>
        <v>150</v>
      </c>
      <c r="W208" s="60">
        <f t="shared" si="41"/>
        <v>1</v>
      </c>
      <c r="X208" s="77" t="s">
        <v>2173</v>
      </c>
    </row>
    <row r="209" spans="1:24" ht="15" customHeight="1" x14ac:dyDescent="0.25">
      <c r="A209" s="40" t="s">
        <v>20</v>
      </c>
      <c r="B209" s="40" t="s">
        <v>21</v>
      </c>
      <c r="C209" t="s">
        <v>955</v>
      </c>
      <c r="D209" s="40" t="s">
        <v>954</v>
      </c>
      <c r="E209" t="s">
        <v>955</v>
      </c>
      <c r="F209" s="40" t="s">
        <v>956</v>
      </c>
      <c r="G209" t="s">
        <v>371</v>
      </c>
      <c r="H209" t="s">
        <v>972</v>
      </c>
      <c r="I209" s="1"/>
      <c r="J209" s="1"/>
      <c r="K209" s="1"/>
      <c r="L209" s="1"/>
      <c r="M209" s="1"/>
      <c r="N209" s="1">
        <v>3</v>
      </c>
      <c r="O209" s="60">
        <f t="shared" si="42"/>
        <v>1</v>
      </c>
      <c r="P209" s="60">
        <f t="shared" si="43"/>
        <v>1</v>
      </c>
      <c r="Q209" s="62">
        <f t="shared" si="39"/>
        <v>0</v>
      </c>
      <c r="R209" s="62">
        <f t="shared" si="44"/>
        <v>1</v>
      </c>
      <c r="S209" s="60" t="str">
        <f t="shared" si="40"/>
        <v>0-15% range</v>
      </c>
      <c r="T209" s="61">
        <f t="shared" si="37"/>
        <v>3</v>
      </c>
      <c r="U209" s="61">
        <f t="shared" si="45"/>
        <v>3</v>
      </c>
      <c r="V209" s="61">
        <f t="shared" si="46"/>
        <v>3</v>
      </c>
      <c r="W209" s="60">
        <f t="shared" si="41"/>
        <v>1</v>
      </c>
      <c r="X209" s="77" t="s">
        <v>2173</v>
      </c>
    </row>
    <row r="210" spans="1:24" ht="15" customHeight="1" x14ac:dyDescent="0.25">
      <c r="A210" s="40" t="s">
        <v>20</v>
      </c>
      <c r="B210" s="40" t="s">
        <v>21</v>
      </c>
      <c r="C210" t="s">
        <v>955</v>
      </c>
      <c r="D210" s="40" t="s">
        <v>954</v>
      </c>
      <c r="E210" t="s">
        <v>955</v>
      </c>
      <c r="F210" s="40" t="s">
        <v>956</v>
      </c>
      <c r="G210" t="s">
        <v>973</v>
      </c>
      <c r="H210" t="s">
        <v>974</v>
      </c>
      <c r="I210" s="1"/>
      <c r="J210" s="1"/>
      <c r="K210" s="1"/>
      <c r="L210" s="1"/>
      <c r="M210" s="1"/>
      <c r="N210" s="1">
        <v>6</v>
      </c>
      <c r="O210" s="60">
        <f t="shared" si="42"/>
        <v>1</v>
      </c>
      <c r="P210" s="60">
        <f t="shared" si="43"/>
        <v>1</v>
      </c>
      <c r="Q210" s="62">
        <f t="shared" si="39"/>
        <v>0</v>
      </c>
      <c r="R210" s="62">
        <f t="shared" si="44"/>
        <v>1</v>
      </c>
      <c r="S210" s="60" t="str">
        <f t="shared" si="40"/>
        <v>0-15% range</v>
      </c>
      <c r="T210" s="61">
        <f t="shared" si="37"/>
        <v>6</v>
      </c>
      <c r="U210" s="61">
        <f t="shared" si="45"/>
        <v>6</v>
      </c>
      <c r="V210" s="61">
        <f t="shared" si="46"/>
        <v>6</v>
      </c>
      <c r="W210" s="60">
        <f t="shared" si="41"/>
        <v>1</v>
      </c>
      <c r="X210" s="77" t="s">
        <v>2173</v>
      </c>
    </row>
    <row r="211" spans="1:24" ht="15" customHeight="1" x14ac:dyDescent="0.25">
      <c r="A211" s="40" t="s">
        <v>20</v>
      </c>
      <c r="B211" s="40" t="s">
        <v>21</v>
      </c>
      <c r="C211" t="s">
        <v>955</v>
      </c>
      <c r="D211" s="40" t="s">
        <v>954</v>
      </c>
      <c r="E211" t="s">
        <v>955</v>
      </c>
      <c r="F211" s="40" t="s">
        <v>956</v>
      </c>
      <c r="G211" t="s">
        <v>975</v>
      </c>
      <c r="H211" t="s">
        <v>976</v>
      </c>
      <c r="I211" s="1"/>
      <c r="J211" s="1"/>
      <c r="K211" s="1"/>
      <c r="L211" s="1"/>
      <c r="M211" s="1"/>
      <c r="N211" s="1">
        <v>3</v>
      </c>
      <c r="O211" s="60">
        <f t="shared" si="42"/>
        <v>1</v>
      </c>
      <c r="P211" s="60">
        <f t="shared" si="43"/>
        <v>1</v>
      </c>
      <c r="Q211" s="62">
        <f t="shared" si="39"/>
        <v>0</v>
      </c>
      <c r="R211" s="62">
        <f t="shared" si="44"/>
        <v>1</v>
      </c>
      <c r="S211" s="60" t="str">
        <f t="shared" si="40"/>
        <v>0-15% range</v>
      </c>
      <c r="T211" s="61">
        <f t="shared" si="37"/>
        <v>3</v>
      </c>
      <c r="U211" s="61">
        <f t="shared" si="45"/>
        <v>3</v>
      </c>
      <c r="V211" s="61">
        <f t="shared" si="46"/>
        <v>3</v>
      </c>
      <c r="W211" s="60">
        <f t="shared" si="41"/>
        <v>1</v>
      </c>
      <c r="X211" s="77" t="s">
        <v>2173</v>
      </c>
    </row>
    <row r="212" spans="1:24" ht="15" customHeight="1" x14ac:dyDescent="0.25">
      <c r="A212" s="40" t="s">
        <v>20</v>
      </c>
      <c r="B212" s="40" t="s">
        <v>21</v>
      </c>
      <c r="C212" t="s">
        <v>955</v>
      </c>
      <c r="D212" s="40" t="s">
        <v>954</v>
      </c>
      <c r="E212" t="s">
        <v>955</v>
      </c>
      <c r="F212" s="40" t="s">
        <v>956</v>
      </c>
      <c r="G212" t="s">
        <v>977</v>
      </c>
      <c r="H212" t="s">
        <v>978</v>
      </c>
      <c r="I212" s="1"/>
      <c r="J212" s="1"/>
      <c r="K212" s="1"/>
      <c r="L212" s="1"/>
      <c r="M212" s="1"/>
      <c r="N212" s="1">
        <v>6</v>
      </c>
      <c r="O212" s="60">
        <f t="shared" si="42"/>
        <v>1</v>
      </c>
      <c r="P212" s="60">
        <f t="shared" si="43"/>
        <v>1</v>
      </c>
      <c r="Q212" s="62">
        <f t="shared" si="39"/>
        <v>0</v>
      </c>
      <c r="R212" s="62">
        <f t="shared" si="44"/>
        <v>1</v>
      </c>
      <c r="S212" s="60" t="str">
        <f t="shared" si="40"/>
        <v>0-15% range</v>
      </c>
      <c r="T212" s="61">
        <f t="shared" si="37"/>
        <v>6</v>
      </c>
      <c r="U212" s="61">
        <f t="shared" si="45"/>
        <v>6</v>
      </c>
      <c r="V212" s="61">
        <f t="shared" si="46"/>
        <v>6</v>
      </c>
      <c r="W212" s="60">
        <f t="shared" si="41"/>
        <v>1</v>
      </c>
      <c r="X212" s="77" t="s">
        <v>2173</v>
      </c>
    </row>
    <row r="213" spans="1:24" ht="15" customHeight="1" x14ac:dyDescent="0.25">
      <c r="A213" s="40" t="s">
        <v>20</v>
      </c>
      <c r="B213" s="40" t="s">
        <v>21</v>
      </c>
      <c r="C213" t="s">
        <v>955</v>
      </c>
      <c r="D213" s="40" t="s">
        <v>954</v>
      </c>
      <c r="E213" t="s">
        <v>955</v>
      </c>
      <c r="F213" s="40" t="s">
        <v>956</v>
      </c>
      <c r="G213" t="s">
        <v>1017</v>
      </c>
      <c r="H213" t="s">
        <v>1018</v>
      </c>
      <c r="I213" s="1"/>
      <c r="J213" s="1"/>
      <c r="K213" s="1"/>
      <c r="L213" s="1"/>
      <c r="M213" s="1"/>
      <c r="N213" s="1">
        <v>5</v>
      </c>
      <c r="O213" s="60">
        <f t="shared" si="42"/>
        <v>1</v>
      </c>
      <c r="P213" s="60">
        <f t="shared" si="43"/>
        <v>1</v>
      </c>
      <c r="Q213" s="62">
        <f t="shared" si="39"/>
        <v>0</v>
      </c>
      <c r="R213" s="62">
        <f t="shared" si="44"/>
        <v>1</v>
      </c>
      <c r="S213" s="60" t="str">
        <f t="shared" si="40"/>
        <v>0-15% range</v>
      </c>
      <c r="T213" s="61">
        <f t="shared" ref="T213:T214" si="47">AVERAGE(I213:N213)</f>
        <v>5</v>
      </c>
      <c r="U213" s="61">
        <f t="shared" si="45"/>
        <v>5</v>
      </c>
      <c r="V213" s="61">
        <f t="shared" si="46"/>
        <v>5</v>
      </c>
      <c r="W213" s="60">
        <f t="shared" si="41"/>
        <v>1</v>
      </c>
      <c r="X213" s="77" t="s">
        <v>2173</v>
      </c>
    </row>
    <row r="214" spans="1:24" ht="15" customHeight="1" x14ac:dyDescent="0.25">
      <c r="A214" s="40" t="s">
        <v>20</v>
      </c>
      <c r="B214" s="40" t="s">
        <v>21</v>
      </c>
      <c r="C214" t="s">
        <v>955</v>
      </c>
      <c r="D214" s="40" t="s">
        <v>954</v>
      </c>
      <c r="E214" t="s">
        <v>955</v>
      </c>
      <c r="F214" s="40" t="s">
        <v>956</v>
      </c>
      <c r="G214" t="s">
        <v>1021</v>
      </c>
      <c r="H214" t="s">
        <v>1022</v>
      </c>
      <c r="I214" s="1"/>
      <c r="J214" s="1"/>
      <c r="K214" s="1"/>
      <c r="L214" s="1"/>
      <c r="M214" s="1"/>
      <c r="N214" s="1">
        <v>7</v>
      </c>
      <c r="O214" s="60">
        <f t="shared" si="42"/>
        <v>1</v>
      </c>
      <c r="P214" s="60">
        <f t="shared" si="43"/>
        <v>1</v>
      </c>
      <c r="Q214" s="62">
        <f t="shared" si="39"/>
        <v>0</v>
      </c>
      <c r="R214" s="62">
        <f t="shared" si="44"/>
        <v>1</v>
      </c>
      <c r="S214" s="60" t="str">
        <f t="shared" si="40"/>
        <v>0-15% range</v>
      </c>
      <c r="T214" s="61">
        <f t="shared" si="47"/>
        <v>7</v>
      </c>
      <c r="U214" s="61">
        <f t="shared" si="45"/>
        <v>7</v>
      </c>
      <c r="V214" s="61">
        <f t="shared" si="46"/>
        <v>7</v>
      </c>
      <c r="W214" s="60">
        <f t="shared" si="41"/>
        <v>1</v>
      </c>
      <c r="X214" s="77" t="s">
        <v>2173</v>
      </c>
    </row>
    <row r="215" spans="1:24" ht="15" customHeight="1" x14ac:dyDescent="0.25">
      <c r="A215" s="40" t="s">
        <v>20</v>
      </c>
      <c r="B215" s="40" t="s">
        <v>21</v>
      </c>
      <c r="C215" t="s">
        <v>955</v>
      </c>
      <c r="D215" s="40" t="s">
        <v>954</v>
      </c>
      <c r="E215" t="s">
        <v>955</v>
      </c>
      <c r="F215" s="40" t="s">
        <v>956</v>
      </c>
      <c r="G215" t="s">
        <v>958</v>
      </c>
      <c r="H215" t="s">
        <v>957</v>
      </c>
      <c r="I215" s="1"/>
      <c r="J215" s="1"/>
      <c r="K215" s="1"/>
      <c r="L215" s="1">
        <v>220</v>
      </c>
      <c r="M215" s="1"/>
      <c r="N215" s="1">
        <v>35</v>
      </c>
      <c r="O215" s="60">
        <f t="shared" si="42"/>
        <v>2</v>
      </c>
      <c r="P215" s="60">
        <f t="shared" si="43"/>
        <v>2</v>
      </c>
      <c r="Q215" s="62">
        <f t="shared" si="39"/>
        <v>0.84090909090909094</v>
      </c>
      <c r="R215" s="62">
        <f t="shared" si="44"/>
        <v>6.2857142857142856</v>
      </c>
      <c r="S215" s="60" t="str">
        <f t="shared" si="40"/>
        <v>50-100% range</v>
      </c>
      <c r="T215" s="61">
        <f>$N215</f>
        <v>35</v>
      </c>
      <c r="U215" s="61">
        <f t="shared" si="45"/>
        <v>220</v>
      </c>
      <c r="V215" s="61">
        <f t="shared" si="46"/>
        <v>35</v>
      </c>
      <c r="W215" s="60">
        <f t="shared" si="41"/>
        <v>1</v>
      </c>
      <c r="X215" s="68" t="s">
        <v>2160</v>
      </c>
    </row>
    <row r="216" spans="1:24" ht="15" customHeight="1" x14ac:dyDescent="0.25">
      <c r="A216" s="40" t="s">
        <v>20</v>
      </c>
      <c r="B216" s="40" t="s">
        <v>21</v>
      </c>
      <c r="C216" t="s">
        <v>955</v>
      </c>
      <c r="D216" s="40" t="s">
        <v>954</v>
      </c>
      <c r="E216" t="s">
        <v>979</v>
      </c>
      <c r="F216" s="40" t="s">
        <v>980</v>
      </c>
      <c r="G216" t="s">
        <v>979</v>
      </c>
      <c r="H216" t="s">
        <v>981</v>
      </c>
      <c r="I216" s="1"/>
      <c r="J216" s="1"/>
      <c r="K216" s="1"/>
      <c r="L216" s="1"/>
      <c r="M216" s="1"/>
      <c r="N216" s="1">
        <v>17</v>
      </c>
      <c r="O216" s="60">
        <f t="shared" si="42"/>
        <v>1</v>
      </c>
      <c r="P216" s="60">
        <f t="shared" si="43"/>
        <v>1</v>
      </c>
      <c r="Q216" s="62">
        <f t="shared" si="39"/>
        <v>0</v>
      </c>
      <c r="R216" s="62">
        <f t="shared" si="44"/>
        <v>1</v>
      </c>
      <c r="S216" s="60" t="str">
        <f t="shared" si="40"/>
        <v>0-15% range</v>
      </c>
      <c r="T216" s="61">
        <f t="shared" ref="T216:T250" si="48">AVERAGE(I216:N216)</f>
        <v>17</v>
      </c>
      <c r="U216" s="61">
        <f t="shared" si="45"/>
        <v>17</v>
      </c>
      <c r="V216" s="61">
        <f t="shared" si="46"/>
        <v>17</v>
      </c>
      <c r="W216" s="60">
        <f t="shared" si="41"/>
        <v>1</v>
      </c>
      <c r="X216" s="77" t="s">
        <v>2173</v>
      </c>
    </row>
    <row r="217" spans="1:24" ht="15" customHeight="1" x14ac:dyDescent="0.25">
      <c r="A217" s="40" t="s">
        <v>20</v>
      </c>
      <c r="B217" s="40" t="s">
        <v>21</v>
      </c>
      <c r="C217" t="s">
        <v>955</v>
      </c>
      <c r="D217" s="40" t="s">
        <v>954</v>
      </c>
      <c r="E217" t="s">
        <v>979</v>
      </c>
      <c r="F217" s="40" t="s">
        <v>980</v>
      </c>
      <c r="G217" t="s">
        <v>982</v>
      </c>
      <c r="H217" t="s">
        <v>983</v>
      </c>
      <c r="I217" s="1"/>
      <c r="J217" s="1"/>
      <c r="K217" s="1"/>
      <c r="L217" s="1"/>
      <c r="M217" s="1"/>
      <c r="N217" s="1">
        <v>6</v>
      </c>
      <c r="O217" s="60">
        <f t="shared" si="42"/>
        <v>1</v>
      </c>
      <c r="P217" s="60">
        <f t="shared" si="43"/>
        <v>1</v>
      </c>
      <c r="Q217" s="62">
        <f t="shared" si="39"/>
        <v>0</v>
      </c>
      <c r="R217" s="62">
        <f t="shared" si="44"/>
        <v>1</v>
      </c>
      <c r="S217" s="60" t="str">
        <f t="shared" si="40"/>
        <v>0-15% range</v>
      </c>
      <c r="T217" s="61">
        <f t="shared" si="48"/>
        <v>6</v>
      </c>
      <c r="U217" s="61">
        <f t="shared" si="45"/>
        <v>6</v>
      </c>
      <c r="V217" s="61">
        <f t="shared" si="46"/>
        <v>6</v>
      </c>
      <c r="W217" s="60">
        <f t="shared" si="41"/>
        <v>1</v>
      </c>
      <c r="X217" s="77" t="s">
        <v>2173</v>
      </c>
    </row>
    <row r="218" spans="1:24" ht="15" customHeight="1" x14ac:dyDescent="0.25">
      <c r="A218" s="40" t="s">
        <v>20</v>
      </c>
      <c r="B218" s="40" t="s">
        <v>21</v>
      </c>
      <c r="C218" t="s">
        <v>955</v>
      </c>
      <c r="D218" s="40" t="s">
        <v>954</v>
      </c>
      <c r="E218" t="s">
        <v>1231</v>
      </c>
      <c r="F218" s="40" t="s">
        <v>1232</v>
      </c>
      <c r="G218" t="s">
        <v>1233</v>
      </c>
      <c r="H218" t="s">
        <v>1234</v>
      </c>
      <c r="I218" s="1"/>
      <c r="J218" s="1"/>
      <c r="K218" s="1"/>
      <c r="L218" s="1"/>
      <c r="M218" s="1"/>
      <c r="N218" s="1">
        <v>13</v>
      </c>
      <c r="O218" s="60">
        <f t="shared" si="42"/>
        <v>1</v>
      </c>
      <c r="P218" s="60">
        <f t="shared" si="43"/>
        <v>1</v>
      </c>
      <c r="Q218" s="62">
        <f t="shared" si="39"/>
        <v>0</v>
      </c>
      <c r="R218" s="62">
        <f t="shared" si="44"/>
        <v>1</v>
      </c>
      <c r="S218" s="60" t="str">
        <f t="shared" si="40"/>
        <v>0-15% range</v>
      </c>
      <c r="T218" s="61">
        <f t="shared" si="48"/>
        <v>13</v>
      </c>
      <c r="U218" s="61">
        <f t="shared" si="45"/>
        <v>13</v>
      </c>
      <c r="V218" s="61">
        <f t="shared" si="46"/>
        <v>13</v>
      </c>
      <c r="W218" s="60">
        <f t="shared" si="41"/>
        <v>1</v>
      </c>
      <c r="X218" s="77" t="s">
        <v>2173</v>
      </c>
    </row>
    <row r="219" spans="1:24" ht="15" customHeight="1" x14ac:dyDescent="0.25">
      <c r="A219" s="40" t="s">
        <v>20</v>
      </c>
      <c r="B219" s="40" t="s">
        <v>21</v>
      </c>
      <c r="C219" t="s">
        <v>955</v>
      </c>
      <c r="D219" s="40" t="s">
        <v>954</v>
      </c>
      <c r="E219" t="s">
        <v>1231</v>
      </c>
      <c r="F219" s="40" t="s">
        <v>1232</v>
      </c>
      <c r="G219" t="s">
        <v>1235</v>
      </c>
      <c r="H219" t="s">
        <v>1236</v>
      </c>
      <c r="I219" s="1"/>
      <c r="J219" s="1"/>
      <c r="K219" s="1"/>
      <c r="L219" s="1"/>
      <c r="M219" s="1"/>
      <c r="N219" s="1">
        <v>12</v>
      </c>
      <c r="O219" s="60">
        <f t="shared" si="42"/>
        <v>1</v>
      </c>
      <c r="P219" s="60">
        <f t="shared" si="43"/>
        <v>1</v>
      </c>
      <c r="Q219" s="62">
        <f t="shared" si="39"/>
        <v>0</v>
      </c>
      <c r="R219" s="62">
        <f t="shared" si="44"/>
        <v>1</v>
      </c>
      <c r="S219" s="60" t="str">
        <f t="shared" si="40"/>
        <v>0-15% range</v>
      </c>
      <c r="T219" s="61">
        <f t="shared" si="48"/>
        <v>12</v>
      </c>
      <c r="U219" s="61">
        <f t="shared" si="45"/>
        <v>12</v>
      </c>
      <c r="V219" s="61">
        <f t="shared" si="46"/>
        <v>12</v>
      </c>
      <c r="W219" s="60">
        <f t="shared" si="41"/>
        <v>1</v>
      </c>
      <c r="X219" s="77" t="s">
        <v>2173</v>
      </c>
    </row>
    <row r="220" spans="1:24" ht="15" customHeight="1" x14ac:dyDescent="0.25">
      <c r="A220" s="40" t="s">
        <v>20</v>
      </c>
      <c r="B220" s="40" t="s">
        <v>21</v>
      </c>
      <c r="C220" t="s">
        <v>955</v>
      </c>
      <c r="D220" s="40" t="s">
        <v>954</v>
      </c>
      <c r="E220" t="s">
        <v>1231</v>
      </c>
      <c r="F220" s="40" t="s">
        <v>1232</v>
      </c>
      <c r="G220" t="s">
        <v>1237</v>
      </c>
      <c r="H220" t="s">
        <v>1238</v>
      </c>
      <c r="I220" s="1"/>
      <c r="J220" s="1"/>
      <c r="K220" s="1"/>
      <c r="L220" s="1"/>
      <c r="M220" s="1"/>
      <c r="N220" s="1">
        <v>15</v>
      </c>
      <c r="O220" s="60">
        <f t="shared" si="42"/>
        <v>1</v>
      </c>
      <c r="P220" s="60">
        <f t="shared" si="43"/>
        <v>1</v>
      </c>
      <c r="Q220" s="62">
        <f t="shared" si="39"/>
        <v>0</v>
      </c>
      <c r="R220" s="62">
        <f t="shared" si="44"/>
        <v>1</v>
      </c>
      <c r="S220" s="60" t="str">
        <f t="shared" si="40"/>
        <v>0-15% range</v>
      </c>
      <c r="T220" s="61">
        <f t="shared" si="48"/>
        <v>15</v>
      </c>
      <c r="U220" s="61">
        <f t="shared" si="45"/>
        <v>15</v>
      </c>
      <c r="V220" s="61">
        <f t="shared" si="46"/>
        <v>15</v>
      </c>
      <c r="W220" s="60">
        <f t="shared" si="41"/>
        <v>1</v>
      </c>
      <c r="X220" s="77" t="s">
        <v>2173</v>
      </c>
    </row>
    <row r="221" spans="1:24" ht="15" customHeight="1" x14ac:dyDescent="0.25">
      <c r="A221" s="40" t="s">
        <v>20</v>
      </c>
      <c r="B221" s="40" t="s">
        <v>21</v>
      </c>
      <c r="C221" t="s">
        <v>955</v>
      </c>
      <c r="D221" s="40" t="s">
        <v>954</v>
      </c>
      <c r="E221" t="s">
        <v>1231</v>
      </c>
      <c r="F221" s="40" t="s">
        <v>1232</v>
      </c>
      <c r="G221" t="s">
        <v>1231</v>
      </c>
      <c r="H221" t="s">
        <v>1239</v>
      </c>
      <c r="I221" s="1"/>
      <c r="J221" s="1"/>
      <c r="K221" s="1"/>
      <c r="L221" s="1"/>
      <c r="M221" s="1"/>
      <c r="N221" s="1">
        <v>20</v>
      </c>
      <c r="O221" s="60">
        <f t="shared" si="42"/>
        <v>1</v>
      </c>
      <c r="P221" s="60">
        <f t="shared" si="43"/>
        <v>1</v>
      </c>
      <c r="Q221" s="62">
        <f t="shared" si="39"/>
        <v>0</v>
      </c>
      <c r="R221" s="62">
        <f t="shared" si="44"/>
        <v>1</v>
      </c>
      <c r="S221" s="60" t="str">
        <f t="shared" si="40"/>
        <v>0-15% range</v>
      </c>
      <c r="T221" s="61">
        <f t="shared" si="48"/>
        <v>20</v>
      </c>
      <c r="U221" s="61">
        <f t="shared" si="45"/>
        <v>20</v>
      </c>
      <c r="V221" s="61">
        <f t="shared" si="46"/>
        <v>20</v>
      </c>
      <c r="W221" s="60">
        <f t="shared" si="41"/>
        <v>1</v>
      </c>
      <c r="X221" s="77" t="s">
        <v>2173</v>
      </c>
    </row>
    <row r="222" spans="1:24" ht="15" customHeight="1" x14ac:dyDescent="0.25">
      <c r="A222" s="40" t="s">
        <v>20</v>
      </c>
      <c r="B222" s="40" t="s">
        <v>21</v>
      </c>
      <c r="C222" t="s">
        <v>955</v>
      </c>
      <c r="D222" s="40" t="s">
        <v>954</v>
      </c>
      <c r="E222" t="s">
        <v>1231</v>
      </c>
      <c r="F222" s="40" t="s">
        <v>1232</v>
      </c>
      <c r="G222" t="s">
        <v>1518</v>
      </c>
      <c r="H222" t="s">
        <v>1519</v>
      </c>
      <c r="I222" s="1"/>
      <c r="J222" s="1"/>
      <c r="K222" s="1"/>
      <c r="L222" s="1"/>
      <c r="M222" s="1"/>
      <c r="N222" s="1">
        <v>5</v>
      </c>
      <c r="O222" s="60">
        <f t="shared" si="42"/>
        <v>1</v>
      </c>
      <c r="P222" s="60">
        <f t="shared" si="43"/>
        <v>1</v>
      </c>
      <c r="Q222" s="62">
        <f t="shared" si="39"/>
        <v>0</v>
      </c>
      <c r="R222" s="62">
        <f t="shared" si="44"/>
        <v>1</v>
      </c>
      <c r="S222" s="60" t="str">
        <f t="shared" si="40"/>
        <v>0-15% range</v>
      </c>
      <c r="T222" s="61">
        <f t="shared" si="48"/>
        <v>5</v>
      </c>
      <c r="U222" s="61">
        <f t="shared" si="45"/>
        <v>5</v>
      </c>
      <c r="V222" s="61">
        <f t="shared" si="46"/>
        <v>5</v>
      </c>
      <c r="W222" s="60">
        <f t="shared" si="41"/>
        <v>1</v>
      </c>
      <c r="X222" s="77" t="s">
        <v>2173</v>
      </c>
    </row>
    <row r="223" spans="1:24" ht="15" customHeight="1" x14ac:dyDescent="0.25">
      <c r="A223" s="40" t="s">
        <v>20</v>
      </c>
      <c r="B223" s="40" t="s">
        <v>21</v>
      </c>
      <c r="C223" t="s">
        <v>22</v>
      </c>
      <c r="D223" s="40" t="s">
        <v>23</v>
      </c>
      <c r="E223" t="s">
        <v>24</v>
      </c>
      <c r="F223" s="40" t="s">
        <v>25</v>
      </c>
      <c r="G223" t="s">
        <v>1201</v>
      </c>
      <c r="H223" t="s">
        <v>1202</v>
      </c>
      <c r="I223" s="1"/>
      <c r="J223" s="1"/>
      <c r="K223" s="1"/>
      <c r="L223" s="1"/>
      <c r="M223" s="1"/>
      <c r="N223" s="1">
        <v>2</v>
      </c>
      <c r="O223" s="60">
        <f t="shared" si="42"/>
        <v>1</v>
      </c>
      <c r="P223" s="60">
        <f t="shared" si="43"/>
        <v>1</v>
      </c>
      <c r="Q223" s="62">
        <f t="shared" si="39"/>
        <v>0</v>
      </c>
      <c r="R223" s="62">
        <f t="shared" si="44"/>
        <v>1</v>
      </c>
      <c r="S223" s="60" t="str">
        <f t="shared" si="40"/>
        <v>0-15% range</v>
      </c>
      <c r="T223" s="61">
        <f t="shared" si="48"/>
        <v>2</v>
      </c>
      <c r="U223" s="61">
        <f t="shared" si="45"/>
        <v>2</v>
      </c>
      <c r="V223" s="61">
        <f t="shared" si="46"/>
        <v>2</v>
      </c>
      <c r="W223" s="60">
        <f t="shared" si="41"/>
        <v>1</v>
      </c>
      <c r="X223" s="77" t="s">
        <v>2173</v>
      </c>
    </row>
    <row r="224" spans="1:24" ht="15" customHeight="1" x14ac:dyDescent="0.25">
      <c r="A224" s="40" t="s">
        <v>20</v>
      </c>
      <c r="B224" s="40" t="s">
        <v>21</v>
      </c>
      <c r="C224" t="s">
        <v>22</v>
      </c>
      <c r="D224" s="40" t="s">
        <v>23</v>
      </c>
      <c r="E224" t="s">
        <v>24</v>
      </c>
      <c r="F224" s="40" t="s">
        <v>25</v>
      </c>
      <c r="G224" t="s">
        <v>1203</v>
      </c>
      <c r="H224" t="s">
        <v>1204</v>
      </c>
      <c r="I224" s="1"/>
      <c r="J224" s="1"/>
      <c r="K224" s="1"/>
      <c r="L224" s="1"/>
      <c r="M224" s="1"/>
      <c r="N224" s="1">
        <v>1</v>
      </c>
      <c r="O224" s="60">
        <f t="shared" si="42"/>
        <v>1</v>
      </c>
      <c r="P224" s="60">
        <f t="shared" si="43"/>
        <v>1</v>
      </c>
      <c r="Q224" s="62">
        <f t="shared" si="39"/>
        <v>0</v>
      </c>
      <c r="R224" s="62">
        <f t="shared" si="44"/>
        <v>1</v>
      </c>
      <c r="S224" s="60" t="str">
        <f t="shared" si="40"/>
        <v>0-15% range</v>
      </c>
      <c r="T224" s="61">
        <f t="shared" si="48"/>
        <v>1</v>
      </c>
      <c r="U224" s="61">
        <f t="shared" si="45"/>
        <v>1</v>
      </c>
      <c r="V224" s="61">
        <f t="shared" si="46"/>
        <v>1</v>
      </c>
      <c r="W224" s="60">
        <f t="shared" si="41"/>
        <v>1</v>
      </c>
      <c r="X224" s="77" t="s">
        <v>2173</v>
      </c>
    </row>
    <row r="225" spans="1:24" ht="15" customHeight="1" x14ac:dyDescent="0.25">
      <c r="A225" s="40" t="s">
        <v>20</v>
      </c>
      <c r="B225" s="40" t="s">
        <v>21</v>
      </c>
      <c r="C225" t="s">
        <v>22</v>
      </c>
      <c r="D225" s="40" t="s">
        <v>23</v>
      </c>
      <c r="E225" t="s">
        <v>24</v>
      </c>
      <c r="F225" s="40" t="s">
        <v>25</v>
      </c>
      <c r="G225" t="s">
        <v>1296</v>
      </c>
      <c r="H225" t="s">
        <v>1297</v>
      </c>
      <c r="I225" s="1"/>
      <c r="J225" s="1"/>
      <c r="K225" s="1"/>
      <c r="L225" s="1"/>
      <c r="M225" s="1"/>
      <c r="N225" s="1">
        <v>2</v>
      </c>
      <c r="O225" s="60">
        <f t="shared" si="42"/>
        <v>1</v>
      </c>
      <c r="P225" s="60">
        <f t="shared" si="43"/>
        <v>1</v>
      </c>
      <c r="Q225" s="62">
        <f t="shared" si="39"/>
        <v>0</v>
      </c>
      <c r="R225" s="62">
        <f t="shared" si="44"/>
        <v>1</v>
      </c>
      <c r="S225" s="60" t="str">
        <f t="shared" si="40"/>
        <v>0-15% range</v>
      </c>
      <c r="T225" s="61">
        <f t="shared" si="48"/>
        <v>2</v>
      </c>
      <c r="U225" s="61">
        <f t="shared" si="45"/>
        <v>2</v>
      </c>
      <c r="V225" s="61">
        <f t="shared" si="46"/>
        <v>2</v>
      </c>
      <c r="W225" s="60">
        <f t="shared" si="41"/>
        <v>1</v>
      </c>
      <c r="X225" s="77" t="s">
        <v>2173</v>
      </c>
    </row>
    <row r="226" spans="1:24" ht="15" customHeight="1" x14ac:dyDescent="0.25">
      <c r="A226" s="40" t="s">
        <v>20</v>
      </c>
      <c r="B226" s="40" t="s">
        <v>21</v>
      </c>
      <c r="C226" t="s">
        <v>22</v>
      </c>
      <c r="D226" s="40" t="s">
        <v>23</v>
      </c>
      <c r="E226" t="s">
        <v>24</v>
      </c>
      <c r="F226" s="40" t="s">
        <v>25</v>
      </c>
      <c r="G226" t="s">
        <v>1298</v>
      </c>
      <c r="H226" t="s">
        <v>1299</v>
      </c>
      <c r="I226" s="1"/>
      <c r="J226" s="1"/>
      <c r="K226" s="1"/>
      <c r="L226" s="1"/>
      <c r="M226" s="1"/>
      <c r="N226" s="1">
        <v>5</v>
      </c>
      <c r="O226" s="60">
        <f t="shared" si="42"/>
        <v>1</v>
      </c>
      <c r="P226" s="60">
        <f t="shared" si="43"/>
        <v>1</v>
      </c>
      <c r="Q226" s="62">
        <f t="shared" si="39"/>
        <v>0</v>
      </c>
      <c r="R226" s="62">
        <f t="shared" si="44"/>
        <v>1</v>
      </c>
      <c r="S226" s="60" t="str">
        <f t="shared" si="40"/>
        <v>0-15% range</v>
      </c>
      <c r="T226" s="61">
        <f t="shared" si="48"/>
        <v>5</v>
      </c>
      <c r="U226" s="61">
        <f t="shared" si="45"/>
        <v>5</v>
      </c>
      <c r="V226" s="61">
        <f t="shared" si="46"/>
        <v>5</v>
      </c>
      <c r="W226" s="60">
        <f t="shared" si="41"/>
        <v>1</v>
      </c>
      <c r="X226" s="77" t="s">
        <v>2173</v>
      </c>
    </row>
    <row r="227" spans="1:24" ht="15" customHeight="1" x14ac:dyDescent="0.25">
      <c r="A227" s="40" t="s">
        <v>20</v>
      </c>
      <c r="B227" s="40" t="s">
        <v>21</v>
      </c>
      <c r="C227" t="s">
        <v>22</v>
      </c>
      <c r="D227" s="40" t="s">
        <v>23</v>
      </c>
      <c r="E227" t="s">
        <v>24</v>
      </c>
      <c r="F227" s="40" t="s">
        <v>25</v>
      </c>
      <c r="G227" t="s">
        <v>1300</v>
      </c>
      <c r="H227" t="s">
        <v>1301</v>
      </c>
      <c r="I227" s="1"/>
      <c r="J227" s="1"/>
      <c r="K227" s="1"/>
      <c r="L227" s="1"/>
      <c r="M227" s="1"/>
      <c r="N227" s="1">
        <v>2</v>
      </c>
      <c r="O227" s="60">
        <f t="shared" si="42"/>
        <v>1</v>
      </c>
      <c r="P227" s="60">
        <f t="shared" si="43"/>
        <v>1</v>
      </c>
      <c r="Q227" s="62">
        <f t="shared" si="39"/>
        <v>0</v>
      </c>
      <c r="R227" s="62">
        <f t="shared" si="44"/>
        <v>1</v>
      </c>
      <c r="S227" s="60" t="str">
        <f t="shared" si="40"/>
        <v>0-15% range</v>
      </c>
      <c r="T227" s="61">
        <f t="shared" si="48"/>
        <v>2</v>
      </c>
      <c r="U227" s="61">
        <f t="shared" si="45"/>
        <v>2</v>
      </c>
      <c r="V227" s="61">
        <f t="shared" si="46"/>
        <v>2</v>
      </c>
      <c r="W227" s="60">
        <f t="shared" si="41"/>
        <v>1</v>
      </c>
      <c r="X227" s="77" t="s">
        <v>2173</v>
      </c>
    </row>
    <row r="228" spans="1:24" ht="15" customHeight="1" x14ac:dyDescent="0.25">
      <c r="A228" s="40" t="s">
        <v>20</v>
      </c>
      <c r="B228" s="40" t="s">
        <v>21</v>
      </c>
      <c r="C228" t="s">
        <v>22</v>
      </c>
      <c r="D228" s="40" t="s">
        <v>23</v>
      </c>
      <c r="E228" t="s">
        <v>22</v>
      </c>
      <c r="F228" s="40" t="s">
        <v>959</v>
      </c>
      <c r="G228" t="s">
        <v>1225</v>
      </c>
      <c r="H228" t="s">
        <v>1226</v>
      </c>
      <c r="I228" s="1"/>
      <c r="J228" s="1"/>
      <c r="K228" s="1"/>
      <c r="L228" s="1"/>
      <c r="M228" s="1"/>
      <c r="N228" s="1">
        <v>6</v>
      </c>
      <c r="O228" s="60">
        <f t="shared" si="42"/>
        <v>1</v>
      </c>
      <c r="P228" s="60">
        <f t="shared" si="43"/>
        <v>1</v>
      </c>
      <c r="Q228" s="62">
        <f t="shared" si="39"/>
        <v>0</v>
      </c>
      <c r="R228" s="62">
        <f t="shared" si="44"/>
        <v>1</v>
      </c>
      <c r="S228" s="60" t="str">
        <f t="shared" si="40"/>
        <v>0-15% range</v>
      </c>
      <c r="T228" s="61">
        <f t="shared" si="48"/>
        <v>6</v>
      </c>
      <c r="U228" s="61">
        <f t="shared" si="45"/>
        <v>6</v>
      </c>
      <c r="V228" s="61">
        <f t="shared" si="46"/>
        <v>6</v>
      </c>
      <c r="W228" s="60">
        <f t="shared" si="41"/>
        <v>1</v>
      </c>
      <c r="X228" s="77" t="s">
        <v>2173</v>
      </c>
    </row>
    <row r="229" spans="1:24" ht="15" customHeight="1" x14ac:dyDescent="0.25">
      <c r="A229" s="40" t="s">
        <v>20</v>
      </c>
      <c r="B229" s="40" t="s">
        <v>21</v>
      </c>
      <c r="C229" t="s">
        <v>22</v>
      </c>
      <c r="D229" s="40" t="s">
        <v>23</v>
      </c>
      <c r="E229" t="s">
        <v>22</v>
      </c>
      <c r="F229" s="40" t="s">
        <v>959</v>
      </c>
      <c r="G229" t="s">
        <v>1227</v>
      </c>
      <c r="H229" t="s">
        <v>1228</v>
      </c>
      <c r="I229" s="1"/>
      <c r="J229" s="1"/>
      <c r="K229" s="1"/>
      <c r="L229" s="1"/>
      <c r="M229" s="1"/>
      <c r="N229" s="1">
        <v>5</v>
      </c>
      <c r="O229" s="60">
        <f t="shared" si="42"/>
        <v>1</v>
      </c>
      <c r="P229" s="60">
        <f t="shared" si="43"/>
        <v>1</v>
      </c>
      <c r="Q229" s="62">
        <f t="shared" ref="Q229:Q257" si="49">IFERROR(1-(MIN(I229:N229)/MAX(I229:N229)),"")</f>
        <v>0</v>
      </c>
      <c r="R229" s="62">
        <f t="shared" si="44"/>
        <v>1</v>
      </c>
      <c r="S229" s="60" t="str">
        <f t="shared" si="40"/>
        <v>0-15% range</v>
      </c>
      <c r="T229" s="61">
        <f t="shared" si="48"/>
        <v>5</v>
      </c>
      <c r="U229" s="61">
        <f t="shared" si="45"/>
        <v>5</v>
      </c>
      <c r="V229" s="61">
        <f t="shared" si="46"/>
        <v>5</v>
      </c>
      <c r="W229" s="60">
        <f t="shared" si="41"/>
        <v>1</v>
      </c>
      <c r="X229" s="77" t="s">
        <v>2173</v>
      </c>
    </row>
    <row r="230" spans="1:24" ht="15" customHeight="1" x14ac:dyDescent="0.25">
      <c r="A230" s="40" t="s">
        <v>20</v>
      </c>
      <c r="B230" s="40" t="s">
        <v>21</v>
      </c>
      <c r="C230" t="s">
        <v>22</v>
      </c>
      <c r="D230" s="40" t="s">
        <v>23</v>
      </c>
      <c r="E230" t="s">
        <v>22</v>
      </c>
      <c r="F230" s="40" t="s">
        <v>959</v>
      </c>
      <c r="G230" t="s">
        <v>1248</v>
      </c>
      <c r="H230" t="s">
        <v>1249</v>
      </c>
      <c r="I230" s="1"/>
      <c r="J230" s="1"/>
      <c r="K230" s="1"/>
      <c r="L230" s="1"/>
      <c r="M230" s="1"/>
      <c r="N230" s="1">
        <v>5</v>
      </c>
      <c r="O230" s="60">
        <f t="shared" si="42"/>
        <v>1</v>
      </c>
      <c r="P230" s="60">
        <f t="shared" si="43"/>
        <v>1</v>
      </c>
      <c r="Q230" s="62">
        <f t="shared" si="49"/>
        <v>0</v>
      </c>
      <c r="R230" s="62">
        <f t="shared" si="44"/>
        <v>1</v>
      </c>
      <c r="S230" s="60" t="str">
        <f t="shared" si="40"/>
        <v>0-15% range</v>
      </c>
      <c r="T230" s="61">
        <f t="shared" si="48"/>
        <v>5</v>
      </c>
      <c r="U230" s="61">
        <f t="shared" si="45"/>
        <v>5</v>
      </c>
      <c r="V230" s="61">
        <f t="shared" si="46"/>
        <v>5</v>
      </c>
      <c r="W230" s="60">
        <f t="shared" si="41"/>
        <v>1</v>
      </c>
      <c r="X230" s="77" t="s">
        <v>2173</v>
      </c>
    </row>
    <row r="231" spans="1:24" ht="15" customHeight="1" x14ac:dyDescent="0.25">
      <c r="A231" s="40" t="s">
        <v>20</v>
      </c>
      <c r="B231" s="40" t="s">
        <v>21</v>
      </c>
      <c r="C231" t="s">
        <v>22</v>
      </c>
      <c r="D231" s="40" t="s">
        <v>23</v>
      </c>
      <c r="E231" t="s">
        <v>22</v>
      </c>
      <c r="F231" s="40" t="s">
        <v>959</v>
      </c>
      <c r="G231" t="s">
        <v>1250</v>
      </c>
      <c r="H231" t="s">
        <v>1251</v>
      </c>
      <c r="I231" s="1"/>
      <c r="J231" s="1"/>
      <c r="K231" s="1"/>
      <c r="L231" s="1"/>
      <c r="M231" s="1"/>
      <c r="N231" s="1">
        <v>5</v>
      </c>
      <c r="O231" s="60">
        <f t="shared" si="42"/>
        <v>1</v>
      </c>
      <c r="P231" s="60">
        <f t="shared" si="43"/>
        <v>1</v>
      </c>
      <c r="Q231" s="62">
        <f t="shared" si="49"/>
        <v>0</v>
      </c>
      <c r="R231" s="62">
        <f t="shared" si="44"/>
        <v>1</v>
      </c>
      <c r="S231" s="60" t="str">
        <f t="shared" si="40"/>
        <v>0-15% range</v>
      </c>
      <c r="T231" s="61">
        <f t="shared" si="48"/>
        <v>5</v>
      </c>
      <c r="U231" s="61">
        <f t="shared" si="45"/>
        <v>5</v>
      </c>
      <c r="V231" s="61">
        <f t="shared" si="46"/>
        <v>5</v>
      </c>
      <c r="W231" s="60">
        <f t="shared" si="41"/>
        <v>1</v>
      </c>
      <c r="X231" s="77" t="s">
        <v>2173</v>
      </c>
    </row>
    <row r="232" spans="1:24" ht="15" customHeight="1" x14ac:dyDescent="0.25">
      <c r="A232" s="40" t="s">
        <v>20</v>
      </c>
      <c r="B232" s="40" t="s">
        <v>21</v>
      </c>
      <c r="C232" t="s">
        <v>22</v>
      </c>
      <c r="D232" s="40" t="s">
        <v>23</v>
      </c>
      <c r="E232" t="s">
        <v>22</v>
      </c>
      <c r="F232" s="40" t="s">
        <v>959</v>
      </c>
      <c r="G232" t="s">
        <v>1252</v>
      </c>
      <c r="H232" t="s">
        <v>1253</v>
      </c>
      <c r="I232" s="1"/>
      <c r="J232" s="1"/>
      <c r="K232" s="1"/>
      <c r="L232" s="1"/>
      <c r="M232" s="1"/>
      <c r="N232" s="1">
        <v>5</v>
      </c>
      <c r="O232" s="60">
        <f t="shared" si="42"/>
        <v>1</v>
      </c>
      <c r="P232" s="60">
        <f t="shared" si="43"/>
        <v>1</v>
      </c>
      <c r="Q232" s="62">
        <f t="shared" si="49"/>
        <v>0</v>
      </c>
      <c r="R232" s="62">
        <f t="shared" si="44"/>
        <v>1</v>
      </c>
      <c r="S232" s="60" t="str">
        <f t="shared" si="40"/>
        <v>0-15% range</v>
      </c>
      <c r="T232" s="61">
        <f t="shared" si="48"/>
        <v>5</v>
      </c>
      <c r="U232" s="61">
        <f t="shared" si="45"/>
        <v>5</v>
      </c>
      <c r="V232" s="61">
        <f t="shared" si="46"/>
        <v>5</v>
      </c>
      <c r="W232" s="60">
        <f t="shared" si="41"/>
        <v>1</v>
      </c>
      <c r="X232" s="77" t="s">
        <v>2173</v>
      </c>
    </row>
    <row r="233" spans="1:24" ht="15" customHeight="1" x14ac:dyDescent="0.25">
      <c r="A233" s="40" t="s">
        <v>20</v>
      </c>
      <c r="B233" s="40" t="s">
        <v>21</v>
      </c>
      <c r="C233" t="s">
        <v>22</v>
      </c>
      <c r="D233" s="40" t="s">
        <v>23</v>
      </c>
      <c r="E233" t="s">
        <v>22</v>
      </c>
      <c r="F233" s="40" t="s">
        <v>959</v>
      </c>
      <c r="G233" t="s">
        <v>1270</v>
      </c>
      <c r="H233" t="s">
        <v>1271</v>
      </c>
      <c r="I233" s="1"/>
      <c r="J233" s="1"/>
      <c r="K233" s="1"/>
      <c r="L233" s="1"/>
      <c r="M233" s="1"/>
      <c r="N233" s="1">
        <v>6</v>
      </c>
      <c r="O233" s="60">
        <f t="shared" si="42"/>
        <v>1</v>
      </c>
      <c r="P233" s="60">
        <f t="shared" si="43"/>
        <v>1</v>
      </c>
      <c r="Q233" s="62">
        <f t="shared" si="49"/>
        <v>0</v>
      </c>
      <c r="R233" s="62">
        <f t="shared" si="44"/>
        <v>1</v>
      </c>
      <c r="S233" s="60" t="str">
        <f t="shared" si="40"/>
        <v>0-15% range</v>
      </c>
      <c r="T233" s="61">
        <f t="shared" si="48"/>
        <v>6</v>
      </c>
      <c r="U233" s="61">
        <f t="shared" si="45"/>
        <v>6</v>
      </c>
      <c r="V233" s="61">
        <f t="shared" si="46"/>
        <v>6</v>
      </c>
      <c r="W233" s="60">
        <f t="shared" si="41"/>
        <v>1</v>
      </c>
      <c r="X233" s="77" t="s">
        <v>2173</v>
      </c>
    </row>
    <row r="234" spans="1:24" ht="15" customHeight="1" x14ac:dyDescent="0.25">
      <c r="A234" s="40" t="s">
        <v>20</v>
      </c>
      <c r="B234" s="40" t="s">
        <v>21</v>
      </c>
      <c r="C234" t="s">
        <v>22</v>
      </c>
      <c r="D234" s="40" t="s">
        <v>23</v>
      </c>
      <c r="E234" t="s">
        <v>22</v>
      </c>
      <c r="F234" s="40" t="s">
        <v>959</v>
      </c>
      <c r="G234" t="s">
        <v>1272</v>
      </c>
      <c r="H234" t="s">
        <v>1273</v>
      </c>
      <c r="I234" s="1"/>
      <c r="J234" s="1"/>
      <c r="K234" s="1"/>
      <c r="L234" s="1"/>
      <c r="M234" s="1"/>
      <c r="N234" s="1">
        <v>5</v>
      </c>
      <c r="O234" s="60">
        <f t="shared" si="42"/>
        <v>1</v>
      </c>
      <c r="P234" s="60">
        <f t="shared" si="43"/>
        <v>1</v>
      </c>
      <c r="Q234" s="62">
        <f t="shared" si="49"/>
        <v>0</v>
      </c>
      <c r="R234" s="62">
        <f t="shared" si="44"/>
        <v>1</v>
      </c>
      <c r="S234" s="60" t="str">
        <f t="shared" si="40"/>
        <v>0-15% range</v>
      </c>
      <c r="T234" s="61">
        <f t="shared" si="48"/>
        <v>5</v>
      </c>
      <c r="U234" s="61">
        <f t="shared" si="45"/>
        <v>5</v>
      </c>
      <c r="V234" s="61">
        <f t="shared" si="46"/>
        <v>5</v>
      </c>
      <c r="W234" s="60">
        <f t="shared" si="41"/>
        <v>1</v>
      </c>
      <c r="X234" s="77" t="s">
        <v>2173</v>
      </c>
    </row>
    <row r="235" spans="1:24" ht="15" customHeight="1" x14ac:dyDescent="0.25">
      <c r="A235" s="40" t="s">
        <v>20</v>
      </c>
      <c r="B235" s="40" t="s">
        <v>21</v>
      </c>
      <c r="C235" t="s">
        <v>22</v>
      </c>
      <c r="D235" s="40" t="s">
        <v>23</v>
      </c>
      <c r="E235" t="s">
        <v>22</v>
      </c>
      <c r="F235" s="40" t="s">
        <v>959</v>
      </c>
      <c r="G235" t="s">
        <v>1274</v>
      </c>
      <c r="H235" t="s">
        <v>1275</v>
      </c>
      <c r="I235" s="1"/>
      <c r="J235" s="1"/>
      <c r="K235" s="1"/>
      <c r="L235" s="1"/>
      <c r="M235" s="1"/>
      <c r="N235" s="1">
        <v>6</v>
      </c>
      <c r="O235" s="60">
        <f t="shared" si="42"/>
        <v>1</v>
      </c>
      <c r="P235" s="60">
        <f t="shared" si="43"/>
        <v>1</v>
      </c>
      <c r="Q235" s="62">
        <f t="shared" si="49"/>
        <v>0</v>
      </c>
      <c r="R235" s="62">
        <f t="shared" si="44"/>
        <v>1</v>
      </c>
      <c r="S235" s="60" t="str">
        <f t="shared" si="40"/>
        <v>0-15% range</v>
      </c>
      <c r="T235" s="61">
        <f t="shared" si="48"/>
        <v>6</v>
      </c>
      <c r="U235" s="61">
        <f t="shared" si="45"/>
        <v>6</v>
      </c>
      <c r="V235" s="61">
        <f t="shared" si="46"/>
        <v>6</v>
      </c>
      <c r="W235" s="60">
        <f t="shared" si="41"/>
        <v>1</v>
      </c>
      <c r="X235" s="77" t="s">
        <v>2173</v>
      </c>
    </row>
    <row r="236" spans="1:24" ht="15" customHeight="1" x14ac:dyDescent="0.25">
      <c r="A236" s="40" t="s">
        <v>20</v>
      </c>
      <c r="B236" s="40" t="s">
        <v>21</v>
      </c>
      <c r="C236" t="s">
        <v>22</v>
      </c>
      <c r="D236" s="40" t="s">
        <v>23</v>
      </c>
      <c r="E236" t="s">
        <v>22</v>
      </c>
      <c r="F236" s="40" t="s">
        <v>959</v>
      </c>
      <c r="G236" t="s">
        <v>1276</v>
      </c>
      <c r="H236" t="s">
        <v>1277</v>
      </c>
      <c r="I236" s="1"/>
      <c r="J236" s="1"/>
      <c r="K236" s="1"/>
      <c r="L236" s="1"/>
      <c r="M236" s="1"/>
      <c r="N236" s="1">
        <v>5</v>
      </c>
      <c r="O236" s="60">
        <f t="shared" si="42"/>
        <v>1</v>
      </c>
      <c r="P236" s="60">
        <f t="shared" si="43"/>
        <v>1</v>
      </c>
      <c r="Q236" s="62">
        <f t="shared" si="49"/>
        <v>0</v>
      </c>
      <c r="R236" s="62">
        <f t="shared" si="44"/>
        <v>1</v>
      </c>
      <c r="S236" s="60" t="str">
        <f t="shared" si="40"/>
        <v>0-15% range</v>
      </c>
      <c r="T236" s="61">
        <f t="shared" si="48"/>
        <v>5</v>
      </c>
      <c r="U236" s="61">
        <f t="shared" si="45"/>
        <v>5</v>
      </c>
      <c r="V236" s="61">
        <f t="shared" si="46"/>
        <v>5</v>
      </c>
      <c r="W236" s="60">
        <f t="shared" si="41"/>
        <v>1</v>
      </c>
      <c r="X236" s="77" t="s">
        <v>2173</v>
      </c>
    </row>
    <row r="237" spans="1:24" ht="15" customHeight="1" x14ac:dyDescent="0.25">
      <c r="A237" s="40" t="s">
        <v>20</v>
      </c>
      <c r="B237" s="40" t="s">
        <v>21</v>
      </c>
      <c r="C237" t="s">
        <v>22</v>
      </c>
      <c r="D237" s="40" t="s">
        <v>23</v>
      </c>
      <c r="E237" t="s">
        <v>22</v>
      </c>
      <c r="F237" s="40" t="s">
        <v>959</v>
      </c>
      <c r="G237" t="s">
        <v>1278</v>
      </c>
      <c r="H237" t="s">
        <v>1279</v>
      </c>
      <c r="I237" s="1"/>
      <c r="J237" s="1"/>
      <c r="K237" s="1"/>
      <c r="L237" s="1"/>
      <c r="M237" s="1"/>
      <c r="N237" s="1">
        <v>8</v>
      </c>
      <c r="O237" s="60">
        <f t="shared" si="42"/>
        <v>1</v>
      </c>
      <c r="P237" s="60">
        <f t="shared" si="43"/>
        <v>1</v>
      </c>
      <c r="Q237" s="62">
        <f t="shared" si="49"/>
        <v>0</v>
      </c>
      <c r="R237" s="62">
        <f t="shared" si="44"/>
        <v>1</v>
      </c>
      <c r="S237" s="60" t="str">
        <f t="shared" si="40"/>
        <v>0-15% range</v>
      </c>
      <c r="T237" s="61">
        <f t="shared" si="48"/>
        <v>8</v>
      </c>
      <c r="U237" s="61">
        <f t="shared" si="45"/>
        <v>8</v>
      </c>
      <c r="V237" s="61">
        <f t="shared" si="46"/>
        <v>8</v>
      </c>
      <c r="W237" s="60">
        <f t="shared" si="41"/>
        <v>1</v>
      </c>
      <c r="X237" s="77" t="s">
        <v>2173</v>
      </c>
    </row>
    <row r="238" spans="1:24" ht="15" customHeight="1" x14ac:dyDescent="0.25">
      <c r="A238" s="40" t="s">
        <v>20</v>
      </c>
      <c r="B238" s="40" t="s">
        <v>21</v>
      </c>
      <c r="C238" t="s">
        <v>22</v>
      </c>
      <c r="D238" s="40" t="s">
        <v>23</v>
      </c>
      <c r="E238" t="s">
        <v>22</v>
      </c>
      <c r="F238" s="40" t="s">
        <v>959</v>
      </c>
      <c r="G238" t="s">
        <v>1280</v>
      </c>
      <c r="H238" t="s">
        <v>1281</v>
      </c>
      <c r="I238" s="1"/>
      <c r="J238" s="1"/>
      <c r="K238" s="1"/>
      <c r="L238" s="1"/>
      <c r="M238" s="1"/>
      <c r="N238" s="1">
        <v>5</v>
      </c>
      <c r="O238" s="60">
        <f t="shared" si="42"/>
        <v>1</v>
      </c>
      <c r="P238" s="60">
        <f t="shared" si="43"/>
        <v>1</v>
      </c>
      <c r="Q238" s="62">
        <f t="shared" si="49"/>
        <v>0</v>
      </c>
      <c r="R238" s="62">
        <f t="shared" si="44"/>
        <v>1</v>
      </c>
      <c r="S238" s="60" t="str">
        <f t="shared" si="40"/>
        <v>0-15% range</v>
      </c>
      <c r="T238" s="61">
        <f t="shared" si="48"/>
        <v>5</v>
      </c>
      <c r="U238" s="61">
        <f t="shared" si="45"/>
        <v>5</v>
      </c>
      <c r="V238" s="61">
        <f t="shared" si="46"/>
        <v>5</v>
      </c>
      <c r="W238" s="60">
        <f t="shared" si="41"/>
        <v>1</v>
      </c>
      <c r="X238" s="77" t="s">
        <v>2173</v>
      </c>
    </row>
    <row r="239" spans="1:24" ht="15" customHeight="1" x14ac:dyDescent="0.25">
      <c r="A239" s="40" t="s">
        <v>20</v>
      </c>
      <c r="B239" s="40" t="s">
        <v>21</v>
      </c>
      <c r="C239" t="s">
        <v>22</v>
      </c>
      <c r="D239" s="40" t="s">
        <v>23</v>
      </c>
      <c r="E239" t="s">
        <v>22</v>
      </c>
      <c r="F239" s="40" t="s">
        <v>959</v>
      </c>
      <c r="G239" t="s">
        <v>1282</v>
      </c>
      <c r="H239" t="s">
        <v>1283</v>
      </c>
      <c r="I239" s="1"/>
      <c r="J239" s="1"/>
      <c r="K239" s="1"/>
      <c r="L239" s="1"/>
      <c r="M239" s="1"/>
      <c r="N239" s="1">
        <v>6</v>
      </c>
      <c r="O239" s="60">
        <f t="shared" si="42"/>
        <v>1</v>
      </c>
      <c r="P239" s="60">
        <f t="shared" si="43"/>
        <v>1</v>
      </c>
      <c r="Q239" s="62">
        <f t="shared" si="49"/>
        <v>0</v>
      </c>
      <c r="R239" s="62">
        <f t="shared" si="44"/>
        <v>1</v>
      </c>
      <c r="S239" s="60" t="str">
        <f t="shared" si="40"/>
        <v>0-15% range</v>
      </c>
      <c r="T239" s="61">
        <f t="shared" si="48"/>
        <v>6</v>
      </c>
      <c r="U239" s="61">
        <f t="shared" si="45"/>
        <v>6</v>
      </c>
      <c r="V239" s="61">
        <f t="shared" si="46"/>
        <v>6</v>
      </c>
      <c r="W239" s="60">
        <f t="shared" si="41"/>
        <v>1</v>
      </c>
      <c r="X239" s="77" t="s">
        <v>2173</v>
      </c>
    </row>
    <row r="240" spans="1:24" ht="15" customHeight="1" x14ac:dyDescent="0.25">
      <c r="A240" s="40" t="s">
        <v>20</v>
      </c>
      <c r="B240" s="40" t="s">
        <v>21</v>
      </c>
      <c r="C240" t="s">
        <v>22</v>
      </c>
      <c r="D240" s="40" t="s">
        <v>23</v>
      </c>
      <c r="E240" t="s">
        <v>22</v>
      </c>
      <c r="F240" s="40" t="s">
        <v>959</v>
      </c>
      <c r="G240" t="s">
        <v>1284</v>
      </c>
      <c r="H240" t="s">
        <v>1285</v>
      </c>
      <c r="I240" s="1"/>
      <c r="J240" s="1"/>
      <c r="K240" s="1"/>
      <c r="L240" s="1"/>
      <c r="M240" s="1"/>
      <c r="N240" s="1">
        <v>10</v>
      </c>
      <c r="O240" s="60">
        <f t="shared" si="42"/>
        <v>1</v>
      </c>
      <c r="P240" s="60">
        <f t="shared" si="43"/>
        <v>1</v>
      </c>
      <c r="Q240" s="62">
        <f t="shared" si="49"/>
        <v>0</v>
      </c>
      <c r="R240" s="62">
        <f t="shared" si="44"/>
        <v>1</v>
      </c>
      <c r="S240" s="60" t="str">
        <f t="shared" si="40"/>
        <v>0-15% range</v>
      </c>
      <c r="T240" s="61">
        <f t="shared" si="48"/>
        <v>10</v>
      </c>
      <c r="U240" s="61">
        <f t="shared" si="45"/>
        <v>10</v>
      </c>
      <c r="V240" s="61">
        <f t="shared" si="46"/>
        <v>10</v>
      </c>
      <c r="W240" s="60">
        <f t="shared" si="41"/>
        <v>1</v>
      </c>
      <c r="X240" s="77" t="s">
        <v>2173</v>
      </c>
    </row>
    <row r="241" spans="1:24" ht="15" customHeight="1" x14ac:dyDescent="0.25">
      <c r="A241" s="40" t="s">
        <v>20</v>
      </c>
      <c r="B241" s="40" t="s">
        <v>21</v>
      </c>
      <c r="C241" t="s">
        <v>22</v>
      </c>
      <c r="D241" s="40" t="s">
        <v>23</v>
      </c>
      <c r="E241" t="s">
        <v>22</v>
      </c>
      <c r="F241" s="40" t="s">
        <v>959</v>
      </c>
      <c r="G241" t="s">
        <v>1286</v>
      </c>
      <c r="H241" t="s">
        <v>1287</v>
      </c>
      <c r="I241" s="1"/>
      <c r="J241" s="1"/>
      <c r="K241" s="1"/>
      <c r="L241" s="1"/>
      <c r="M241" s="1"/>
      <c r="N241" s="1">
        <v>5</v>
      </c>
      <c r="O241" s="60">
        <f t="shared" si="42"/>
        <v>1</v>
      </c>
      <c r="P241" s="60">
        <f t="shared" si="43"/>
        <v>1</v>
      </c>
      <c r="Q241" s="62">
        <f t="shared" si="49"/>
        <v>0</v>
      </c>
      <c r="R241" s="62">
        <f t="shared" si="44"/>
        <v>1</v>
      </c>
      <c r="S241" s="60" t="str">
        <f t="shared" si="40"/>
        <v>0-15% range</v>
      </c>
      <c r="T241" s="61">
        <f t="shared" si="48"/>
        <v>5</v>
      </c>
      <c r="U241" s="61">
        <f t="shared" si="45"/>
        <v>5</v>
      </c>
      <c r="V241" s="61">
        <f t="shared" si="46"/>
        <v>5</v>
      </c>
      <c r="W241" s="60">
        <f t="shared" si="41"/>
        <v>1</v>
      </c>
      <c r="X241" s="77" t="s">
        <v>2173</v>
      </c>
    </row>
    <row r="242" spans="1:24" ht="15" customHeight="1" x14ac:dyDescent="0.25">
      <c r="A242" s="40" t="s">
        <v>20</v>
      </c>
      <c r="B242" s="40" t="s">
        <v>21</v>
      </c>
      <c r="C242" t="s">
        <v>22</v>
      </c>
      <c r="D242" s="40" t="s">
        <v>23</v>
      </c>
      <c r="E242" t="s">
        <v>22</v>
      </c>
      <c r="F242" s="40" t="s">
        <v>959</v>
      </c>
      <c r="G242" t="s">
        <v>1288</v>
      </c>
      <c r="H242" t="s">
        <v>1289</v>
      </c>
      <c r="I242" s="1"/>
      <c r="J242" s="1"/>
      <c r="K242" s="1"/>
      <c r="L242" s="1"/>
      <c r="M242" s="1"/>
      <c r="N242" s="1">
        <v>5</v>
      </c>
      <c r="O242" s="60">
        <f t="shared" si="42"/>
        <v>1</v>
      </c>
      <c r="P242" s="60">
        <f t="shared" si="43"/>
        <v>1</v>
      </c>
      <c r="Q242" s="62">
        <f t="shared" si="49"/>
        <v>0</v>
      </c>
      <c r="R242" s="62">
        <f t="shared" si="44"/>
        <v>1</v>
      </c>
      <c r="S242" s="60" t="str">
        <f t="shared" si="40"/>
        <v>0-15% range</v>
      </c>
      <c r="T242" s="61">
        <f t="shared" si="48"/>
        <v>5</v>
      </c>
      <c r="U242" s="61">
        <f t="shared" si="45"/>
        <v>5</v>
      </c>
      <c r="V242" s="61">
        <f t="shared" si="46"/>
        <v>5</v>
      </c>
      <c r="W242" s="60">
        <f t="shared" si="41"/>
        <v>1</v>
      </c>
      <c r="X242" s="77" t="s">
        <v>2173</v>
      </c>
    </row>
    <row r="243" spans="1:24" ht="15" customHeight="1" x14ac:dyDescent="0.25">
      <c r="A243" s="40" t="s">
        <v>20</v>
      </c>
      <c r="B243" s="40" t="s">
        <v>21</v>
      </c>
      <c r="C243" t="s">
        <v>22</v>
      </c>
      <c r="D243" s="40" t="s">
        <v>23</v>
      </c>
      <c r="E243" t="s">
        <v>22</v>
      </c>
      <c r="F243" s="40" t="s">
        <v>959</v>
      </c>
      <c r="G243" t="s">
        <v>1290</v>
      </c>
      <c r="H243" t="s">
        <v>1291</v>
      </c>
      <c r="I243" s="1"/>
      <c r="J243" s="1"/>
      <c r="K243" s="1"/>
      <c r="L243" s="1"/>
      <c r="M243" s="1"/>
      <c r="N243" s="1">
        <v>8</v>
      </c>
      <c r="O243" s="60">
        <f t="shared" si="42"/>
        <v>1</v>
      </c>
      <c r="P243" s="60">
        <f t="shared" si="43"/>
        <v>1</v>
      </c>
      <c r="Q243" s="62">
        <f t="shared" si="49"/>
        <v>0</v>
      </c>
      <c r="R243" s="62">
        <f t="shared" si="44"/>
        <v>1</v>
      </c>
      <c r="S243" s="60" t="str">
        <f t="shared" si="40"/>
        <v>0-15% range</v>
      </c>
      <c r="T243" s="61">
        <f t="shared" si="48"/>
        <v>8</v>
      </c>
      <c r="U243" s="61">
        <f t="shared" si="45"/>
        <v>8</v>
      </c>
      <c r="V243" s="61">
        <f t="shared" si="46"/>
        <v>8</v>
      </c>
      <c r="W243" s="60">
        <f t="shared" si="41"/>
        <v>1</v>
      </c>
      <c r="X243" s="77" t="s">
        <v>2173</v>
      </c>
    </row>
    <row r="244" spans="1:24" ht="15" customHeight="1" x14ac:dyDescent="0.25">
      <c r="A244" s="40" t="s">
        <v>20</v>
      </c>
      <c r="B244" s="40" t="s">
        <v>21</v>
      </c>
      <c r="C244" t="s">
        <v>22</v>
      </c>
      <c r="D244" s="40" t="s">
        <v>23</v>
      </c>
      <c r="E244" t="s">
        <v>22</v>
      </c>
      <c r="F244" s="40" t="s">
        <v>959</v>
      </c>
      <c r="G244" t="s">
        <v>1292</v>
      </c>
      <c r="H244" t="s">
        <v>1293</v>
      </c>
      <c r="I244" s="1"/>
      <c r="J244" s="1"/>
      <c r="K244" s="1"/>
      <c r="L244" s="1"/>
      <c r="M244" s="1"/>
      <c r="N244" s="1">
        <v>8</v>
      </c>
      <c r="O244" s="60">
        <f t="shared" si="42"/>
        <v>1</v>
      </c>
      <c r="P244" s="60">
        <f t="shared" si="43"/>
        <v>1</v>
      </c>
      <c r="Q244" s="62">
        <f t="shared" si="49"/>
        <v>0</v>
      </c>
      <c r="R244" s="62">
        <f t="shared" si="44"/>
        <v>1</v>
      </c>
      <c r="S244" s="60" t="str">
        <f t="shared" si="40"/>
        <v>0-15% range</v>
      </c>
      <c r="T244" s="61">
        <f t="shared" si="48"/>
        <v>8</v>
      </c>
      <c r="U244" s="61">
        <f t="shared" si="45"/>
        <v>8</v>
      </c>
      <c r="V244" s="61">
        <f t="shared" si="46"/>
        <v>8</v>
      </c>
      <c r="W244" s="60">
        <f t="shared" si="41"/>
        <v>1</v>
      </c>
      <c r="X244" s="77" t="s">
        <v>2173</v>
      </c>
    </row>
    <row r="245" spans="1:24" ht="15" customHeight="1" x14ac:dyDescent="0.25">
      <c r="A245" s="40" t="s">
        <v>20</v>
      </c>
      <c r="B245" s="40" t="s">
        <v>21</v>
      </c>
      <c r="C245" t="s">
        <v>22</v>
      </c>
      <c r="D245" s="40" t="s">
        <v>23</v>
      </c>
      <c r="E245" t="s">
        <v>22</v>
      </c>
      <c r="F245" s="40" t="s">
        <v>959</v>
      </c>
      <c r="G245" t="s">
        <v>1302</v>
      </c>
      <c r="H245" t="s">
        <v>1303</v>
      </c>
      <c r="I245" s="1"/>
      <c r="J245" s="1"/>
      <c r="K245" s="1"/>
      <c r="L245" s="1"/>
      <c r="M245" s="1"/>
      <c r="N245" s="1">
        <v>4</v>
      </c>
      <c r="O245" s="60">
        <f t="shared" si="42"/>
        <v>1</v>
      </c>
      <c r="P245" s="60">
        <f t="shared" si="43"/>
        <v>1</v>
      </c>
      <c r="Q245" s="62">
        <f t="shared" si="49"/>
        <v>0</v>
      </c>
      <c r="R245" s="62">
        <f t="shared" si="44"/>
        <v>1</v>
      </c>
      <c r="S245" s="60" t="str">
        <f t="shared" si="40"/>
        <v>0-15% range</v>
      </c>
      <c r="T245" s="61">
        <f t="shared" si="48"/>
        <v>4</v>
      </c>
      <c r="U245" s="61">
        <f t="shared" si="45"/>
        <v>4</v>
      </c>
      <c r="V245" s="61">
        <f t="shared" si="46"/>
        <v>4</v>
      </c>
      <c r="W245" s="60">
        <f t="shared" si="41"/>
        <v>1</v>
      </c>
      <c r="X245" s="77" t="s">
        <v>2173</v>
      </c>
    </row>
    <row r="246" spans="1:24" ht="15" customHeight="1" x14ac:dyDescent="0.25">
      <c r="A246" s="40" t="s">
        <v>20</v>
      </c>
      <c r="B246" s="40" t="s">
        <v>21</v>
      </c>
      <c r="C246" t="s">
        <v>22</v>
      </c>
      <c r="D246" s="40" t="s">
        <v>23</v>
      </c>
      <c r="E246" t="s">
        <v>22</v>
      </c>
      <c r="F246" s="40" t="s">
        <v>959</v>
      </c>
      <c r="G246" t="s">
        <v>1308</v>
      </c>
      <c r="H246" t="s">
        <v>1309</v>
      </c>
      <c r="I246" s="1"/>
      <c r="J246" s="1"/>
      <c r="K246" s="1"/>
      <c r="L246" s="1"/>
      <c r="M246" s="1"/>
      <c r="N246" s="1">
        <v>4</v>
      </c>
      <c r="O246" s="60">
        <f t="shared" si="42"/>
        <v>1</v>
      </c>
      <c r="P246" s="60">
        <f t="shared" si="43"/>
        <v>1</v>
      </c>
      <c r="Q246" s="62">
        <f t="shared" si="49"/>
        <v>0</v>
      </c>
      <c r="R246" s="62">
        <f t="shared" si="44"/>
        <v>1</v>
      </c>
      <c r="S246" s="60" t="str">
        <f t="shared" si="40"/>
        <v>0-15% range</v>
      </c>
      <c r="T246" s="61">
        <f t="shared" si="48"/>
        <v>4</v>
      </c>
      <c r="U246" s="61">
        <f t="shared" si="45"/>
        <v>4</v>
      </c>
      <c r="V246" s="61">
        <f t="shared" si="46"/>
        <v>4</v>
      </c>
      <c r="W246" s="60">
        <f t="shared" si="41"/>
        <v>1</v>
      </c>
      <c r="X246" s="77" t="s">
        <v>2173</v>
      </c>
    </row>
    <row r="247" spans="1:24" ht="15" customHeight="1" x14ac:dyDescent="0.25">
      <c r="A247" s="40" t="s">
        <v>20</v>
      </c>
      <c r="B247" s="40" t="s">
        <v>21</v>
      </c>
      <c r="C247" t="s">
        <v>22</v>
      </c>
      <c r="D247" s="40" t="s">
        <v>23</v>
      </c>
      <c r="E247" t="s">
        <v>22</v>
      </c>
      <c r="F247" s="40" t="s">
        <v>959</v>
      </c>
      <c r="G247" t="s">
        <v>1310</v>
      </c>
      <c r="H247" t="s">
        <v>1311</v>
      </c>
      <c r="I247" s="1"/>
      <c r="J247" s="1"/>
      <c r="K247" s="1"/>
      <c r="L247" s="1"/>
      <c r="M247" s="1"/>
      <c r="N247" s="1">
        <v>48</v>
      </c>
      <c r="O247" s="60">
        <f t="shared" si="42"/>
        <v>1</v>
      </c>
      <c r="P247" s="60">
        <f t="shared" si="43"/>
        <v>1</v>
      </c>
      <c r="Q247" s="62">
        <f t="shared" si="49"/>
        <v>0</v>
      </c>
      <c r="R247" s="62">
        <f t="shared" si="44"/>
        <v>1</v>
      </c>
      <c r="S247" s="60" t="str">
        <f t="shared" si="40"/>
        <v>0-15% range</v>
      </c>
      <c r="T247" s="61">
        <f t="shared" si="48"/>
        <v>48</v>
      </c>
      <c r="U247" s="61">
        <f t="shared" si="45"/>
        <v>48</v>
      </c>
      <c r="V247" s="61">
        <f t="shared" si="46"/>
        <v>48</v>
      </c>
      <c r="W247" s="60">
        <f t="shared" si="41"/>
        <v>1</v>
      </c>
      <c r="X247" s="77" t="s">
        <v>2173</v>
      </c>
    </row>
    <row r="248" spans="1:24" ht="15" customHeight="1" x14ac:dyDescent="0.25">
      <c r="A248" s="40" t="s">
        <v>20</v>
      </c>
      <c r="B248" s="40" t="s">
        <v>21</v>
      </c>
      <c r="C248" t="s">
        <v>22</v>
      </c>
      <c r="D248" s="40" t="s">
        <v>23</v>
      </c>
      <c r="E248" t="s">
        <v>22</v>
      </c>
      <c r="F248" s="40" t="s">
        <v>959</v>
      </c>
      <c r="G248" t="s">
        <v>22</v>
      </c>
      <c r="H248" t="s">
        <v>1312</v>
      </c>
      <c r="I248" s="1"/>
      <c r="J248" s="1"/>
      <c r="K248" s="1"/>
      <c r="L248" s="1"/>
      <c r="M248" s="1"/>
      <c r="N248" s="1">
        <v>83</v>
      </c>
      <c r="O248" s="60">
        <f t="shared" si="42"/>
        <v>1</v>
      </c>
      <c r="P248" s="60">
        <f t="shared" si="43"/>
        <v>1</v>
      </c>
      <c r="Q248" s="62">
        <f t="shared" si="49"/>
        <v>0</v>
      </c>
      <c r="R248" s="62">
        <f t="shared" si="44"/>
        <v>1</v>
      </c>
      <c r="S248" s="60" t="str">
        <f t="shared" si="40"/>
        <v>0-15% range</v>
      </c>
      <c r="T248" s="61">
        <f t="shared" si="48"/>
        <v>83</v>
      </c>
      <c r="U248" s="61">
        <f t="shared" si="45"/>
        <v>83</v>
      </c>
      <c r="V248" s="61">
        <f t="shared" si="46"/>
        <v>83</v>
      </c>
      <c r="W248" s="60">
        <f t="shared" si="41"/>
        <v>1</v>
      </c>
      <c r="X248" s="77" t="s">
        <v>2173</v>
      </c>
    </row>
    <row r="249" spans="1:24" ht="15" customHeight="1" x14ac:dyDescent="0.25">
      <c r="A249" s="40" t="s">
        <v>20</v>
      </c>
      <c r="B249" s="40" t="s">
        <v>21</v>
      </c>
      <c r="C249" t="s">
        <v>22</v>
      </c>
      <c r="D249" s="40" t="s">
        <v>23</v>
      </c>
      <c r="E249" t="s">
        <v>22</v>
      </c>
      <c r="F249" s="40" t="s">
        <v>959</v>
      </c>
      <c r="G249" t="s">
        <v>1544</v>
      </c>
      <c r="H249" t="s">
        <v>1545</v>
      </c>
      <c r="I249" s="1"/>
      <c r="J249" s="1"/>
      <c r="K249" s="1"/>
      <c r="L249" s="1"/>
      <c r="M249" s="1"/>
      <c r="N249" s="1">
        <v>6</v>
      </c>
      <c r="O249" s="60">
        <f t="shared" si="42"/>
        <v>1</v>
      </c>
      <c r="P249" s="60">
        <f t="shared" si="43"/>
        <v>1</v>
      </c>
      <c r="Q249" s="62">
        <f t="shared" si="49"/>
        <v>0</v>
      </c>
      <c r="R249" s="62">
        <f t="shared" si="44"/>
        <v>1</v>
      </c>
      <c r="S249" s="60" t="str">
        <f t="shared" si="40"/>
        <v>0-15% range</v>
      </c>
      <c r="T249" s="61">
        <f t="shared" si="48"/>
        <v>6</v>
      </c>
      <c r="U249" s="61">
        <f t="shared" si="45"/>
        <v>6</v>
      </c>
      <c r="V249" s="61">
        <f t="shared" si="46"/>
        <v>6</v>
      </c>
      <c r="W249" s="60">
        <f t="shared" si="41"/>
        <v>1</v>
      </c>
      <c r="X249" s="77" t="s">
        <v>2173</v>
      </c>
    </row>
    <row r="250" spans="1:24" ht="15" customHeight="1" x14ac:dyDescent="0.25">
      <c r="A250" s="40" t="s">
        <v>20</v>
      </c>
      <c r="B250" s="40" t="s">
        <v>21</v>
      </c>
      <c r="C250" t="s">
        <v>22</v>
      </c>
      <c r="D250" s="40" t="s">
        <v>23</v>
      </c>
      <c r="E250" t="s">
        <v>22</v>
      </c>
      <c r="F250" s="40" t="s">
        <v>959</v>
      </c>
      <c r="G250" t="s">
        <v>1546</v>
      </c>
      <c r="H250" t="s">
        <v>1547</v>
      </c>
      <c r="I250" s="1"/>
      <c r="J250" s="1"/>
      <c r="K250" s="1"/>
      <c r="L250" s="1"/>
      <c r="M250" s="1"/>
      <c r="N250" s="1">
        <v>4</v>
      </c>
      <c r="O250" s="60">
        <f t="shared" si="42"/>
        <v>1</v>
      </c>
      <c r="P250" s="60">
        <f t="shared" si="43"/>
        <v>1</v>
      </c>
      <c r="Q250" s="62">
        <f t="shared" si="49"/>
        <v>0</v>
      </c>
      <c r="R250" s="62">
        <f t="shared" si="44"/>
        <v>1</v>
      </c>
      <c r="S250" s="60" t="str">
        <f t="shared" si="40"/>
        <v>0-15% range</v>
      </c>
      <c r="T250" s="61">
        <f t="shared" si="48"/>
        <v>4</v>
      </c>
      <c r="U250" s="61">
        <f t="shared" si="45"/>
        <v>4</v>
      </c>
      <c r="V250" s="61">
        <f t="shared" si="46"/>
        <v>4</v>
      </c>
      <c r="W250" s="60">
        <f t="shared" si="41"/>
        <v>1</v>
      </c>
      <c r="X250" s="77" t="s">
        <v>2173</v>
      </c>
    </row>
    <row r="251" spans="1:24" ht="15" customHeight="1" x14ac:dyDescent="0.25">
      <c r="A251" s="40" t="s">
        <v>20</v>
      </c>
      <c r="B251" s="40" t="s">
        <v>21</v>
      </c>
      <c r="C251" t="s">
        <v>22</v>
      </c>
      <c r="D251" s="40" t="s">
        <v>23</v>
      </c>
      <c r="E251" t="s">
        <v>22</v>
      </c>
      <c r="F251" s="40" t="s">
        <v>959</v>
      </c>
      <c r="G251" t="s">
        <v>961</v>
      </c>
      <c r="H251" t="s">
        <v>960</v>
      </c>
      <c r="I251" s="1"/>
      <c r="J251" s="1"/>
      <c r="K251" s="1"/>
      <c r="L251" s="1">
        <v>47</v>
      </c>
      <c r="M251" s="1"/>
      <c r="N251" s="1">
        <v>643</v>
      </c>
      <c r="O251" s="60">
        <f t="shared" si="42"/>
        <v>2</v>
      </c>
      <c r="P251" s="60">
        <f t="shared" si="43"/>
        <v>2</v>
      </c>
      <c r="Q251" s="62">
        <f t="shared" si="49"/>
        <v>0.92690513219284609</v>
      </c>
      <c r="R251" s="62">
        <f t="shared" si="44"/>
        <v>13.680851063829786</v>
      </c>
      <c r="S251" s="60" t="str">
        <f t="shared" si="40"/>
        <v>50-100% range</v>
      </c>
      <c r="T251" s="61">
        <f>$N251</f>
        <v>643</v>
      </c>
      <c r="U251" s="61">
        <f t="shared" si="45"/>
        <v>643</v>
      </c>
      <c r="V251" s="61">
        <f t="shared" si="46"/>
        <v>47</v>
      </c>
      <c r="W251" s="60">
        <f t="shared" si="41"/>
        <v>1</v>
      </c>
      <c r="X251" s="68" t="s">
        <v>2160</v>
      </c>
    </row>
    <row r="252" spans="1:24" ht="15" customHeight="1" x14ac:dyDescent="0.25">
      <c r="A252" s="40" t="s">
        <v>20</v>
      </c>
      <c r="B252" s="40" t="s">
        <v>21</v>
      </c>
      <c r="C252" t="s">
        <v>1206</v>
      </c>
      <c r="D252" s="40" t="s">
        <v>864</v>
      </c>
      <c r="E252" t="s">
        <v>1207</v>
      </c>
      <c r="F252" s="40" t="s">
        <v>1208</v>
      </c>
      <c r="G252" t="s">
        <v>1209</v>
      </c>
      <c r="H252" t="s">
        <v>1210</v>
      </c>
      <c r="I252" s="1"/>
      <c r="J252" s="1"/>
      <c r="K252" s="1"/>
      <c r="L252" s="1"/>
      <c r="M252" s="1"/>
      <c r="N252" s="1">
        <v>5</v>
      </c>
      <c r="O252" s="60">
        <f t="shared" si="42"/>
        <v>1</v>
      </c>
      <c r="P252" s="60">
        <f t="shared" si="43"/>
        <v>1</v>
      </c>
      <c r="Q252" s="62">
        <f t="shared" si="49"/>
        <v>0</v>
      </c>
      <c r="R252" s="62">
        <f t="shared" si="44"/>
        <v>1</v>
      </c>
      <c r="S252" s="60" t="str">
        <f t="shared" si="40"/>
        <v>0-15% range</v>
      </c>
      <c r="T252" s="61">
        <f t="shared" ref="T252:T288" si="50">AVERAGE(I252:N252)</f>
        <v>5</v>
      </c>
      <c r="U252" s="61">
        <f t="shared" si="45"/>
        <v>5</v>
      </c>
      <c r="V252" s="61">
        <f t="shared" si="46"/>
        <v>5</v>
      </c>
      <c r="W252" s="60">
        <f t="shared" si="41"/>
        <v>1</v>
      </c>
      <c r="X252" s="77" t="s">
        <v>2173</v>
      </c>
    </row>
    <row r="253" spans="1:24" ht="15" customHeight="1" x14ac:dyDescent="0.25">
      <c r="A253" s="40" t="s">
        <v>20</v>
      </c>
      <c r="B253" s="40" t="s">
        <v>21</v>
      </c>
      <c r="C253" t="s">
        <v>1206</v>
      </c>
      <c r="D253" s="40" t="s">
        <v>864</v>
      </c>
      <c r="E253" t="s">
        <v>1207</v>
      </c>
      <c r="F253" s="40" t="s">
        <v>1208</v>
      </c>
      <c r="G253" t="s">
        <v>1211</v>
      </c>
      <c r="H253" t="s">
        <v>1212</v>
      </c>
      <c r="I253" s="1"/>
      <c r="J253" s="1"/>
      <c r="K253" s="1"/>
      <c r="L253" s="1"/>
      <c r="M253" s="1"/>
      <c r="N253" s="1">
        <v>5</v>
      </c>
      <c r="O253" s="60">
        <f t="shared" si="42"/>
        <v>1</v>
      </c>
      <c r="P253" s="60">
        <f t="shared" si="43"/>
        <v>1</v>
      </c>
      <c r="Q253" s="62">
        <f t="shared" si="49"/>
        <v>0</v>
      </c>
      <c r="R253" s="62">
        <f t="shared" si="44"/>
        <v>1</v>
      </c>
      <c r="S253" s="60" t="str">
        <f t="shared" si="40"/>
        <v>0-15% range</v>
      </c>
      <c r="T253" s="61">
        <f t="shared" si="50"/>
        <v>5</v>
      </c>
      <c r="U253" s="61">
        <f t="shared" si="45"/>
        <v>5</v>
      </c>
      <c r="V253" s="61">
        <f t="shared" si="46"/>
        <v>5</v>
      </c>
      <c r="W253" s="60">
        <f t="shared" si="41"/>
        <v>1</v>
      </c>
      <c r="X253" s="77" t="s">
        <v>2173</v>
      </c>
    </row>
    <row r="254" spans="1:24" ht="15" customHeight="1" x14ac:dyDescent="0.25">
      <c r="A254" s="40" t="s">
        <v>20</v>
      </c>
      <c r="B254" s="40" t="s">
        <v>21</v>
      </c>
      <c r="C254" t="s">
        <v>1206</v>
      </c>
      <c r="D254" s="40" t="s">
        <v>864</v>
      </c>
      <c r="E254" t="s">
        <v>1207</v>
      </c>
      <c r="F254" s="40" t="s">
        <v>1208</v>
      </c>
      <c r="G254" t="s">
        <v>1207</v>
      </c>
      <c r="H254" t="s">
        <v>1213</v>
      </c>
      <c r="I254" s="1"/>
      <c r="J254" s="1"/>
      <c r="K254" s="1"/>
      <c r="L254" s="1"/>
      <c r="M254" s="1"/>
      <c r="N254" s="1">
        <v>63</v>
      </c>
      <c r="O254" s="60">
        <f t="shared" si="42"/>
        <v>1</v>
      </c>
      <c r="P254" s="60">
        <f t="shared" si="43"/>
        <v>1</v>
      </c>
      <c r="Q254" s="62">
        <f t="shared" si="49"/>
        <v>0</v>
      </c>
      <c r="R254" s="62">
        <f t="shared" si="44"/>
        <v>1</v>
      </c>
      <c r="S254" s="60" t="str">
        <f t="shared" si="40"/>
        <v>0-15% range</v>
      </c>
      <c r="T254" s="61">
        <f t="shared" si="50"/>
        <v>63</v>
      </c>
      <c r="U254" s="61">
        <f t="shared" si="45"/>
        <v>63</v>
      </c>
      <c r="V254" s="61">
        <f t="shared" si="46"/>
        <v>63</v>
      </c>
      <c r="W254" s="60">
        <f t="shared" si="41"/>
        <v>1</v>
      </c>
      <c r="X254" s="77" t="s">
        <v>2173</v>
      </c>
    </row>
    <row r="255" spans="1:24" ht="15" customHeight="1" x14ac:dyDescent="0.25">
      <c r="A255" s="40" t="s">
        <v>20</v>
      </c>
      <c r="B255" s="40" t="s">
        <v>21</v>
      </c>
      <c r="C255" t="s">
        <v>1206</v>
      </c>
      <c r="D255" s="40" t="s">
        <v>864</v>
      </c>
      <c r="E255" t="s">
        <v>1207</v>
      </c>
      <c r="F255" s="40" t="s">
        <v>1208</v>
      </c>
      <c r="G255" t="s">
        <v>1214</v>
      </c>
      <c r="H255" t="s">
        <v>1215</v>
      </c>
      <c r="I255" s="1"/>
      <c r="J255" s="1"/>
      <c r="K255" s="1"/>
      <c r="L255" s="1"/>
      <c r="M255" s="1"/>
      <c r="N255" s="1">
        <v>5</v>
      </c>
      <c r="O255" s="60">
        <f t="shared" si="42"/>
        <v>1</v>
      </c>
      <c r="P255" s="60">
        <f t="shared" si="43"/>
        <v>1</v>
      </c>
      <c r="Q255" s="62">
        <f t="shared" si="49"/>
        <v>0</v>
      </c>
      <c r="R255" s="62">
        <f t="shared" si="44"/>
        <v>1</v>
      </c>
      <c r="S255" s="60" t="str">
        <f t="shared" si="40"/>
        <v>0-15% range</v>
      </c>
      <c r="T255" s="61">
        <f t="shared" si="50"/>
        <v>5</v>
      </c>
      <c r="U255" s="61">
        <f t="shared" si="45"/>
        <v>5</v>
      </c>
      <c r="V255" s="61">
        <f t="shared" si="46"/>
        <v>5</v>
      </c>
      <c r="W255" s="60">
        <f t="shared" si="41"/>
        <v>1</v>
      </c>
      <c r="X255" s="77" t="s">
        <v>2173</v>
      </c>
    </row>
    <row r="256" spans="1:24" ht="15" customHeight="1" x14ac:dyDescent="0.25">
      <c r="A256" s="40" t="s">
        <v>20</v>
      </c>
      <c r="B256" s="40" t="s">
        <v>21</v>
      </c>
      <c r="C256" t="s">
        <v>1206</v>
      </c>
      <c r="D256" s="40" t="s">
        <v>864</v>
      </c>
      <c r="E256" t="s">
        <v>1207</v>
      </c>
      <c r="F256" s="40" t="s">
        <v>1208</v>
      </c>
      <c r="G256" t="s">
        <v>1216</v>
      </c>
      <c r="H256" t="s">
        <v>1217</v>
      </c>
      <c r="I256" s="1"/>
      <c r="J256" s="1"/>
      <c r="K256" s="1"/>
      <c r="L256" s="1"/>
      <c r="M256" s="1"/>
      <c r="N256" s="1">
        <v>5</v>
      </c>
      <c r="O256" s="60">
        <f t="shared" si="42"/>
        <v>1</v>
      </c>
      <c r="P256" s="60">
        <f t="shared" si="43"/>
        <v>1</v>
      </c>
      <c r="Q256" s="62">
        <f t="shared" si="49"/>
        <v>0</v>
      </c>
      <c r="R256" s="62">
        <f t="shared" si="44"/>
        <v>1</v>
      </c>
      <c r="S256" s="60" t="str">
        <f t="shared" si="40"/>
        <v>0-15% range</v>
      </c>
      <c r="T256" s="61">
        <f t="shared" si="50"/>
        <v>5</v>
      </c>
      <c r="U256" s="61">
        <f t="shared" si="45"/>
        <v>5</v>
      </c>
      <c r="V256" s="61">
        <f t="shared" si="46"/>
        <v>5</v>
      </c>
      <c r="W256" s="60">
        <f t="shared" si="41"/>
        <v>1</v>
      </c>
      <c r="X256" s="77" t="s">
        <v>2173</v>
      </c>
    </row>
    <row r="257" spans="1:24" ht="15" customHeight="1" x14ac:dyDescent="0.25">
      <c r="A257" s="40" t="s">
        <v>20</v>
      </c>
      <c r="B257" s="40" t="s">
        <v>21</v>
      </c>
      <c r="C257" t="s">
        <v>1206</v>
      </c>
      <c r="D257" s="40" t="s">
        <v>864</v>
      </c>
      <c r="E257" t="s">
        <v>1207</v>
      </c>
      <c r="F257" s="40" t="s">
        <v>1208</v>
      </c>
      <c r="G257" t="s">
        <v>1218</v>
      </c>
      <c r="H257" t="s">
        <v>1219</v>
      </c>
      <c r="I257" s="1"/>
      <c r="J257" s="1"/>
      <c r="K257" s="1"/>
      <c r="L257" s="1"/>
      <c r="M257" s="1"/>
      <c r="N257" s="1">
        <v>4</v>
      </c>
      <c r="O257" s="60">
        <f t="shared" si="42"/>
        <v>1</v>
      </c>
      <c r="P257" s="60">
        <f t="shared" si="43"/>
        <v>1</v>
      </c>
      <c r="Q257" s="62">
        <f t="shared" si="49"/>
        <v>0</v>
      </c>
      <c r="R257" s="62">
        <f t="shared" si="44"/>
        <v>1</v>
      </c>
      <c r="S257" s="60" t="str">
        <f t="shared" si="40"/>
        <v>0-15% range</v>
      </c>
      <c r="T257" s="61">
        <f t="shared" si="50"/>
        <v>4</v>
      </c>
      <c r="U257" s="61">
        <f t="shared" si="45"/>
        <v>4</v>
      </c>
      <c r="V257" s="61">
        <f t="shared" si="46"/>
        <v>4</v>
      </c>
      <c r="W257" s="60">
        <f t="shared" si="41"/>
        <v>1</v>
      </c>
      <c r="X257" s="77" t="s">
        <v>2173</v>
      </c>
    </row>
    <row r="258" spans="1:24" ht="15" customHeight="1" x14ac:dyDescent="0.25">
      <c r="A258" s="40" t="s">
        <v>20</v>
      </c>
      <c r="B258" s="40" t="s">
        <v>21</v>
      </c>
      <c r="C258" t="s">
        <v>1206</v>
      </c>
      <c r="D258" s="40" t="s">
        <v>864</v>
      </c>
      <c r="E258" t="s">
        <v>1207</v>
      </c>
      <c r="F258" s="40" t="s">
        <v>1208</v>
      </c>
      <c r="G258" t="s">
        <v>1220</v>
      </c>
      <c r="H258" t="s">
        <v>1221</v>
      </c>
      <c r="I258" s="1"/>
      <c r="J258" s="1"/>
      <c r="K258" s="1"/>
      <c r="L258" s="1"/>
      <c r="M258" s="1"/>
      <c r="N258" s="1">
        <v>5</v>
      </c>
      <c r="O258" s="60">
        <f t="shared" si="42"/>
        <v>1</v>
      </c>
      <c r="P258" s="60">
        <f t="shared" si="43"/>
        <v>1</v>
      </c>
      <c r="Q258" s="62" t="str">
        <f t="shared" ref="Q258" si="51">IFERROR(1-(MIN(I258:N258)/MAX(I258:M258)),"")</f>
        <v/>
      </c>
      <c r="R258" s="62">
        <f t="shared" si="44"/>
        <v>1</v>
      </c>
      <c r="S258" s="60" t="str">
        <f t="shared" si="40"/>
        <v>50-100% range</v>
      </c>
      <c r="T258" s="61">
        <f t="shared" si="50"/>
        <v>5</v>
      </c>
      <c r="U258" s="61">
        <f t="shared" si="45"/>
        <v>5</v>
      </c>
      <c r="V258" s="61">
        <f t="shared" si="46"/>
        <v>5</v>
      </c>
      <c r="W258" s="60">
        <f t="shared" si="41"/>
        <v>1</v>
      </c>
      <c r="X258" s="77" t="s">
        <v>2173</v>
      </c>
    </row>
    <row r="259" spans="1:24" ht="15" customHeight="1" x14ac:dyDescent="0.25">
      <c r="A259" s="40" t="s">
        <v>20</v>
      </c>
      <c r="B259" s="40" t="s">
        <v>21</v>
      </c>
      <c r="C259" t="s">
        <v>1206</v>
      </c>
      <c r="D259" s="40" t="s">
        <v>864</v>
      </c>
      <c r="E259" t="s">
        <v>1207</v>
      </c>
      <c r="F259" s="40" t="s">
        <v>1208</v>
      </c>
      <c r="G259" t="s">
        <v>1222</v>
      </c>
      <c r="H259" t="s">
        <v>1223</v>
      </c>
      <c r="I259" s="1"/>
      <c r="J259" s="1"/>
      <c r="K259" s="1"/>
      <c r="L259" s="1"/>
      <c r="M259" s="1"/>
      <c r="N259" s="1">
        <v>5</v>
      </c>
      <c r="O259" s="60">
        <f t="shared" si="42"/>
        <v>1</v>
      </c>
      <c r="P259" s="60">
        <f t="shared" si="43"/>
        <v>1</v>
      </c>
      <c r="Q259" s="62">
        <f t="shared" ref="Q259:Q260" si="52">IFERROR(1-(MIN(I259:N259)/MAX(I259:N259)),"")</f>
        <v>0</v>
      </c>
      <c r="R259" s="62">
        <f t="shared" si="44"/>
        <v>1</v>
      </c>
      <c r="S259" s="60" t="str">
        <f t="shared" ref="S259:S322" si="53">IFERROR(IF(Q259&lt;=0.15,"0-15% range",IF(AND(Q259&gt;0.15,Q259&lt;=0.5),"16 - 50% range",IF(Q259&gt;0.5,"50-100% range", "NA"))),"")</f>
        <v>0-15% range</v>
      </c>
      <c r="T259" s="61">
        <f t="shared" si="50"/>
        <v>5</v>
      </c>
      <c r="U259" s="61">
        <f t="shared" si="45"/>
        <v>5</v>
      </c>
      <c r="V259" s="61">
        <f t="shared" si="46"/>
        <v>5</v>
      </c>
      <c r="W259" s="60">
        <f t="shared" ref="W259:W322" si="54">COUNTIF(H:H,H259)</f>
        <v>1</v>
      </c>
      <c r="X259" s="77" t="s">
        <v>2173</v>
      </c>
    </row>
    <row r="260" spans="1:24" ht="15" customHeight="1" x14ac:dyDescent="0.25">
      <c r="A260" s="40" t="s">
        <v>20</v>
      </c>
      <c r="B260" s="40" t="s">
        <v>21</v>
      </c>
      <c r="C260" t="s">
        <v>1206</v>
      </c>
      <c r="D260" s="40" t="s">
        <v>864</v>
      </c>
      <c r="E260" t="s">
        <v>1207</v>
      </c>
      <c r="F260" s="40" t="s">
        <v>1208</v>
      </c>
      <c r="G260" t="s">
        <v>1229</v>
      </c>
      <c r="H260" t="s">
        <v>1230</v>
      </c>
      <c r="I260" s="1"/>
      <c r="J260" s="1"/>
      <c r="K260" s="1"/>
      <c r="L260" s="1"/>
      <c r="M260" s="1"/>
      <c r="N260" s="1">
        <v>5</v>
      </c>
      <c r="O260" s="60">
        <f t="shared" ref="O260:O323" si="55">COUNTIF(I260:N260,"&gt;=0")</f>
        <v>1</v>
      </c>
      <c r="P260" s="60">
        <f t="shared" ref="P260:P323" si="56">COUNTIF(I260:N260,"&gt;=0")</f>
        <v>1</v>
      </c>
      <c r="Q260" s="62">
        <f t="shared" si="52"/>
        <v>0</v>
      </c>
      <c r="R260" s="62">
        <f t="shared" ref="R260:R323" si="57">IF(MIN(I260:N260)&lt;&gt;0,MAX(I260:N260)/MIN(I260:N260),0)</f>
        <v>1</v>
      </c>
      <c r="S260" s="60" t="str">
        <f t="shared" si="53"/>
        <v>0-15% range</v>
      </c>
      <c r="T260" s="61">
        <f t="shared" si="50"/>
        <v>5</v>
      </c>
      <c r="U260" s="61">
        <f t="shared" si="45"/>
        <v>5</v>
      </c>
      <c r="V260" s="61">
        <f t="shared" si="46"/>
        <v>5</v>
      </c>
      <c r="W260" s="60">
        <f t="shared" si="54"/>
        <v>1</v>
      </c>
      <c r="X260" s="77" t="s">
        <v>2173</v>
      </c>
    </row>
    <row r="261" spans="1:24" ht="15" customHeight="1" x14ac:dyDescent="0.25">
      <c r="A261" s="40" t="s">
        <v>20</v>
      </c>
      <c r="B261" s="40" t="s">
        <v>21</v>
      </c>
      <c r="C261" t="s">
        <v>1206</v>
      </c>
      <c r="D261" s="40" t="s">
        <v>864</v>
      </c>
      <c r="E261" t="s">
        <v>1207</v>
      </c>
      <c r="F261" s="40" t="s">
        <v>1208</v>
      </c>
      <c r="G261" t="s">
        <v>1294</v>
      </c>
      <c r="H261" t="s">
        <v>1295</v>
      </c>
      <c r="I261" s="1"/>
      <c r="J261" s="1"/>
      <c r="K261" s="1"/>
      <c r="L261" s="1"/>
      <c r="M261" s="1"/>
      <c r="N261" s="1">
        <v>9</v>
      </c>
      <c r="O261" s="60">
        <f t="shared" si="55"/>
        <v>1</v>
      </c>
      <c r="P261" s="60">
        <f t="shared" si="56"/>
        <v>1</v>
      </c>
      <c r="Q261" s="62" t="str">
        <f t="shared" ref="Q261:Q324" si="58">IFERROR(1-(MIN(I261:N261)/MAX(I261:M261)),"")</f>
        <v/>
      </c>
      <c r="R261" s="62">
        <f t="shared" si="57"/>
        <v>1</v>
      </c>
      <c r="S261" s="60" t="str">
        <f t="shared" si="53"/>
        <v>50-100% range</v>
      </c>
      <c r="T261" s="61">
        <f t="shared" si="50"/>
        <v>9</v>
      </c>
      <c r="U261" s="61">
        <f t="shared" si="45"/>
        <v>9</v>
      </c>
      <c r="V261" s="61">
        <f t="shared" si="46"/>
        <v>9</v>
      </c>
      <c r="W261" s="60">
        <f t="shared" si="54"/>
        <v>1</v>
      </c>
      <c r="X261" s="77" t="s">
        <v>2173</v>
      </c>
    </row>
    <row r="262" spans="1:24" ht="15" customHeight="1" x14ac:dyDescent="0.25">
      <c r="A262" s="40" t="s">
        <v>20</v>
      </c>
      <c r="B262" s="40" t="s">
        <v>21</v>
      </c>
      <c r="C262" t="s">
        <v>1206</v>
      </c>
      <c r="D262" s="40" t="s">
        <v>864</v>
      </c>
      <c r="E262" t="s">
        <v>1207</v>
      </c>
      <c r="F262" s="40" t="s">
        <v>1208</v>
      </c>
      <c r="G262" t="s">
        <v>1304</v>
      </c>
      <c r="H262" t="s">
        <v>1305</v>
      </c>
      <c r="I262" s="1"/>
      <c r="J262" s="1"/>
      <c r="K262" s="1"/>
      <c r="L262" s="1"/>
      <c r="M262" s="1"/>
      <c r="N262" s="1">
        <v>5</v>
      </c>
      <c r="O262" s="60">
        <f t="shared" si="55"/>
        <v>1</v>
      </c>
      <c r="P262" s="60">
        <f t="shared" si="56"/>
        <v>1</v>
      </c>
      <c r="Q262" s="62">
        <f t="shared" ref="Q262:Q276" si="59">IFERROR(1-(MIN(I262:N262)/MAX(I262:N262)),"")</f>
        <v>0</v>
      </c>
      <c r="R262" s="62">
        <f t="shared" si="57"/>
        <v>1</v>
      </c>
      <c r="S262" s="60" t="str">
        <f t="shared" si="53"/>
        <v>0-15% range</v>
      </c>
      <c r="T262" s="61">
        <f t="shared" si="50"/>
        <v>5</v>
      </c>
      <c r="U262" s="61">
        <f t="shared" si="45"/>
        <v>5</v>
      </c>
      <c r="V262" s="61">
        <f t="shared" si="46"/>
        <v>5</v>
      </c>
      <c r="W262" s="60">
        <f t="shared" si="54"/>
        <v>1</v>
      </c>
      <c r="X262" s="77" t="s">
        <v>2173</v>
      </c>
    </row>
    <row r="263" spans="1:24" ht="15" customHeight="1" x14ac:dyDescent="0.25">
      <c r="A263" s="40" t="s">
        <v>20</v>
      </c>
      <c r="B263" s="40" t="s">
        <v>21</v>
      </c>
      <c r="C263" t="s">
        <v>1206</v>
      </c>
      <c r="D263" s="40" t="s">
        <v>864</v>
      </c>
      <c r="E263" t="s">
        <v>1207</v>
      </c>
      <c r="F263" s="40" t="s">
        <v>1208</v>
      </c>
      <c r="G263" t="s">
        <v>1306</v>
      </c>
      <c r="H263" t="s">
        <v>1307</v>
      </c>
      <c r="I263" s="1"/>
      <c r="J263" s="1"/>
      <c r="K263" s="1"/>
      <c r="L263" s="1"/>
      <c r="M263" s="1"/>
      <c r="N263" s="1">
        <v>5</v>
      </c>
      <c r="O263" s="60">
        <f t="shared" si="55"/>
        <v>1</v>
      </c>
      <c r="P263" s="60">
        <f t="shared" si="56"/>
        <v>1</v>
      </c>
      <c r="Q263" s="62">
        <f t="shared" si="59"/>
        <v>0</v>
      </c>
      <c r="R263" s="62">
        <f t="shared" si="57"/>
        <v>1</v>
      </c>
      <c r="S263" s="60" t="str">
        <f t="shared" si="53"/>
        <v>0-15% range</v>
      </c>
      <c r="T263" s="61">
        <f t="shared" si="50"/>
        <v>5</v>
      </c>
      <c r="U263" s="61">
        <f t="shared" si="45"/>
        <v>5</v>
      </c>
      <c r="V263" s="61">
        <f t="shared" si="46"/>
        <v>5</v>
      </c>
      <c r="W263" s="60">
        <f t="shared" si="54"/>
        <v>1</v>
      </c>
      <c r="X263" s="77" t="s">
        <v>2173</v>
      </c>
    </row>
    <row r="264" spans="1:24" ht="15" customHeight="1" x14ac:dyDescent="0.25">
      <c r="A264" s="40" t="s">
        <v>20</v>
      </c>
      <c r="B264" s="40" t="s">
        <v>21</v>
      </c>
      <c r="C264" t="s">
        <v>1206</v>
      </c>
      <c r="D264" s="40" t="s">
        <v>864</v>
      </c>
      <c r="E264" t="s">
        <v>1207</v>
      </c>
      <c r="F264" s="40" t="s">
        <v>1208</v>
      </c>
      <c r="G264" t="s">
        <v>1554</v>
      </c>
      <c r="H264" t="s">
        <v>1555</v>
      </c>
      <c r="I264" s="1"/>
      <c r="J264" s="1"/>
      <c r="K264" s="1"/>
      <c r="L264" s="1"/>
      <c r="M264" s="1"/>
      <c r="N264" s="1">
        <v>5</v>
      </c>
      <c r="O264" s="60">
        <f t="shared" si="55"/>
        <v>1</v>
      </c>
      <c r="P264" s="60">
        <f t="shared" si="56"/>
        <v>1</v>
      </c>
      <c r="Q264" s="62">
        <f t="shared" si="59"/>
        <v>0</v>
      </c>
      <c r="R264" s="62">
        <f t="shared" si="57"/>
        <v>1</v>
      </c>
      <c r="S264" s="60" t="str">
        <f t="shared" si="53"/>
        <v>0-15% range</v>
      </c>
      <c r="T264" s="61">
        <f t="shared" si="50"/>
        <v>5</v>
      </c>
      <c r="U264" s="61">
        <f t="shared" si="45"/>
        <v>5</v>
      </c>
      <c r="V264" s="61">
        <f t="shared" si="46"/>
        <v>5</v>
      </c>
      <c r="W264" s="60">
        <f t="shared" si="54"/>
        <v>1</v>
      </c>
      <c r="X264" s="77" t="s">
        <v>2173</v>
      </c>
    </row>
    <row r="265" spans="1:24" ht="15" customHeight="1" x14ac:dyDescent="0.25">
      <c r="A265" s="40" t="s">
        <v>20</v>
      </c>
      <c r="B265" s="40" t="s">
        <v>21</v>
      </c>
      <c r="C265" t="s">
        <v>1206</v>
      </c>
      <c r="D265" s="40" t="s">
        <v>864</v>
      </c>
      <c r="E265" t="s">
        <v>1207</v>
      </c>
      <c r="F265" s="40" t="s">
        <v>1208</v>
      </c>
      <c r="G265" t="s">
        <v>1556</v>
      </c>
      <c r="H265" t="s">
        <v>1557</v>
      </c>
      <c r="I265" s="1"/>
      <c r="J265" s="1"/>
      <c r="K265" s="1"/>
      <c r="L265" s="1"/>
      <c r="M265" s="1"/>
      <c r="N265" s="1">
        <v>5</v>
      </c>
      <c r="O265" s="60">
        <f t="shared" si="55"/>
        <v>1</v>
      </c>
      <c r="P265" s="60">
        <f t="shared" si="56"/>
        <v>1</v>
      </c>
      <c r="Q265" s="62">
        <f t="shared" si="59"/>
        <v>0</v>
      </c>
      <c r="R265" s="62">
        <f t="shared" si="57"/>
        <v>1</v>
      </c>
      <c r="S265" s="60" t="str">
        <f t="shared" si="53"/>
        <v>0-15% range</v>
      </c>
      <c r="T265" s="61">
        <f t="shared" si="50"/>
        <v>5</v>
      </c>
      <c r="U265" s="61">
        <f t="shared" si="45"/>
        <v>5</v>
      </c>
      <c r="V265" s="61">
        <f t="shared" si="46"/>
        <v>5</v>
      </c>
      <c r="W265" s="60">
        <f t="shared" si="54"/>
        <v>1</v>
      </c>
      <c r="X265" s="77" t="s">
        <v>2173</v>
      </c>
    </row>
    <row r="266" spans="1:24" ht="15" customHeight="1" x14ac:dyDescent="0.25">
      <c r="A266" s="40" t="s">
        <v>20</v>
      </c>
      <c r="B266" s="40" t="s">
        <v>21</v>
      </c>
      <c r="C266" t="s">
        <v>1206</v>
      </c>
      <c r="D266" s="40" t="s">
        <v>864</v>
      </c>
      <c r="E266" t="s">
        <v>1207</v>
      </c>
      <c r="F266" s="40" t="s">
        <v>1208</v>
      </c>
      <c r="G266" t="s">
        <v>1584</v>
      </c>
      <c r="H266" t="s">
        <v>1585</v>
      </c>
      <c r="I266" s="1"/>
      <c r="J266" s="1"/>
      <c r="K266" s="1"/>
      <c r="L266" s="1"/>
      <c r="M266" s="1"/>
      <c r="N266" s="1">
        <v>6</v>
      </c>
      <c r="O266" s="60">
        <f t="shared" si="55"/>
        <v>1</v>
      </c>
      <c r="P266" s="60">
        <f t="shared" si="56"/>
        <v>1</v>
      </c>
      <c r="Q266" s="62">
        <f t="shared" si="59"/>
        <v>0</v>
      </c>
      <c r="R266" s="62">
        <f t="shared" si="57"/>
        <v>1</v>
      </c>
      <c r="S266" s="60" t="str">
        <f t="shared" si="53"/>
        <v>0-15% range</v>
      </c>
      <c r="T266" s="61">
        <f t="shared" si="50"/>
        <v>6</v>
      </c>
      <c r="U266" s="61">
        <f t="shared" si="45"/>
        <v>6</v>
      </c>
      <c r="V266" s="61">
        <f t="shared" si="46"/>
        <v>6</v>
      </c>
      <c r="W266" s="60">
        <f t="shared" si="54"/>
        <v>1</v>
      </c>
      <c r="X266" s="77" t="s">
        <v>2173</v>
      </c>
    </row>
    <row r="267" spans="1:24" ht="15" customHeight="1" x14ac:dyDescent="0.25">
      <c r="A267" s="40" t="s">
        <v>20</v>
      </c>
      <c r="B267" s="40" t="s">
        <v>21</v>
      </c>
      <c r="C267" t="s">
        <v>1206</v>
      </c>
      <c r="D267" s="40" t="s">
        <v>864</v>
      </c>
      <c r="E267" t="s">
        <v>1206</v>
      </c>
      <c r="F267" s="40" t="s">
        <v>865</v>
      </c>
      <c r="G267" t="s">
        <v>1206</v>
      </c>
      <c r="H267" t="s">
        <v>1224</v>
      </c>
      <c r="I267" s="1"/>
      <c r="J267" s="1"/>
      <c r="K267" s="1"/>
      <c r="L267" s="1"/>
      <c r="M267" s="1"/>
      <c r="N267" s="1">
        <v>135</v>
      </c>
      <c r="O267" s="60">
        <f t="shared" si="55"/>
        <v>1</v>
      </c>
      <c r="P267" s="60">
        <f t="shared" si="56"/>
        <v>1</v>
      </c>
      <c r="Q267" s="62">
        <f t="shared" si="59"/>
        <v>0</v>
      </c>
      <c r="R267" s="62">
        <f t="shared" si="57"/>
        <v>1</v>
      </c>
      <c r="S267" s="60" t="str">
        <f t="shared" si="53"/>
        <v>0-15% range</v>
      </c>
      <c r="T267" s="61">
        <f t="shared" si="50"/>
        <v>135</v>
      </c>
      <c r="U267" s="61">
        <f t="shared" si="45"/>
        <v>135</v>
      </c>
      <c r="V267" s="61">
        <f t="shared" si="46"/>
        <v>135</v>
      </c>
      <c r="W267" s="60">
        <f t="shared" si="54"/>
        <v>1</v>
      </c>
      <c r="X267" s="77" t="s">
        <v>2173</v>
      </c>
    </row>
    <row r="268" spans="1:24" ht="15" customHeight="1" x14ac:dyDescent="0.25">
      <c r="A268" s="40" t="s">
        <v>20</v>
      </c>
      <c r="B268" s="40" t="s">
        <v>21</v>
      </c>
      <c r="C268" t="s">
        <v>1206</v>
      </c>
      <c r="D268" s="40" t="s">
        <v>864</v>
      </c>
      <c r="E268" t="s">
        <v>1240</v>
      </c>
      <c r="F268" s="40" t="s">
        <v>1241</v>
      </c>
      <c r="G268" t="s">
        <v>1242</v>
      </c>
      <c r="H268" t="s">
        <v>1243</v>
      </c>
      <c r="I268" s="1"/>
      <c r="J268" s="1"/>
      <c r="K268" s="1"/>
      <c r="L268" s="1"/>
      <c r="M268" s="1"/>
      <c r="N268" s="1">
        <v>12</v>
      </c>
      <c r="O268" s="60">
        <f t="shared" si="55"/>
        <v>1</v>
      </c>
      <c r="P268" s="60">
        <f t="shared" si="56"/>
        <v>1</v>
      </c>
      <c r="Q268" s="62">
        <f t="shared" si="59"/>
        <v>0</v>
      </c>
      <c r="R268" s="62">
        <f t="shared" si="57"/>
        <v>1</v>
      </c>
      <c r="S268" s="60" t="str">
        <f t="shared" si="53"/>
        <v>0-15% range</v>
      </c>
      <c r="T268" s="61">
        <f t="shared" si="50"/>
        <v>12</v>
      </c>
      <c r="U268" s="61">
        <f t="shared" si="45"/>
        <v>12</v>
      </c>
      <c r="V268" s="61">
        <f t="shared" si="46"/>
        <v>12</v>
      </c>
      <c r="W268" s="60">
        <f t="shared" si="54"/>
        <v>1</v>
      </c>
      <c r="X268" s="77" t="s">
        <v>2173</v>
      </c>
    </row>
    <row r="269" spans="1:24" ht="15" customHeight="1" x14ac:dyDescent="0.25">
      <c r="A269" s="40" t="s">
        <v>20</v>
      </c>
      <c r="B269" s="40" t="s">
        <v>21</v>
      </c>
      <c r="C269" t="s">
        <v>1206</v>
      </c>
      <c r="D269" s="40" t="s">
        <v>864</v>
      </c>
      <c r="E269" t="s">
        <v>1240</v>
      </c>
      <c r="F269" s="40" t="s">
        <v>1241</v>
      </c>
      <c r="G269" t="s">
        <v>1244</v>
      </c>
      <c r="H269" t="s">
        <v>1245</v>
      </c>
      <c r="I269" s="1"/>
      <c r="J269" s="1"/>
      <c r="K269" s="1"/>
      <c r="L269" s="1"/>
      <c r="M269" s="1"/>
      <c r="N269" s="1">
        <v>24</v>
      </c>
      <c r="O269" s="60">
        <f t="shared" si="55"/>
        <v>1</v>
      </c>
      <c r="P269" s="60">
        <f t="shared" si="56"/>
        <v>1</v>
      </c>
      <c r="Q269" s="62">
        <f t="shared" si="59"/>
        <v>0</v>
      </c>
      <c r="R269" s="62">
        <f t="shared" si="57"/>
        <v>1</v>
      </c>
      <c r="S269" s="60" t="str">
        <f t="shared" si="53"/>
        <v>0-15% range</v>
      </c>
      <c r="T269" s="61">
        <f t="shared" si="50"/>
        <v>24</v>
      </c>
      <c r="U269" s="61">
        <f t="shared" si="45"/>
        <v>24</v>
      </c>
      <c r="V269" s="61">
        <f t="shared" si="46"/>
        <v>24</v>
      </c>
      <c r="W269" s="60">
        <f t="shared" si="54"/>
        <v>1</v>
      </c>
      <c r="X269" s="77" t="s">
        <v>2173</v>
      </c>
    </row>
    <row r="270" spans="1:24" ht="15" customHeight="1" x14ac:dyDescent="0.25">
      <c r="A270" s="41" t="s">
        <v>20</v>
      </c>
      <c r="B270" s="40" t="s">
        <v>21</v>
      </c>
      <c r="C270" t="s">
        <v>1206</v>
      </c>
      <c r="D270" s="40" t="s">
        <v>864</v>
      </c>
      <c r="E270" t="s">
        <v>1240</v>
      </c>
      <c r="F270" s="40" t="s">
        <v>1241</v>
      </c>
      <c r="G270" t="s">
        <v>1246</v>
      </c>
      <c r="H270" t="s">
        <v>1247</v>
      </c>
      <c r="I270" s="1"/>
      <c r="J270" s="1"/>
      <c r="K270" s="1"/>
      <c r="L270" s="1"/>
      <c r="M270" s="1"/>
      <c r="N270" s="1">
        <v>34</v>
      </c>
      <c r="O270" s="60">
        <f t="shared" si="55"/>
        <v>1</v>
      </c>
      <c r="P270" s="60">
        <f t="shared" si="56"/>
        <v>1</v>
      </c>
      <c r="Q270" s="62">
        <f t="shared" si="59"/>
        <v>0</v>
      </c>
      <c r="R270" s="62">
        <f t="shared" si="57"/>
        <v>1</v>
      </c>
      <c r="S270" s="60" t="str">
        <f t="shared" si="53"/>
        <v>0-15% range</v>
      </c>
      <c r="T270" s="61">
        <f t="shared" si="50"/>
        <v>34</v>
      </c>
      <c r="U270" s="61">
        <f t="shared" ref="U270:U333" si="60">MAX(I270:N270)</f>
        <v>34</v>
      </c>
      <c r="V270" s="61">
        <f t="shared" ref="V270:V333" si="61">MIN(I270:N270)</f>
        <v>34</v>
      </c>
      <c r="W270" s="60">
        <f t="shared" si="54"/>
        <v>1</v>
      </c>
      <c r="X270" s="77" t="s">
        <v>2173</v>
      </c>
    </row>
    <row r="271" spans="1:24" ht="15" x14ac:dyDescent="0.25">
      <c r="A271" s="40" t="s">
        <v>32</v>
      </c>
      <c r="B271" s="40" t="s">
        <v>169</v>
      </c>
      <c r="C271" t="s">
        <v>382</v>
      </c>
      <c r="D271" s="40" t="s">
        <v>383</v>
      </c>
      <c r="E271" t="s">
        <v>382</v>
      </c>
      <c r="F271" s="40" t="s">
        <v>384</v>
      </c>
      <c r="G271" t="s">
        <v>732</v>
      </c>
      <c r="H271" t="s">
        <v>731</v>
      </c>
      <c r="I271" s="1"/>
      <c r="J271" s="1"/>
      <c r="K271" s="1"/>
      <c r="L271" s="1"/>
      <c r="M271" s="1">
        <v>134</v>
      </c>
      <c r="N271" s="1">
        <v>25</v>
      </c>
      <c r="O271" s="60">
        <f t="shared" si="55"/>
        <v>2</v>
      </c>
      <c r="P271" s="60">
        <f t="shared" si="56"/>
        <v>2</v>
      </c>
      <c r="Q271" s="62">
        <f t="shared" si="59"/>
        <v>0.81343283582089554</v>
      </c>
      <c r="R271" s="62">
        <f t="shared" si="57"/>
        <v>5.36</v>
      </c>
      <c r="S271" s="60" t="str">
        <f t="shared" si="53"/>
        <v>50-100% range</v>
      </c>
      <c r="T271" s="61">
        <f>$N271</f>
        <v>25</v>
      </c>
      <c r="U271" s="61">
        <f t="shared" si="60"/>
        <v>134</v>
      </c>
      <c r="V271" s="61">
        <f t="shared" si="61"/>
        <v>25</v>
      </c>
      <c r="W271" s="60">
        <f t="shared" si="54"/>
        <v>1</v>
      </c>
      <c r="X271" s="68" t="s">
        <v>2172</v>
      </c>
    </row>
    <row r="272" spans="1:24" ht="15" customHeight="1" x14ac:dyDescent="0.25">
      <c r="A272" s="40" t="s">
        <v>32</v>
      </c>
      <c r="B272" s="40" t="s">
        <v>169</v>
      </c>
      <c r="C272" t="s">
        <v>382</v>
      </c>
      <c r="D272" s="40" t="s">
        <v>383</v>
      </c>
      <c r="E272" t="s">
        <v>1475</v>
      </c>
      <c r="F272" s="40" t="s">
        <v>1476</v>
      </c>
      <c r="G272" t="s">
        <v>1475</v>
      </c>
      <c r="H272" t="s">
        <v>1492</v>
      </c>
      <c r="I272" s="1"/>
      <c r="J272" s="1"/>
      <c r="K272" s="1"/>
      <c r="L272" s="1"/>
      <c r="M272" s="1"/>
      <c r="N272" s="1">
        <v>30</v>
      </c>
      <c r="O272" s="60">
        <f t="shared" si="55"/>
        <v>1</v>
      </c>
      <c r="P272" s="60">
        <f t="shared" si="56"/>
        <v>1</v>
      </c>
      <c r="Q272" s="62">
        <f t="shared" si="59"/>
        <v>0</v>
      </c>
      <c r="R272" s="62">
        <f t="shared" si="57"/>
        <v>1</v>
      </c>
      <c r="S272" s="60" t="str">
        <f t="shared" si="53"/>
        <v>0-15% range</v>
      </c>
      <c r="T272" s="61">
        <f t="shared" si="50"/>
        <v>30</v>
      </c>
      <c r="U272" s="61">
        <f t="shared" si="60"/>
        <v>30</v>
      </c>
      <c r="V272" s="61">
        <f t="shared" si="61"/>
        <v>30</v>
      </c>
      <c r="W272" s="60">
        <f t="shared" si="54"/>
        <v>1</v>
      </c>
      <c r="X272" s="77" t="s">
        <v>2173</v>
      </c>
    </row>
    <row r="273" spans="1:24" ht="15" customHeight="1" x14ac:dyDescent="0.25">
      <c r="A273" s="40" t="s">
        <v>32</v>
      </c>
      <c r="B273" s="40" t="s">
        <v>169</v>
      </c>
      <c r="C273" t="s">
        <v>32</v>
      </c>
      <c r="D273" s="40" t="s">
        <v>170</v>
      </c>
      <c r="E273" t="s">
        <v>570</v>
      </c>
      <c r="F273" s="40" t="s">
        <v>571</v>
      </c>
      <c r="G273" t="s">
        <v>570</v>
      </c>
      <c r="H273" t="s">
        <v>572</v>
      </c>
      <c r="I273" s="1"/>
      <c r="J273" s="1">
        <v>300</v>
      </c>
      <c r="K273" s="1"/>
      <c r="L273" s="1"/>
      <c r="M273" s="1"/>
      <c r="N273" s="1"/>
      <c r="O273" s="60">
        <f t="shared" si="55"/>
        <v>1</v>
      </c>
      <c r="P273" s="60">
        <f t="shared" si="56"/>
        <v>1</v>
      </c>
      <c r="Q273" s="62">
        <f t="shared" si="59"/>
        <v>0</v>
      </c>
      <c r="R273" s="62">
        <f t="shared" si="57"/>
        <v>1</v>
      </c>
      <c r="S273" s="60" t="str">
        <f t="shared" si="53"/>
        <v>0-15% range</v>
      </c>
      <c r="T273" s="61">
        <f t="shared" si="50"/>
        <v>300</v>
      </c>
      <c r="U273" s="61">
        <f t="shared" si="60"/>
        <v>300</v>
      </c>
      <c r="V273" s="61">
        <f t="shared" si="61"/>
        <v>300</v>
      </c>
      <c r="W273" s="60">
        <f t="shared" si="54"/>
        <v>1</v>
      </c>
      <c r="X273" s="77" t="s">
        <v>2173</v>
      </c>
    </row>
    <row r="274" spans="1:24" ht="15" x14ac:dyDescent="0.25">
      <c r="A274" s="40" t="s">
        <v>32</v>
      </c>
      <c r="B274" s="40" t="s">
        <v>169</v>
      </c>
      <c r="C274" t="s">
        <v>32</v>
      </c>
      <c r="D274" s="40" t="s">
        <v>170</v>
      </c>
      <c r="E274" t="s">
        <v>570</v>
      </c>
      <c r="F274" s="40" t="s">
        <v>571</v>
      </c>
      <c r="G274" t="s">
        <v>734</v>
      </c>
      <c r="H274" t="s">
        <v>735</v>
      </c>
      <c r="I274" s="1"/>
      <c r="J274" s="1">
        <v>630</v>
      </c>
      <c r="K274" s="1"/>
      <c r="L274" s="1"/>
      <c r="M274" s="1"/>
      <c r="N274" s="1">
        <v>30</v>
      </c>
      <c r="O274" s="60">
        <f t="shared" si="55"/>
        <v>2</v>
      </c>
      <c r="P274" s="60">
        <f t="shared" si="56"/>
        <v>2</v>
      </c>
      <c r="Q274" s="62">
        <f t="shared" si="59"/>
        <v>0.95238095238095233</v>
      </c>
      <c r="R274" s="62">
        <f t="shared" si="57"/>
        <v>21</v>
      </c>
      <c r="S274" s="60" t="str">
        <f t="shared" si="53"/>
        <v>50-100% range</v>
      </c>
      <c r="T274" s="61">
        <f>$J274</f>
        <v>630</v>
      </c>
      <c r="U274" s="61">
        <f t="shared" si="60"/>
        <v>630</v>
      </c>
      <c r="V274" s="61">
        <f t="shared" si="61"/>
        <v>30</v>
      </c>
      <c r="W274" s="60">
        <f t="shared" si="54"/>
        <v>1</v>
      </c>
      <c r="X274" s="68" t="s">
        <v>2166</v>
      </c>
    </row>
    <row r="275" spans="1:24" ht="15" customHeight="1" x14ac:dyDescent="0.25">
      <c r="A275" s="40" t="s">
        <v>32</v>
      </c>
      <c r="B275" s="40" t="s">
        <v>169</v>
      </c>
      <c r="C275" t="s">
        <v>32</v>
      </c>
      <c r="D275" s="40" t="s">
        <v>170</v>
      </c>
      <c r="E275" t="s">
        <v>570</v>
      </c>
      <c r="F275" s="40" t="s">
        <v>571</v>
      </c>
      <c r="G275" t="s">
        <v>1388</v>
      </c>
      <c r="H275" t="s">
        <v>1389</v>
      </c>
      <c r="I275" s="1"/>
      <c r="J275" s="1"/>
      <c r="K275" s="1"/>
      <c r="L275" s="1"/>
      <c r="M275" s="1"/>
      <c r="N275" s="1">
        <v>15</v>
      </c>
      <c r="O275" s="60">
        <f t="shared" si="55"/>
        <v>1</v>
      </c>
      <c r="P275" s="60">
        <f t="shared" si="56"/>
        <v>1</v>
      </c>
      <c r="Q275" s="62">
        <f t="shared" si="59"/>
        <v>0</v>
      </c>
      <c r="R275" s="62">
        <f t="shared" si="57"/>
        <v>1</v>
      </c>
      <c r="S275" s="60" t="str">
        <f t="shared" si="53"/>
        <v>0-15% range</v>
      </c>
      <c r="T275" s="61">
        <f t="shared" si="50"/>
        <v>15</v>
      </c>
      <c r="U275" s="61">
        <f t="shared" si="60"/>
        <v>15</v>
      </c>
      <c r="V275" s="61">
        <f t="shared" si="61"/>
        <v>15</v>
      </c>
      <c r="W275" s="60">
        <f t="shared" si="54"/>
        <v>1</v>
      </c>
      <c r="X275" s="77" t="s">
        <v>2173</v>
      </c>
    </row>
    <row r="276" spans="1:24" ht="15" customHeight="1" x14ac:dyDescent="0.25">
      <c r="A276" s="40" t="s">
        <v>32</v>
      </c>
      <c r="B276" s="40" t="s">
        <v>169</v>
      </c>
      <c r="C276" t="s">
        <v>32</v>
      </c>
      <c r="D276" s="40" t="s">
        <v>170</v>
      </c>
      <c r="E276" t="s">
        <v>570</v>
      </c>
      <c r="F276" s="40" t="s">
        <v>571</v>
      </c>
      <c r="G276" t="s">
        <v>1493</v>
      </c>
      <c r="H276" t="s">
        <v>1494</v>
      </c>
      <c r="I276" s="1"/>
      <c r="J276" s="1"/>
      <c r="K276" s="1"/>
      <c r="L276" s="1"/>
      <c r="M276" s="1"/>
      <c r="N276" s="1">
        <v>20</v>
      </c>
      <c r="O276" s="60">
        <f t="shared" si="55"/>
        <v>1</v>
      </c>
      <c r="P276" s="60">
        <f t="shared" si="56"/>
        <v>1</v>
      </c>
      <c r="Q276" s="62">
        <f t="shared" si="59"/>
        <v>0</v>
      </c>
      <c r="R276" s="62">
        <f t="shared" si="57"/>
        <v>1</v>
      </c>
      <c r="S276" s="60" t="str">
        <f t="shared" si="53"/>
        <v>0-15% range</v>
      </c>
      <c r="T276" s="61">
        <f t="shared" si="50"/>
        <v>20</v>
      </c>
      <c r="U276" s="61">
        <f t="shared" si="60"/>
        <v>20</v>
      </c>
      <c r="V276" s="61">
        <f t="shared" si="61"/>
        <v>20</v>
      </c>
      <c r="W276" s="60">
        <f t="shared" si="54"/>
        <v>1</v>
      </c>
      <c r="X276" s="77" t="s">
        <v>2173</v>
      </c>
    </row>
    <row r="277" spans="1:24" ht="15" customHeight="1" x14ac:dyDescent="0.25">
      <c r="A277" s="40" t="s">
        <v>32</v>
      </c>
      <c r="B277" s="40" t="s">
        <v>169</v>
      </c>
      <c r="C277" t="s">
        <v>32</v>
      </c>
      <c r="D277" s="40" t="s">
        <v>170</v>
      </c>
      <c r="E277" t="s">
        <v>32</v>
      </c>
      <c r="F277" s="40" t="s">
        <v>312</v>
      </c>
      <c r="G277" t="s">
        <v>313</v>
      </c>
      <c r="H277" t="s">
        <v>314</v>
      </c>
      <c r="I277" s="1"/>
      <c r="J277" s="1"/>
      <c r="K277" s="1"/>
      <c r="L277" s="1"/>
      <c r="M277" s="1"/>
      <c r="N277" s="1">
        <v>4</v>
      </c>
      <c r="O277" s="60">
        <f t="shared" si="55"/>
        <v>1</v>
      </c>
      <c r="P277" s="60">
        <f t="shared" si="56"/>
        <v>1</v>
      </c>
      <c r="Q277" s="62" t="str">
        <f t="shared" si="58"/>
        <v/>
      </c>
      <c r="R277" s="62">
        <f t="shared" si="57"/>
        <v>1</v>
      </c>
      <c r="S277" s="60" t="str">
        <f t="shared" si="53"/>
        <v>50-100% range</v>
      </c>
      <c r="T277" s="61">
        <f t="shared" si="50"/>
        <v>4</v>
      </c>
      <c r="U277" s="61">
        <f t="shared" si="60"/>
        <v>4</v>
      </c>
      <c r="V277" s="61">
        <f t="shared" si="61"/>
        <v>4</v>
      </c>
      <c r="W277" s="60">
        <f t="shared" si="54"/>
        <v>1</v>
      </c>
      <c r="X277" s="77" t="s">
        <v>2173</v>
      </c>
    </row>
    <row r="278" spans="1:24" ht="15" customHeight="1" x14ac:dyDescent="0.25">
      <c r="A278" s="40" t="s">
        <v>32</v>
      </c>
      <c r="B278" s="40" t="s">
        <v>169</v>
      </c>
      <c r="C278" t="s">
        <v>32</v>
      </c>
      <c r="D278" s="40" t="s">
        <v>170</v>
      </c>
      <c r="E278" t="s">
        <v>32</v>
      </c>
      <c r="F278" s="40" t="s">
        <v>312</v>
      </c>
      <c r="G278" t="s">
        <v>576</v>
      </c>
      <c r="H278" t="s">
        <v>577</v>
      </c>
      <c r="I278" s="1"/>
      <c r="J278" s="1"/>
      <c r="K278" s="1"/>
      <c r="L278" s="1"/>
      <c r="M278" s="1"/>
      <c r="N278" s="1">
        <v>28</v>
      </c>
      <c r="O278" s="60">
        <f t="shared" si="55"/>
        <v>1</v>
      </c>
      <c r="P278" s="60">
        <f t="shared" si="56"/>
        <v>1</v>
      </c>
      <c r="Q278" s="62">
        <f t="shared" ref="Q278:Q280" si="62">IFERROR(1-(MIN(I278:N278)/MAX(I278:N278)),"")</f>
        <v>0</v>
      </c>
      <c r="R278" s="62">
        <f t="shared" si="57"/>
        <v>1</v>
      </c>
      <c r="S278" s="60" t="str">
        <f t="shared" si="53"/>
        <v>0-15% range</v>
      </c>
      <c r="T278" s="61">
        <f t="shared" si="50"/>
        <v>28</v>
      </c>
      <c r="U278" s="61">
        <f t="shared" si="60"/>
        <v>28</v>
      </c>
      <c r="V278" s="61">
        <f t="shared" si="61"/>
        <v>28</v>
      </c>
      <c r="W278" s="60">
        <f t="shared" si="54"/>
        <v>1</v>
      </c>
      <c r="X278" s="77" t="s">
        <v>2173</v>
      </c>
    </row>
    <row r="279" spans="1:24" ht="15" customHeight="1" x14ac:dyDescent="0.25">
      <c r="A279" s="40" t="s">
        <v>32</v>
      </c>
      <c r="B279" s="40" t="s">
        <v>169</v>
      </c>
      <c r="C279" t="s">
        <v>32</v>
      </c>
      <c r="D279" s="40" t="s">
        <v>170</v>
      </c>
      <c r="E279" t="s">
        <v>32</v>
      </c>
      <c r="F279" s="40" t="s">
        <v>312</v>
      </c>
      <c r="G279" t="s">
        <v>405</v>
      </c>
      <c r="H279" t="s">
        <v>406</v>
      </c>
      <c r="I279" s="1"/>
      <c r="J279" s="1">
        <v>150</v>
      </c>
      <c r="K279" s="1"/>
      <c r="L279" s="1"/>
      <c r="M279" s="1"/>
      <c r="N279" s="1"/>
      <c r="O279" s="60">
        <f t="shared" si="55"/>
        <v>1</v>
      </c>
      <c r="P279" s="60">
        <f t="shared" si="56"/>
        <v>1</v>
      </c>
      <c r="Q279" s="62">
        <f t="shared" si="62"/>
        <v>0</v>
      </c>
      <c r="R279" s="62">
        <f t="shared" si="57"/>
        <v>1</v>
      </c>
      <c r="S279" s="60" t="str">
        <f t="shared" si="53"/>
        <v>0-15% range</v>
      </c>
      <c r="T279" s="61">
        <f t="shared" si="50"/>
        <v>150</v>
      </c>
      <c r="U279" s="61">
        <f t="shared" si="60"/>
        <v>150</v>
      </c>
      <c r="V279" s="61">
        <f t="shared" si="61"/>
        <v>150</v>
      </c>
      <c r="W279" s="60">
        <f t="shared" si="54"/>
        <v>1</v>
      </c>
      <c r="X279" s="77" t="s">
        <v>2173</v>
      </c>
    </row>
    <row r="280" spans="1:24" ht="15" customHeight="1" x14ac:dyDescent="0.25">
      <c r="A280" s="40" t="s">
        <v>32</v>
      </c>
      <c r="B280" s="40" t="s">
        <v>169</v>
      </c>
      <c r="C280" t="s">
        <v>32</v>
      </c>
      <c r="D280" s="40" t="s">
        <v>170</v>
      </c>
      <c r="E280" t="s">
        <v>32</v>
      </c>
      <c r="F280" s="40" t="s">
        <v>312</v>
      </c>
      <c r="G280" t="s">
        <v>32</v>
      </c>
      <c r="H280" t="s">
        <v>1481</v>
      </c>
      <c r="I280" s="1"/>
      <c r="J280" s="1"/>
      <c r="K280" s="1"/>
      <c r="L280" s="1"/>
      <c r="M280" s="1"/>
      <c r="N280" s="1">
        <v>15</v>
      </c>
      <c r="O280" s="75">
        <f t="shared" si="55"/>
        <v>1</v>
      </c>
      <c r="P280" s="75">
        <f t="shared" si="56"/>
        <v>1</v>
      </c>
      <c r="Q280" s="76">
        <f t="shared" si="62"/>
        <v>0</v>
      </c>
      <c r="R280" s="76">
        <f t="shared" si="57"/>
        <v>1</v>
      </c>
      <c r="S280" s="75" t="str">
        <f t="shared" si="53"/>
        <v>0-15% range</v>
      </c>
      <c r="T280" s="61">
        <f t="shared" si="50"/>
        <v>15</v>
      </c>
      <c r="U280" s="61">
        <f t="shared" si="60"/>
        <v>15</v>
      </c>
      <c r="V280" s="61">
        <f t="shared" si="61"/>
        <v>15</v>
      </c>
      <c r="W280" s="60">
        <f t="shared" si="54"/>
        <v>1</v>
      </c>
      <c r="X280" s="77" t="s">
        <v>2173</v>
      </c>
    </row>
    <row r="281" spans="1:24" ht="15" customHeight="1" x14ac:dyDescent="0.25">
      <c r="A281" s="40" t="s">
        <v>32</v>
      </c>
      <c r="B281" s="40" t="s">
        <v>169</v>
      </c>
      <c r="C281" t="s">
        <v>32</v>
      </c>
      <c r="D281" s="40" t="s">
        <v>170</v>
      </c>
      <c r="E281" t="s">
        <v>720</v>
      </c>
      <c r="F281" s="40" t="s">
        <v>719</v>
      </c>
      <c r="G281" t="s">
        <v>1974</v>
      </c>
      <c r="H281" t="s">
        <v>1975</v>
      </c>
      <c r="I281" s="1"/>
      <c r="J281" s="1"/>
      <c r="K281" s="1"/>
      <c r="L281" s="1"/>
      <c r="M281" s="1"/>
      <c r="N281" s="1">
        <v>15</v>
      </c>
      <c r="O281" s="60">
        <f t="shared" si="55"/>
        <v>1</v>
      </c>
      <c r="P281" s="60">
        <f t="shared" si="56"/>
        <v>1</v>
      </c>
      <c r="Q281" s="62" t="str">
        <f t="shared" si="58"/>
        <v/>
      </c>
      <c r="R281" s="62">
        <f t="shared" si="57"/>
        <v>1</v>
      </c>
      <c r="S281" s="60" t="str">
        <f t="shared" si="53"/>
        <v>50-100% range</v>
      </c>
      <c r="T281" s="61">
        <f t="shared" si="50"/>
        <v>15</v>
      </c>
      <c r="U281" s="61">
        <f t="shared" si="60"/>
        <v>15</v>
      </c>
      <c r="V281" s="61">
        <f t="shared" si="61"/>
        <v>15</v>
      </c>
      <c r="W281" s="60">
        <f t="shared" si="54"/>
        <v>1</v>
      </c>
      <c r="X281" s="77" t="s">
        <v>2173</v>
      </c>
    </row>
    <row r="282" spans="1:24" ht="15" customHeight="1" x14ac:dyDescent="0.25">
      <c r="A282" s="40" t="s">
        <v>32</v>
      </c>
      <c r="B282" s="40" t="s">
        <v>169</v>
      </c>
      <c r="C282" t="s">
        <v>32</v>
      </c>
      <c r="D282" s="40" t="s">
        <v>170</v>
      </c>
      <c r="E282" t="s">
        <v>375</v>
      </c>
      <c r="F282" s="40" t="s">
        <v>376</v>
      </c>
      <c r="G282" t="s">
        <v>574</v>
      </c>
      <c r="H282" t="s">
        <v>575</v>
      </c>
      <c r="I282" s="1"/>
      <c r="J282" s="1"/>
      <c r="K282" s="1"/>
      <c r="L282" s="1"/>
      <c r="M282" s="1"/>
      <c r="N282" s="1">
        <v>20</v>
      </c>
      <c r="O282" s="60">
        <f t="shared" si="55"/>
        <v>1</v>
      </c>
      <c r="P282" s="60">
        <f t="shared" si="56"/>
        <v>1</v>
      </c>
      <c r="Q282" s="62">
        <f>IFERROR(1-(MIN(I282:N282)/MAX(I282:N282)),"")</f>
        <v>0</v>
      </c>
      <c r="R282" s="62">
        <f t="shared" si="57"/>
        <v>1</v>
      </c>
      <c r="S282" s="60" t="str">
        <f t="shared" si="53"/>
        <v>0-15% range</v>
      </c>
      <c r="T282" s="61">
        <f t="shared" si="50"/>
        <v>20</v>
      </c>
      <c r="U282" s="61">
        <f t="shared" si="60"/>
        <v>20</v>
      </c>
      <c r="V282" s="61">
        <f t="shared" si="61"/>
        <v>20</v>
      </c>
      <c r="W282" s="60">
        <f t="shared" si="54"/>
        <v>1</v>
      </c>
      <c r="X282" s="77" t="s">
        <v>2173</v>
      </c>
    </row>
    <row r="283" spans="1:24" ht="15" customHeight="1" x14ac:dyDescent="0.25">
      <c r="A283" s="40" t="s">
        <v>32</v>
      </c>
      <c r="B283" s="40" t="s">
        <v>169</v>
      </c>
      <c r="C283" t="s">
        <v>32</v>
      </c>
      <c r="D283" s="40" t="s">
        <v>170</v>
      </c>
      <c r="E283" t="s">
        <v>375</v>
      </c>
      <c r="F283" s="40" t="s">
        <v>376</v>
      </c>
      <c r="G283" t="s">
        <v>375</v>
      </c>
      <c r="H283" t="s">
        <v>1470</v>
      </c>
      <c r="I283" s="1"/>
      <c r="J283" s="1"/>
      <c r="K283" s="1"/>
      <c r="L283" s="1"/>
      <c r="M283" s="1"/>
      <c r="N283" s="1">
        <v>20</v>
      </c>
      <c r="O283" s="60">
        <f t="shared" si="55"/>
        <v>1</v>
      </c>
      <c r="P283" s="60">
        <f t="shared" si="56"/>
        <v>1</v>
      </c>
      <c r="Q283" s="62" t="str">
        <f t="shared" si="58"/>
        <v/>
      </c>
      <c r="R283" s="62">
        <f t="shared" si="57"/>
        <v>1</v>
      </c>
      <c r="S283" s="60" t="str">
        <f t="shared" si="53"/>
        <v>50-100% range</v>
      </c>
      <c r="T283" s="61">
        <f t="shared" si="50"/>
        <v>20</v>
      </c>
      <c r="U283" s="61">
        <f t="shared" si="60"/>
        <v>20</v>
      </c>
      <c r="V283" s="61">
        <f t="shared" si="61"/>
        <v>20</v>
      </c>
      <c r="W283" s="60">
        <f t="shared" si="54"/>
        <v>1</v>
      </c>
      <c r="X283" s="77" t="s">
        <v>2173</v>
      </c>
    </row>
    <row r="284" spans="1:24" ht="15" customHeight="1" x14ac:dyDescent="0.25">
      <c r="A284" s="40" t="s">
        <v>32</v>
      </c>
      <c r="B284" s="40" t="s">
        <v>169</v>
      </c>
      <c r="C284" t="s">
        <v>32</v>
      </c>
      <c r="D284" s="40" t="s">
        <v>170</v>
      </c>
      <c r="E284" t="s">
        <v>371</v>
      </c>
      <c r="F284" s="40" t="s">
        <v>372</v>
      </c>
      <c r="G284" t="s">
        <v>736</v>
      </c>
      <c r="H284" t="s">
        <v>737</v>
      </c>
      <c r="I284" s="1"/>
      <c r="J284" s="1">
        <v>350</v>
      </c>
      <c r="K284" s="1"/>
      <c r="L284" s="1"/>
      <c r="M284" s="1"/>
      <c r="N284" s="1"/>
      <c r="O284" s="60">
        <f t="shared" si="55"/>
        <v>1</v>
      </c>
      <c r="P284" s="60">
        <f t="shared" si="56"/>
        <v>1</v>
      </c>
      <c r="Q284" s="62">
        <f t="shared" ref="Q284:Q292" si="63">IFERROR(1-(MIN(I284:N284)/MAX(I284:N284)),"")</f>
        <v>0</v>
      </c>
      <c r="R284" s="62">
        <f t="shared" si="57"/>
        <v>1</v>
      </c>
      <c r="S284" s="60" t="str">
        <f t="shared" si="53"/>
        <v>0-15% range</v>
      </c>
      <c r="T284" s="61">
        <f t="shared" si="50"/>
        <v>350</v>
      </c>
      <c r="U284" s="61">
        <f t="shared" si="60"/>
        <v>350</v>
      </c>
      <c r="V284" s="61">
        <f t="shared" si="61"/>
        <v>350</v>
      </c>
      <c r="W284" s="60">
        <f t="shared" si="54"/>
        <v>1</v>
      </c>
      <c r="X284" s="77" t="s">
        <v>2173</v>
      </c>
    </row>
    <row r="285" spans="1:24" ht="15" customHeight="1" x14ac:dyDescent="0.25">
      <c r="A285" s="40" t="s">
        <v>32</v>
      </c>
      <c r="B285" s="40" t="s">
        <v>169</v>
      </c>
      <c r="C285" t="s">
        <v>32</v>
      </c>
      <c r="D285" s="40" t="s">
        <v>170</v>
      </c>
      <c r="E285" t="s">
        <v>371</v>
      </c>
      <c r="F285" s="40" t="s">
        <v>372</v>
      </c>
      <c r="G285" t="s">
        <v>1473</v>
      </c>
      <c r="H285" t="s">
        <v>1474</v>
      </c>
      <c r="I285" s="1"/>
      <c r="J285" s="1"/>
      <c r="K285" s="1"/>
      <c r="L285" s="1"/>
      <c r="M285" s="1"/>
      <c r="N285" s="1">
        <v>10</v>
      </c>
      <c r="O285" s="60">
        <f t="shared" si="55"/>
        <v>1</v>
      </c>
      <c r="P285" s="60">
        <f t="shared" si="56"/>
        <v>1</v>
      </c>
      <c r="Q285" s="62">
        <f t="shared" si="63"/>
        <v>0</v>
      </c>
      <c r="R285" s="62">
        <f t="shared" si="57"/>
        <v>1</v>
      </c>
      <c r="S285" s="60" t="str">
        <f t="shared" si="53"/>
        <v>0-15% range</v>
      </c>
      <c r="T285" s="61">
        <f t="shared" si="50"/>
        <v>10</v>
      </c>
      <c r="U285" s="61">
        <f t="shared" si="60"/>
        <v>10</v>
      </c>
      <c r="V285" s="61">
        <f t="shared" si="61"/>
        <v>10</v>
      </c>
      <c r="W285" s="60">
        <f t="shared" si="54"/>
        <v>1</v>
      </c>
      <c r="X285" s="77" t="s">
        <v>2173</v>
      </c>
    </row>
    <row r="286" spans="1:24" ht="15" customHeight="1" x14ac:dyDescent="0.25">
      <c r="A286" s="40" t="s">
        <v>32</v>
      </c>
      <c r="B286" s="40" t="s">
        <v>169</v>
      </c>
      <c r="C286" t="s">
        <v>32</v>
      </c>
      <c r="D286" s="40" t="s">
        <v>170</v>
      </c>
      <c r="E286" t="s">
        <v>1479</v>
      </c>
      <c r="F286" s="40" t="s">
        <v>1480</v>
      </c>
      <c r="G286" t="s">
        <v>1482</v>
      </c>
      <c r="H286" t="s">
        <v>1483</v>
      </c>
      <c r="I286" s="1"/>
      <c r="J286" s="1"/>
      <c r="K286" s="1"/>
      <c r="L286" s="1"/>
      <c r="M286" s="1"/>
      <c r="N286" s="1">
        <v>10</v>
      </c>
      <c r="O286" s="60">
        <f t="shared" si="55"/>
        <v>1</v>
      </c>
      <c r="P286" s="60">
        <f t="shared" si="56"/>
        <v>1</v>
      </c>
      <c r="Q286" s="62">
        <f t="shared" si="63"/>
        <v>0</v>
      </c>
      <c r="R286" s="62">
        <f t="shared" si="57"/>
        <v>1</v>
      </c>
      <c r="S286" s="60" t="str">
        <f t="shared" si="53"/>
        <v>0-15% range</v>
      </c>
      <c r="T286" s="61">
        <f t="shared" si="50"/>
        <v>10</v>
      </c>
      <c r="U286" s="61">
        <f t="shared" si="60"/>
        <v>10</v>
      </c>
      <c r="V286" s="61">
        <f t="shared" si="61"/>
        <v>10</v>
      </c>
      <c r="W286" s="60">
        <f t="shared" si="54"/>
        <v>1</v>
      </c>
      <c r="X286" s="77" t="s">
        <v>2173</v>
      </c>
    </row>
    <row r="287" spans="1:24" ht="15" customHeight="1" x14ac:dyDescent="0.25">
      <c r="A287" s="40" t="s">
        <v>32</v>
      </c>
      <c r="B287" s="40" t="s">
        <v>169</v>
      </c>
      <c r="C287" t="s">
        <v>32</v>
      </c>
      <c r="D287" s="40" t="s">
        <v>170</v>
      </c>
      <c r="E287" t="s">
        <v>309</v>
      </c>
      <c r="F287" s="40" t="s">
        <v>310</v>
      </c>
      <c r="G287" t="s">
        <v>309</v>
      </c>
      <c r="H287" t="s">
        <v>311</v>
      </c>
      <c r="I287" s="1"/>
      <c r="J287" s="1"/>
      <c r="K287" s="1"/>
      <c r="L287" s="1"/>
      <c r="M287" s="1"/>
      <c r="N287" s="1">
        <v>5</v>
      </c>
      <c r="O287" s="60">
        <f t="shared" si="55"/>
        <v>1</v>
      </c>
      <c r="P287" s="60">
        <f t="shared" si="56"/>
        <v>1</v>
      </c>
      <c r="Q287" s="62">
        <f t="shared" si="63"/>
        <v>0</v>
      </c>
      <c r="R287" s="62">
        <f t="shared" si="57"/>
        <v>1</v>
      </c>
      <c r="S287" s="60" t="str">
        <f t="shared" si="53"/>
        <v>0-15% range</v>
      </c>
      <c r="T287" s="61">
        <f t="shared" si="50"/>
        <v>5</v>
      </c>
      <c r="U287" s="61">
        <f t="shared" si="60"/>
        <v>5</v>
      </c>
      <c r="V287" s="61">
        <f t="shared" si="61"/>
        <v>5</v>
      </c>
      <c r="W287" s="60">
        <f t="shared" si="54"/>
        <v>1</v>
      </c>
      <c r="X287" s="77" t="s">
        <v>2173</v>
      </c>
    </row>
    <row r="288" spans="1:24" ht="15" customHeight="1" x14ac:dyDescent="0.25">
      <c r="A288" s="40" t="s">
        <v>32</v>
      </c>
      <c r="B288" s="40" t="s">
        <v>169</v>
      </c>
      <c r="C288" t="s">
        <v>364</v>
      </c>
      <c r="D288" s="40" t="s">
        <v>365</v>
      </c>
      <c r="E288" t="s">
        <v>568</v>
      </c>
      <c r="F288" s="40" t="s">
        <v>569</v>
      </c>
      <c r="G288" t="s">
        <v>649</v>
      </c>
      <c r="H288" t="s">
        <v>650</v>
      </c>
      <c r="I288" s="1"/>
      <c r="J288" s="1"/>
      <c r="K288" s="1"/>
      <c r="L288" s="1"/>
      <c r="M288" s="1">
        <v>480</v>
      </c>
      <c r="N288" s="1"/>
      <c r="O288" s="60">
        <f t="shared" si="55"/>
        <v>1</v>
      </c>
      <c r="P288" s="60">
        <f t="shared" si="56"/>
        <v>1</v>
      </c>
      <c r="Q288" s="62">
        <f t="shared" si="63"/>
        <v>0</v>
      </c>
      <c r="R288" s="62">
        <f t="shared" si="57"/>
        <v>1</v>
      </c>
      <c r="S288" s="60" t="str">
        <f t="shared" si="53"/>
        <v>0-15% range</v>
      </c>
      <c r="T288" s="61">
        <f t="shared" si="50"/>
        <v>480</v>
      </c>
      <c r="U288" s="61">
        <f t="shared" si="60"/>
        <v>480</v>
      </c>
      <c r="V288" s="61">
        <f t="shared" si="61"/>
        <v>480</v>
      </c>
      <c r="W288" s="60">
        <f t="shared" si="54"/>
        <v>1</v>
      </c>
      <c r="X288" s="77" t="s">
        <v>2173</v>
      </c>
    </row>
    <row r="289" spans="1:24" ht="15" customHeight="1" x14ac:dyDescent="0.25">
      <c r="A289" s="40" t="s">
        <v>32</v>
      </c>
      <c r="B289" s="40" t="s">
        <v>169</v>
      </c>
      <c r="C289" t="s">
        <v>364</v>
      </c>
      <c r="D289" s="40" t="s">
        <v>365</v>
      </c>
      <c r="E289" t="s">
        <v>568</v>
      </c>
      <c r="F289" s="40" t="s">
        <v>569</v>
      </c>
      <c r="G289" t="s">
        <v>568</v>
      </c>
      <c r="H289" t="s">
        <v>1495</v>
      </c>
      <c r="I289" s="1"/>
      <c r="J289" s="1"/>
      <c r="K289" s="1"/>
      <c r="L289" s="1"/>
      <c r="M289" s="1"/>
      <c r="N289" s="1">
        <v>40</v>
      </c>
      <c r="O289" s="60">
        <f t="shared" si="55"/>
        <v>1</v>
      </c>
      <c r="P289" s="60">
        <f t="shared" si="56"/>
        <v>1</v>
      </c>
      <c r="Q289" s="62">
        <f t="shared" si="63"/>
        <v>0</v>
      </c>
      <c r="R289" s="62">
        <f t="shared" si="57"/>
        <v>1</v>
      </c>
      <c r="S289" s="60" t="str">
        <f t="shared" si="53"/>
        <v>0-15% range</v>
      </c>
      <c r="T289" s="61">
        <f t="shared" ref="T289" si="64">AVERAGE(I289:N289)</f>
        <v>40</v>
      </c>
      <c r="U289" s="61">
        <f t="shared" si="60"/>
        <v>40</v>
      </c>
      <c r="V289" s="61">
        <f t="shared" si="61"/>
        <v>40</v>
      </c>
      <c r="W289" s="60">
        <f t="shared" si="54"/>
        <v>1</v>
      </c>
      <c r="X289" s="77" t="s">
        <v>2173</v>
      </c>
    </row>
    <row r="290" spans="1:24" ht="15" x14ac:dyDescent="0.25">
      <c r="A290" s="40" t="s">
        <v>32</v>
      </c>
      <c r="B290" s="40" t="s">
        <v>169</v>
      </c>
      <c r="C290" t="s">
        <v>364</v>
      </c>
      <c r="D290" s="40" t="s">
        <v>365</v>
      </c>
      <c r="E290" t="s">
        <v>653</v>
      </c>
      <c r="F290" s="40" t="s">
        <v>654</v>
      </c>
      <c r="G290" t="s">
        <v>723</v>
      </c>
      <c r="H290" t="s">
        <v>733</v>
      </c>
      <c r="I290" s="1"/>
      <c r="J290" s="1">
        <v>6000</v>
      </c>
      <c r="K290" s="1"/>
      <c r="L290" s="1"/>
      <c r="M290" s="1"/>
      <c r="N290" s="1">
        <v>21</v>
      </c>
      <c r="O290" s="60">
        <f t="shared" si="55"/>
        <v>2</v>
      </c>
      <c r="P290" s="60">
        <f t="shared" si="56"/>
        <v>2</v>
      </c>
      <c r="Q290" s="62">
        <f t="shared" si="63"/>
        <v>0.99650000000000005</v>
      </c>
      <c r="R290" s="62">
        <f t="shared" si="57"/>
        <v>285.71428571428572</v>
      </c>
      <c r="S290" s="60" t="str">
        <f t="shared" si="53"/>
        <v>50-100% range</v>
      </c>
      <c r="T290" s="61">
        <f>$J290</f>
        <v>6000</v>
      </c>
      <c r="U290" s="61">
        <f t="shared" si="60"/>
        <v>6000</v>
      </c>
      <c r="V290" s="61">
        <f t="shared" si="61"/>
        <v>21</v>
      </c>
      <c r="W290" s="60">
        <f t="shared" si="54"/>
        <v>1</v>
      </c>
      <c r="X290" s="68" t="s">
        <v>2166</v>
      </c>
    </row>
    <row r="291" spans="1:24" ht="15" customHeight="1" x14ac:dyDescent="0.25">
      <c r="A291" s="40" t="s">
        <v>32</v>
      </c>
      <c r="B291" s="40" t="s">
        <v>169</v>
      </c>
      <c r="C291" t="s">
        <v>364</v>
      </c>
      <c r="D291" s="40" t="s">
        <v>365</v>
      </c>
      <c r="E291" t="s">
        <v>366</v>
      </c>
      <c r="F291" s="40" t="s">
        <v>718</v>
      </c>
      <c r="G291" t="s">
        <v>1471</v>
      </c>
      <c r="H291" t="s">
        <v>1472</v>
      </c>
      <c r="I291" s="1"/>
      <c r="J291" s="1"/>
      <c r="K291" s="1"/>
      <c r="L291" s="1"/>
      <c r="M291" s="1"/>
      <c r="N291" s="1">
        <v>60</v>
      </c>
      <c r="O291" s="60">
        <f t="shared" si="55"/>
        <v>1</v>
      </c>
      <c r="P291" s="60">
        <f t="shared" si="56"/>
        <v>1</v>
      </c>
      <c r="Q291" s="62">
        <f t="shared" si="63"/>
        <v>0</v>
      </c>
      <c r="R291" s="62">
        <f t="shared" si="57"/>
        <v>1</v>
      </c>
      <c r="S291" s="60" t="str">
        <f t="shared" si="53"/>
        <v>0-15% range</v>
      </c>
      <c r="T291" s="61">
        <f t="shared" ref="T291:T302" si="65">AVERAGE(I291:N291)</f>
        <v>60</v>
      </c>
      <c r="U291" s="61">
        <f t="shared" si="60"/>
        <v>60</v>
      </c>
      <c r="V291" s="61">
        <f t="shared" si="61"/>
        <v>60</v>
      </c>
      <c r="W291" s="60">
        <f t="shared" si="54"/>
        <v>1</v>
      </c>
      <c r="X291" s="77" t="s">
        <v>2173</v>
      </c>
    </row>
    <row r="292" spans="1:24" ht="15" customHeight="1" x14ac:dyDescent="0.25">
      <c r="A292" s="40" t="s">
        <v>32</v>
      </c>
      <c r="B292" s="40" t="s">
        <v>169</v>
      </c>
      <c r="C292" t="s">
        <v>364</v>
      </c>
      <c r="D292" s="40" t="s">
        <v>365</v>
      </c>
      <c r="E292" t="s">
        <v>723</v>
      </c>
      <c r="F292" s="40" t="s">
        <v>654</v>
      </c>
      <c r="G292" t="s">
        <v>725</v>
      </c>
      <c r="H292" t="s">
        <v>724</v>
      </c>
      <c r="I292" s="1"/>
      <c r="J292" s="1"/>
      <c r="K292" s="1"/>
      <c r="L292" s="1"/>
      <c r="M292" s="1">
        <v>29</v>
      </c>
      <c r="N292" s="1"/>
      <c r="O292" s="60">
        <f t="shared" si="55"/>
        <v>1</v>
      </c>
      <c r="P292" s="60">
        <f t="shared" si="56"/>
        <v>1</v>
      </c>
      <c r="Q292" s="62">
        <f t="shared" si="63"/>
        <v>0</v>
      </c>
      <c r="R292" s="62">
        <f t="shared" si="57"/>
        <v>1</v>
      </c>
      <c r="S292" s="60" t="str">
        <f t="shared" si="53"/>
        <v>0-15% range</v>
      </c>
      <c r="T292" s="61">
        <f t="shared" si="65"/>
        <v>29</v>
      </c>
      <c r="U292" s="61">
        <f t="shared" si="60"/>
        <v>29</v>
      </c>
      <c r="V292" s="61">
        <f t="shared" si="61"/>
        <v>29</v>
      </c>
      <c r="W292" s="60">
        <f t="shared" si="54"/>
        <v>1</v>
      </c>
      <c r="X292" s="77" t="s">
        <v>2173</v>
      </c>
    </row>
    <row r="293" spans="1:24" ht="15" customHeight="1" x14ac:dyDescent="0.25">
      <c r="A293" s="40" t="s">
        <v>32</v>
      </c>
      <c r="B293" s="40" t="s">
        <v>169</v>
      </c>
      <c r="C293" t="s">
        <v>364</v>
      </c>
      <c r="D293" s="40" t="s">
        <v>365</v>
      </c>
      <c r="E293" t="s">
        <v>364</v>
      </c>
      <c r="F293" s="40" t="s">
        <v>379</v>
      </c>
      <c r="G293" t="s">
        <v>730</v>
      </c>
      <c r="H293" t="s">
        <v>729</v>
      </c>
      <c r="I293" s="1"/>
      <c r="J293" s="1"/>
      <c r="K293" s="1"/>
      <c r="L293" s="1"/>
      <c r="M293" s="1">
        <v>200</v>
      </c>
      <c r="N293" s="1"/>
      <c r="O293" s="60">
        <f t="shared" si="55"/>
        <v>1</v>
      </c>
      <c r="P293" s="60">
        <f t="shared" si="56"/>
        <v>1</v>
      </c>
      <c r="Q293" s="62">
        <f t="shared" si="58"/>
        <v>0</v>
      </c>
      <c r="R293" s="62">
        <f t="shared" si="57"/>
        <v>1</v>
      </c>
      <c r="S293" s="60" t="str">
        <f t="shared" si="53"/>
        <v>0-15% range</v>
      </c>
      <c r="T293" s="61">
        <f t="shared" si="65"/>
        <v>200</v>
      </c>
      <c r="U293" s="61">
        <f t="shared" si="60"/>
        <v>200</v>
      </c>
      <c r="V293" s="61">
        <f t="shared" si="61"/>
        <v>200</v>
      </c>
      <c r="W293" s="60">
        <f t="shared" si="54"/>
        <v>1</v>
      </c>
      <c r="X293" s="77" t="s">
        <v>2173</v>
      </c>
    </row>
    <row r="294" spans="1:24" ht="15" x14ac:dyDescent="0.25">
      <c r="A294" s="40" t="s">
        <v>32</v>
      </c>
      <c r="B294" s="40" t="s">
        <v>169</v>
      </c>
      <c r="C294" t="s">
        <v>364</v>
      </c>
      <c r="D294" s="40" t="s">
        <v>365</v>
      </c>
      <c r="E294" t="s">
        <v>364</v>
      </c>
      <c r="F294" s="40" t="s">
        <v>379</v>
      </c>
      <c r="G294" t="s">
        <v>380</v>
      </c>
      <c r="H294" t="s">
        <v>381</v>
      </c>
      <c r="I294" s="1"/>
      <c r="J294" s="1">
        <v>100</v>
      </c>
      <c r="K294" s="1"/>
      <c r="L294" s="1"/>
      <c r="M294" s="1">
        <v>400</v>
      </c>
      <c r="N294" s="1"/>
      <c r="O294" s="60">
        <f t="shared" si="55"/>
        <v>2</v>
      </c>
      <c r="P294" s="60">
        <f t="shared" si="56"/>
        <v>2</v>
      </c>
      <c r="Q294" s="62">
        <f t="shared" si="58"/>
        <v>0.75</v>
      </c>
      <c r="R294" s="62">
        <f t="shared" si="57"/>
        <v>4</v>
      </c>
      <c r="S294" s="60" t="str">
        <f t="shared" si="53"/>
        <v>50-100% range</v>
      </c>
      <c r="T294" s="61">
        <f>$J294</f>
        <v>100</v>
      </c>
      <c r="U294" s="61">
        <f t="shared" si="60"/>
        <v>400</v>
      </c>
      <c r="V294" s="61">
        <f t="shared" si="61"/>
        <v>100</v>
      </c>
      <c r="W294" s="60">
        <f t="shared" si="54"/>
        <v>1</v>
      </c>
      <c r="X294" s="68" t="s">
        <v>2166</v>
      </c>
    </row>
    <row r="295" spans="1:24" ht="15" customHeight="1" x14ac:dyDescent="0.25">
      <c r="A295" s="41" t="s">
        <v>32</v>
      </c>
      <c r="B295" s="40" t="s">
        <v>169</v>
      </c>
      <c r="C295" t="s">
        <v>364</v>
      </c>
      <c r="D295" s="40" t="s">
        <v>365</v>
      </c>
      <c r="E295" t="s">
        <v>1502</v>
      </c>
      <c r="F295" s="40" t="s">
        <v>1503</v>
      </c>
      <c r="G295" t="s">
        <v>1504</v>
      </c>
      <c r="H295" t="s">
        <v>1505</v>
      </c>
      <c r="I295" s="1"/>
      <c r="J295" s="1"/>
      <c r="K295" s="1"/>
      <c r="L295" s="1"/>
      <c r="M295" s="1"/>
      <c r="N295" s="1">
        <v>12</v>
      </c>
      <c r="O295" s="60">
        <f t="shared" si="55"/>
        <v>1</v>
      </c>
      <c r="P295" s="60">
        <f t="shared" si="56"/>
        <v>1</v>
      </c>
      <c r="Q295" s="62">
        <f t="shared" ref="Q295:Q298" si="66">IFERROR(1-(MIN(I295:N295)/MAX(I295:N295)),"")</f>
        <v>0</v>
      </c>
      <c r="R295" s="62">
        <f t="shared" si="57"/>
        <v>1</v>
      </c>
      <c r="S295" s="60" t="str">
        <f t="shared" si="53"/>
        <v>0-15% range</v>
      </c>
      <c r="T295" s="61">
        <f>AVERAGE(I295:N295)</f>
        <v>12</v>
      </c>
      <c r="U295" s="61">
        <f t="shared" si="60"/>
        <v>12</v>
      </c>
      <c r="V295" s="61">
        <f t="shared" si="61"/>
        <v>12</v>
      </c>
      <c r="W295" s="60">
        <f t="shared" si="54"/>
        <v>1</v>
      </c>
      <c r="X295" s="77" t="s">
        <v>2173</v>
      </c>
    </row>
    <row r="296" spans="1:24" ht="15" customHeight="1" x14ac:dyDescent="0.25">
      <c r="A296" s="40" t="s">
        <v>31</v>
      </c>
      <c r="B296" s="40" t="s">
        <v>232</v>
      </c>
      <c r="C296" t="s">
        <v>247</v>
      </c>
      <c r="D296" s="40" t="s">
        <v>248</v>
      </c>
      <c r="E296" t="s">
        <v>266</v>
      </c>
      <c r="F296" s="40" t="s">
        <v>267</v>
      </c>
      <c r="G296" t="s">
        <v>266</v>
      </c>
      <c r="H296" t="s">
        <v>402</v>
      </c>
      <c r="I296" s="1">
        <v>57</v>
      </c>
      <c r="J296" s="1"/>
      <c r="K296" s="1">
        <v>39</v>
      </c>
      <c r="L296" s="1"/>
      <c r="M296" s="1"/>
      <c r="N296" s="1">
        <v>750</v>
      </c>
      <c r="O296" s="60">
        <f t="shared" si="55"/>
        <v>3</v>
      </c>
      <c r="P296" s="60">
        <f t="shared" si="56"/>
        <v>3</v>
      </c>
      <c r="Q296" s="62">
        <f t="shared" si="66"/>
        <v>0.94799999999999995</v>
      </c>
      <c r="R296" s="62">
        <f t="shared" si="57"/>
        <v>19.23076923076923</v>
      </c>
      <c r="S296" s="60" t="str">
        <f t="shared" si="53"/>
        <v>50-100% range</v>
      </c>
      <c r="T296" s="61">
        <f>$I296</f>
        <v>57</v>
      </c>
      <c r="U296" s="61">
        <f t="shared" si="60"/>
        <v>750</v>
      </c>
      <c r="V296" s="61">
        <f t="shared" si="61"/>
        <v>39</v>
      </c>
      <c r="W296" s="60">
        <f t="shared" si="54"/>
        <v>1</v>
      </c>
      <c r="X296" s="68" t="s">
        <v>2157</v>
      </c>
    </row>
    <row r="297" spans="1:24" ht="15" customHeight="1" x14ac:dyDescent="0.25">
      <c r="A297" s="40" t="s">
        <v>31</v>
      </c>
      <c r="B297" s="40" t="s">
        <v>232</v>
      </c>
      <c r="C297" t="s">
        <v>247</v>
      </c>
      <c r="D297" s="40" t="s">
        <v>248</v>
      </c>
      <c r="E297" t="s">
        <v>266</v>
      </c>
      <c r="F297" s="40" t="s">
        <v>267</v>
      </c>
      <c r="G297" t="s">
        <v>1233</v>
      </c>
      <c r="H297" t="s">
        <v>2056</v>
      </c>
      <c r="I297" s="1"/>
      <c r="J297" s="1"/>
      <c r="K297" s="1"/>
      <c r="L297" s="1"/>
      <c r="M297" s="1"/>
      <c r="N297" s="1">
        <v>60</v>
      </c>
      <c r="O297" s="60">
        <f t="shared" si="55"/>
        <v>1</v>
      </c>
      <c r="P297" s="60">
        <f t="shared" si="56"/>
        <v>1</v>
      </c>
      <c r="Q297" s="62">
        <f t="shared" si="66"/>
        <v>0</v>
      </c>
      <c r="R297" s="62">
        <f t="shared" si="57"/>
        <v>1</v>
      </c>
      <c r="S297" s="60" t="str">
        <f t="shared" si="53"/>
        <v>0-15% range</v>
      </c>
      <c r="T297" s="61">
        <f t="shared" si="65"/>
        <v>60</v>
      </c>
      <c r="U297" s="61">
        <f t="shared" si="60"/>
        <v>60</v>
      </c>
      <c r="V297" s="61">
        <f t="shared" si="61"/>
        <v>60</v>
      </c>
      <c r="W297" s="60">
        <f t="shared" si="54"/>
        <v>1</v>
      </c>
      <c r="X297" s="77" t="s">
        <v>2173</v>
      </c>
    </row>
    <row r="298" spans="1:24" ht="15" customHeight="1" x14ac:dyDescent="0.25">
      <c r="A298" s="40" t="s">
        <v>31</v>
      </c>
      <c r="B298" s="40" t="s">
        <v>232</v>
      </c>
      <c r="C298" t="s">
        <v>247</v>
      </c>
      <c r="D298" s="40" t="s">
        <v>248</v>
      </c>
      <c r="E298" t="s">
        <v>266</v>
      </c>
      <c r="F298" s="40" t="s">
        <v>267</v>
      </c>
      <c r="G298" t="s">
        <v>336</v>
      </c>
      <c r="H298" t="s">
        <v>337</v>
      </c>
      <c r="I298" s="1"/>
      <c r="J298" s="1"/>
      <c r="K298" s="1"/>
      <c r="L298" s="1"/>
      <c r="M298" s="1"/>
      <c r="N298" s="1">
        <v>200</v>
      </c>
      <c r="O298" s="60">
        <f t="shared" si="55"/>
        <v>1</v>
      </c>
      <c r="P298" s="60">
        <f t="shared" si="56"/>
        <v>1</v>
      </c>
      <c r="Q298" s="62">
        <f t="shared" si="66"/>
        <v>0</v>
      </c>
      <c r="R298" s="62">
        <f t="shared" si="57"/>
        <v>1</v>
      </c>
      <c r="S298" s="60" t="str">
        <f t="shared" si="53"/>
        <v>0-15% range</v>
      </c>
      <c r="T298" s="61">
        <f t="shared" si="65"/>
        <v>200</v>
      </c>
      <c r="U298" s="61">
        <f t="shared" si="60"/>
        <v>200</v>
      </c>
      <c r="V298" s="61">
        <f t="shared" si="61"/>
        <v>200</v>
      </c>
      <c r="W298" s="60">
        <f t="shared" si="54"/>
        <v>1</v>
      </c>
      <c r="X298" s="77" t="s">
        <v>2173</v>
      </c>
    </row>
    <row r="299" spans="1:24" ht="15" customHeight="1" x14ac:dyDescent="0.25">
      <c r="A299" s="40" t="s">
        <v>31</v>
      </c>
      <c r="B299" s="40" t="s">
        <v>232</v>
      </c>
      <c r="C299" t="s">
        <v>247</v>
      </c>
      <c r="D299" s="40" t="s">
        <v>248</v>
      </c>
      <c r="E299" t="s">
        <v>266</v>
      </c>
      <c r="F299" s="40" t="s">
        <v>267</v>
      </c>
      <c r="G299" t="s">
        <v>1976</v>
      </c>
      <c r="H299" t="s">
        <v>1977</v>
      </c>
      <c r="I299" s="1"/>
      <c r="J299" s="1"/>
      <c r="K299" s="1"/>
      <c r="L299" s="1"/>
      <c r="M299" s="1"/>
      <c r="N299" s="1">
        <v>415</v>
      </c>
      <c r="O299" s="60">
        <f t="shared" si="55"/>
        <v>1</v>
      </c>
      <c r="P299" s="60">
        <f t="shared" si="56"/>
        <v>1</v>
      </c>
      <c r="Q299" s="62" t="str">
        <f t="shared" si="58"/>
        <v/>
      </c>
      <c r="R299" s="62">
        <f t="shared" si="57"/>
        <v>1</v>
      </c>
      <c r="S299" s="60" t="str">
        <f t="shared" si="53"/>
        <v>50-100% range</v>
      </c>
      <c r="T299" s="61">
        <f t="shared" si="65"/>
        <v>415</v>
      </c>
      <c r="U299" s="61">
        <f t="shared" si="60"/>
        <v>415</v>
      </c>
      <c r="V299" s="61">
        <f t="shared" si="61"/>
        <v>415</v>
      </c>
      <c r="W299" s="60">
        <f t="shared" si="54"/>
        <v>1</v>
      </c>
      <c r="X299" s="77" t="s">
        <v>2173</v>
      </c>
    </row>
    <row r="300" spans="1:24" ht="15" customHeight="1" x14ac:dyDescent="0.25">
      <c r="A300" s="40" t="s">
        <v>31</v>
      </c>
      <c r="B300" s="40" t="s">
        <v>232</v>
      </c>
      <c r="C300" t="s">
        <v>247</v>
      </c>
      <c r="D300" s="40" t="s">
        <v>248</v>
      </c>
      <c r="E300" t="s">
        <v>266</v>
      </c>
      <c r="F300" s="40" t="s">
        <v>267</v>
      </c>
      <c r="G300" t="s">
        <v>2030</v>
      </c>
      <c r="H300" t="s">
        <v>873</v>
      </c>
      <c r="I300" s="1"/>
      <c r="J300" s="1"/>
      <c r="K300" s="1"/>
      <c r="L300" s="1"/>
      <c r="M300" s="1"/>
      <c r="N300" s="1">
        <v>90</v>
      </c>
      <c r="O300" s="60">
        <f t="shared" si="55"/>
        <v>1</v>
      </c>
      <c r="P300" s="60">
        <f t="shared" si="56"/>
        <v>1</v>
      </c>
      <c r="Q300" s="62">
        <f>IFERROR(1-(MIN(I300:N300)/MAX(I300:N300)),"")</f>
        <v>0</v>
      </c>
      <c r="R300" s="62">
        <f t="shared" si="57"/>
        <v>1</v>
      </c>
      <c r="S300" s="60" t="str">
        <f t="shared" si="53"/>
        <v>0-15% range</v>
      </c>
      <c r="T300" s="61">
        <f t="shared" si="65"/>
        <v>90</v>
      </c>
      <c r="U300" s="61">
        <f t="shared" si="60"/>
        <v>90</v>
      </c>
      <c r="V300" s="61">
        <f t="shared" si="61"/>
        <v>90</v>
      </c>
      <c r="W300" s="60">
        <f t="shared" si="54"/>
        <v>1</v>
      </c>
      <c r="X300" s="77" t="s">
        <v>2173</v>
      </c>
    </row>
    <row r="301" spans="1:24" ht="15" customHeight="1" x14ac:dyDescent="0.25">
      <c r="A301" s="40" t="s">
        <v>31</v>
      </c>
      <c r="B301" s="40" t="s">
        <v>232</v>
      </c>
      <c r="C301" t="s">
        <v>247</v>
      </c>
      <c r="D301" s="40" t="s">
        <v>248</v>
      </c>
      <c r="E301" t="s">
        <v>266</v>
      </c>
      <c r="F301" s="40" t="s">
        <v>267</v>
      </c>
      <c r="G301" t="s">
        <v>2031</v>
      </c>
      <c r="H301" t="s">
        <v>2032</v>
      </c>
      <c r="I301" s="1"/>
      <c r="J301" s="1"/>
      <c r="K301" s="1"/>
      <c r="L301" s="1"/>
      <c r="M301" s="1"/>
      <c r="N301" s="1">
        <v>10</v>
      </c>
      <c r="O301" s="60">
        <f t="shared" si="55"/>
        <v>1</v>
      </c>
      <c r="P301" s="60">
        <f t="shared" si="56"/>
        <v>1</v>
      </c>
      <c r="Q301" s="62" t="str">
        <f t="shared" si="58"/>
        <v/>
      </c>
      <c r="R301" s="62">
        <f t="shared" si="57"/>
        <v>1</v>
      </c>
      <c r="S301" s="60" t="str">
        <f t="shared" si="53"/>
        <v>50-100% range</v>
      </c>
      <c r="T301" s="61">
        <f t="shared" si="65"/>
        <v>10</v>
      </c>
      <c r="U301" s="61">
        <f t="shared" si="60"/>
        <v>10</v>
      </c>
      <c r="V301" s="61">
        <f t="shared" si="61"/>
        <v>10</v>
      </c>
      <c r="W301" s="60">
        <f t="shared" si="54"/>
        <v>1</v>
      </c>
      <c r="X301" s="77" t="s">
        <v>2173</v>
      </c>
    </row>
    <row r="302" spans="1:24" ht="15" customHeight="1" x14ac:dyDescent="0.25">
      <c r="A302" s="40" t="s">
        <v>31</v>
      </c>
      <c r="B302" s="40" t="s">
        <v>232</v>
      </c>
      <c r="C302" t="s">
        <v>247</v>
      </c>
      <c r="D302" s="40" t="s">
        <v>248</v>
      </c>
      <c r="E302" t="s">
        <v>266</v>
      </c>
      <c r="F302" s="40" t="s">
        <v>267</v>
      </c>
      <c r="G302" t="s">
        <v>2046</v>
      </c>
      <c r="H302" t="s">
        <v>2047</v>
      </c>
      <c r="I302" s="1"/>
      <c r="J302" s="1"/>
      <c r="K302" s="1"/>
      <c r="L302" s="1"/>
      <c r="M302" s="1"/>
      <c r="N302" s="1">
        <v>275</v>
      </c>
      <c r="O302" s="60">
        <f t="shared" si="55"/>
        <v>1</v>
      </c>
      <c r="P302" s="60">
        <f t="shared" si="56"/>
        <v>1</v>
      </c>
      <c r="Q302" s="62">
        <f>IFERROR(1-(MIN(I302:N302)/MAX(I302:N302)),"")</f>
        <v>0</v>
      </c>
      <c r="R302" s="62">
        <f t="shared" si="57"/>
        <v>1</v>
      </c>
      <c r="S302" s="60" t="str">
        <f t="shared" si="53"/>
        <v>0-15% range</v>
      </c>
      <c r="T302" s="61">
        <f t="shared" si="65"/>
        <v>275</v>
      </c>
      <c r="U302" s="61">
        <f t="shared" si="60"/>
        <v>275</v>
      </c>
      <c r="V302" s="61">
        <f t="shared" si="61"/>
        <v>275</v>
      </c>
      <c r="W302" s="60">
        <f t="shared" si="54"/>
        <v>1</v>
      </c>
      <c r="X302" s="77" t="s">
        <v>2173</v>
      </c>
    </row>
    <row r="303" spans="1:24" ht="15" customHeight="1" x14ac:dyDescent="0.25">
      <c r="A303" s="40" t="s">
        <v>31</v>
      </c>
      <c r="B303" s="40" t="s">
        <v>232</v>
      </c>
      <c r="C303" t="s">
        <v>247</v>
      </c>
      <c r="D303" s="40" t="s">
        <v>248</v>
      </c>
      <c r="E303" t="s">
        <v>266</v>
      </c>
      <c r="F303" s="40" t="s">
        <v>267</v>
      </c>
      <c r="G303" t="s">
        <v>534</v>
      </c>
      <c r="H303" t="s">
        <v>535</v>
      </c>
      <c r="I303" s="1">
        <v>57</v>
      </c>
      <c r="J303" s="1"/>
      <c r="K303" s="1"/>
      <c r="L303" s="1"/>
      <c r="M303" s="1"/>
      <c r="N303" s="1">
        <v>100</v>
      </c>
      <c r="O303" s="60">
        <f t="shared" si="55"/>
        <v>2</v>
      </c>
      <c r="P303" s="60">
        <f t="shared" si="56"/>
        <v>2</v>
      </c>
      <c r="Q303" s="62">
        <f t="shared" si="58"/>
        <v>0</v>
      </c>
      <c r="R303" s="62">
        <f t="shared" si="57"/>
        <v>1.7543859649122806</v>
      </c>
      <c r="S303" s="60" t="str">
        <f t="shared" si="53"/>
        <v>0-15% range</v>
      </c>
      <c r="T303" s="61">
        <f>AVERAGE(I303:N303)</f>
        <v>78.5</v>
      </c>
      <c r="U303" s="61">
        <f t="shared" si="60"/>
        <v>100</v>
      </c>
      <c r="V303" s="61">
        <f t="shared" si="61"/>
        <v>57</v>
      </c>
      <c r="W303" s="60">
        <f t="shared" si="54"/>
        <v>1</v>
      </c>
      <c r="X303" s="68" t="s">
        <v>2154</v>
      </c>
    </row>
    <row r="304" spans="1:24" ht="15" customHeight="1" x14ac:dyDescent="0.25">
      <c r="A304" s="41" t="s">
        <v>31</v>
      </c>
      <c r="B304" s="40" t="s">
        <v>232</v>
      </c>
      <c r="C304" t="s">
        <v>247</v>
      </c>
      <c r="D304" s="40" t="s">
        <v>248</v>
      </c>
      <c r="E304" t="s">
        <v>834</v>
      </c>
      <c r="F304" s="40" t="s">
        <v>835</v>
      </c>
      <c r="G304" t="s">
        <v>834</v>
      </c>
      <c r="H304" t="s">
        <v>836</v>
      </c>
      <c r="I304" s="1"/>
      <c r="J304" s="1"/>
      <c r="K304" s="1">
        <v>10</v>
      </c>
      <c r="L304" s="1"/>
      <c r="M304" s="1"/>
      <c r="N304" s="1"/>
      <c r="O304" s="60">
        <f t="shared" si="55"/>
        <v>1</v>
      </c>
      <c r="P304" s="60">
        <f t="shared" si="56"/>
        <v>1</v>
      </c>
      <c r="Q304" s="62">
        <f t="shared" ref="Q304:Q306" si="67">IFERROR(1-(MIN(I304:N304)/MAX(I304:N304)),"")</f>
        <v>0</v>
      </c>
      <c r="R304" s="62">
        <f t="shared" si="57"/>
        <v>1</v>
      </c>
      <c r="S304" s="60" t="str">
        <f t="shared" si="53"/>
        <v>0-15% range</v>
      </c>
      <c r="T304" s="61">
        <f>AVERAGE(I304:N304)</f>
        <v>10</v>
      </c>
      <c r="U304" s="61">
        <f t="shared" si="60"/>
        <v>10</v>
      </c>
      <c r="V304" s="61">
        <f t="shared" si="61"/>
        <v>10</v>
      </c>
      <c r="W304" s="60">
        <f t="shared" si="54"/>
        <v>1</v>
      </c>
      <c r="X304" s="77" t="s">
        <v>2173</v>
      </c>
    </row>
    <row r="305" spans="1:24" ht="15" customHeight="1" x14ac:dyDescent="0.25">
      <c r="A305" s="40" t="s">
        <v>15</v>
      </c>
      <c r="B305" s="40" t="s">
        <v>99</v>
      </c>
      <c r="C305" t="s">
        <v>151</v>
      </c>
      <c r="D305" s="40" t="s">
        <v>152</v>
      </c>
      <c r="E305" t="s">
        <v>151</v>
      </c>
      <c r="F305" s="40" t="s">
        <v>153</v>
      </c>
      <c r="G305" t="s">
        <v>316</v>
      </c>
      <c r="H305" t="s">
        <v>317</v>
      </c>
      <c r="I305" s="1">
        <v>57</v>
      </c>
      <c r="J305" s="1"/>
      <c r="K305" s="1">
        <v>15</v>
      </c>
      <c r="L305" s="1"/>
      <c r="M305" s="1"/>
      <c r="N305" s="1">
        <v>66</v>
      </c>
      <c r="O305" s="60">
        <f t="shared" si="55"/>
        <v>3</v>
      </c>
      <c r="P305" s="60">
        <f t="shared" si="56"/>
        <v>3</v>
      </c>
      <c r="Q305" s="62">
        <f t="shared" si="67"/>
        <v>0.77272727272727271</v>
      </c>
      <c r="R305" s="62">
        <f t="shared" si="57"/>
        <v>4.4000000000000004</v>
      </c>
      <c r="S305" s="60" t="str">
        <f t="shared" si="53"/>
        <v>50-100% range</v>
      </c>
      <c r="T305" s="61">
        <f t="shared" ref="T305:T306" si="68">$I305</f>
        <v>57</v>
      </c>
      <c r="U305" s="61">
        <f t="shared" si="60"/>
        <v>66</v>
      </c>
      <c r="V305" s="61">
        <f t="shared" si="61"/>
        <v>15</v>
      </c>
      <c r="W305" s="60">
        <f t="shared" si="54"/>
        <v>1</v>
      </c>
      <c r="X305" s="68" t="s">
        <v>2157</v>
      </c>
    </row>
    <row r="306" spans="1:24" ht="15" customHeight="1" x14ac:dyDescent="0.25">
      <c r="A306" s="40" t="s">
        <v>15</v>
      </c>
      <c r="B306" s="40" t="s">
        <v>99</v>
      </c>
      <c r="C306" t="s">
        <v>151</v>
      </c>
      <c r="D306" s="40" t="s">
        <v>152</v>
      </c>
      <c r="E306" t="s">
        <v>151</v>
      </c>
      <c r="F306" s="40" t="s">
        <v>153</v>
      </c>
      <c r="G306" t="s">
        <v>182</v>
      </c>
      <c r="H306" t="s">
        <v>183</v>
      </c>
      <c r="I306" s="1">
        <v>57</v>
      </c>
      <c r="J306" s="1"/>
      <c r="K306" s="1">
        <v>45</v>
      </c>
      <c r="L306" s="1"/>
      <c r="M306" s="1"/>
      <c r="N306" s="1">
        <v>18</v>
      </c>
      <c r="O306" s="60">
        <f t="shared" si="55"/>
        <v>3</v>
      </c>
      <c r="P306" s="60">
        <f t="shared" si="56"/>
        <v>3</v>
      </c>
      <c r="Q306" s="62">
        <f t="shared" si="67"/>
        <v>0.68421052631578949</v>
      </c>
      <c r="R306" s="62">
        <f t="shared" si="57"/>
        <v>3.1666666666666665</v>
      </c>
      <c r="S306" s="60" t="str">
        <f t="shared" si="53"/>
        <v>50-100% range</v>
      </c>
      <c r="T306" s="61">
        <f t="shared" si="68"/>
        <v>57</v>
      </c>
      <c r="U306" s="61">
        <f t="shared" si="60"/>
        <v>57</v>
      </c>
      <c r="V306" s="61">
        <f t="shared" si="61"/>
        <v>18</v>
      </c>
      <c r="W306" s="60">
        <f t="shared" si="54"/>
        <v>1</v>
      </c>
      <c r="X306" s="68" t="s">
        <v>2157</v>
      </c>
    </row>
    <row r="307" spans="1:24" ht="15" customHeight="1" x14ac:dyDescent="0.25">
      <c r="A307" s="40" t="s">
        <v>15</v>
      </c>
      <c r="B307" s="40" t="s">
        <v>99</v>
      </c>
      <c r="C307" t="s">
        <v>151</v>
      </c>
      <c r="D307" s="40" t="s">
        <v>152</v>
      </c>
      <c r="E307" t="s">
        <v>151</v>
      </c>
      <c r="F307" s="40" t="s">
        <v>153</v>
      </c>
      <c r="G307" t="s">
        <v>354</v>
      </c>
      <c r="H307" t="s">
        <v>355</v>
      </c>
      <c r="I307" s="1"/>
      <c r="J307" s="1"/>
      <c r="K307" s="1">
        <v>30</v>
      </c>
      <c r="L307" s="1"/>
      <c r="M307" s="1"/>
      <c r="N307" s="1">
        <v>285</v>
      </c>
      <c r="O307" s="60">
        <f t="shared" si="55"/>
        <v>2</v>
      </c>
      <c r="P307" s="60">
        <f t="shared" si="56"/>
        <v>2</v>
      </c>
      <c r="Q307" s="62">
        <f t="shared" si="58"/>
        <v>0</v>
      </c>
      <c r="R307" s="62">
        <f t="shared" si="57"/>
        <v>9.5</v>
      </c>
      <c r="S307" s="60" t="str">
        <f t="shared" si="53"/>
        <v>0-15% range</v>
      </c>
      <c r="T307" s="61">
        <f>AVERAGE(I307:N307)</f>
        <v>157.5</v>
      </c>
      <c r="U307" s="61">
        <f t="shared" si="60"/>
        <v>285</v>
      </c>
      <c r="V307" s="61">
        <f t="shared" si="61"/>
        <v>30</v>
      </c>
      <c r="W307" s="60">
        <f t="shared" si="54"/>
        <v>1</v>
      </c>
      <c r="X307" s="68" t="s">
        <v>2154</v>
      </c>
    </row>
    <row r="308" spans="1:24" ht="15" customHeight="1" x14ac:dyDescent="0.25">
      <c r="A308" s="40" t="s">
        <v>15</v>
      </c>
      <c r="B308" s="40" t="s">
        <v>99</v>
      </c>
      <c r="C308" t="s">
        <v>151</v>
      </c>
      <c r="D308" s="40" t="s">
        <v>152</v>
      </c>
      <c r="E308" t="s">
        <v>151</v>
      </c>
      <c r="F308" s="40" t="s">
        <v>153</v>
      </c>
      <c r="G308" t="s">
        <v>184</v>
      </c>
      <c r="H308" t="s">
        <v>185</v>
      </c>
      <c r="I308" s="1">
        <v>228</v>
      </c>
      <c r="J308" s="1"/>
      <c r="K308" s="1">
        <v>100</v>
      </c>
      <c r="L308" s="1"/>
      <c r="M308" s="1"/>
      <c r="N308" s="1">
        <v>126</v>
      </c>
      <c r="O308" s="60">
        <f t="shared" si="55"/>
        <v>3</v>
      </c>
      <c r="P308" s="60">
        <f t="shared" si="56"/>
        <v>3</v>
      </c>
      <c r="Q308" s="62">
        <f t="shared" ref="Q308:Q314" si="69">IFERROR(1-(MIN(I308:N308)/MAX(I308:N308)),"")</f>
        <v>0.56140350877192979</v>
      </c>
      <c r="R308" s="62">
        <f t="shared" si="57"/>
        <v>2.2799999999999998</v>
      </c>
      <c r="S308" s="60" t="str">
        <f t="shared" si="53"/>
        <v>50-100% range</v>
      </c>
      <c r="T308" s="61">
        <f>$I308</f>
        <v>228</v>
      </c>
      <c r="U308" s="61">
        <f t="shared" si="60"/>
        <v>228</v>
      </c>
      <c r="V308" s="61">
        <f t="shared" si="61"/>
        <v>100</v>
      </c>
      <c r="W308" s="60">
        <f t="shared" si="54"/>
        <v>1</v>
      </c>
      <c r="X308" s="68" t="s">
        <v>2157</v>
      </c>
    </row>
    <row r="309" spans="1:24" ht="15" customHeight="1" x14ac:dyDescent="0.25">
      <c r="A309" s="40" t="s">
        <v>15</v>
      </c>
      <c r="B309" s="40" t="s">
        <v>99</v>
      </c>
      <c r="C309" t="s">
        <v>151</v>
      </c>
      <c r="D309" s="40" t="s">
        <v>152</v>
      </c>
      <c r="E309" t="s">
        <v>151</v>
      </c>
      <c r="F309" s="40" t="s">
        <v>153</v>
      </c>
      <c r="G309" t="s">
        <v>776</v>
      </c>
      <c r="H309" t="s">
        <v>777</v>
      </c>
      <c r="I309" s="1">
        <v>286</v>
      </c>
      <c r="J309" s="1"/>
      <c r="K309" s="1">
        <v>120</v>
      </c>
      <c r="L309" s="1"/>
      <c r="M309" s="1"/>
      <c r="N309" s="1"/>
      <c r="O309" s="60">
        <f t="shared" si="55"/>
        <v>2</v>
      </c>
      <c r="P309" s="60">
        <f t="shared" si="56"/>
        <v>2</v>
      </c>
      <c r="Q309" s="62">
        <f t="shared" si="69"/>
        <v>0.58041958041958042</v>
      </c>
      <c r="R309" s="62">
        <f t="shared" si="57"/>
        <v>2.3833333333333333</v>
      </c>
      <c r="S309" s="60" t="str">
        <f t="shared" si="53"/>
        <v>50-100% range</v>
      </c>
      <c r="T309" s="1">
        <f>$I309</f>
        <v>286</v>
      </c>
      <c r="U309" s="61">
        <f t="shared" si="60"/>
        <v>286</v>
      </c>
      <c r="V309" s="61">
        <f t="shared" si="61"/>
        <v>120</v>
      </c>
      <c r="W309" s="60">
        <f t="shared" si="54"/>
        <v>1</v>
      </c>
      <c r="X309" s="68" t="s">
        <v>2156</v>
      </c>
    </row>
    <row r="310" spans="1:24" ht="15" customHeight="1" x14ac:dyDescent="0.25">
      <c r="A310" s="40" t="s">
        <v>15</v>
      </c>
      <c r="B310" s="40" t="s">
        <v>99</v>
      </c>
      <c r="C310" t="s">
        <v>151</v>
      </c>
      <c r="D310" s="40" t="s">
        <v>152</v>
      </c>
      <c r="E310" t="s">
        <v>151</v>
      </c>
      <c r="F310" s="40" t="s">
        <v>153</v>
      </c>
      <c r="G310" t="s">
        <v>782</v>
      </c>
      <c r="H310" t="s">
        <v>783</v>
      </c>
      <c r="I310" s="1">
        <v>86</v>
      </c>
      <c r="J310" s="1"/>
      <c r="K310" s="1">
        <v>75</v>
      </c>
      <c r="L310" s="1"/>
      <c r="M310" s="1"/>
      <c r="N310" s="1"/>
      <c r="O310" s="60">
        <f t="shared" si="55"/>
        <v>2</v>
      </c>
      <c r="P310" s="60">
        <f t="shared" si="56"/>
        <v>2</v>
      </c>
      <c r="Q310" s="62">
        <f t="shared" si="69"/>
        <v>0.12790697674418605</v>
      </c>
      <c r="R310" s="62">
        <f t="shared" si="57"/>
        <v>1.1466666666666667</v>
      </c>
      <c r="S310" s="60" t="str">
        <f t="shared" si="53"/>
        <v>0-15% range</v>
      </c>
      <c r="T310" s="61">
        <f t="shared" ref="T310:T342" si="70">AVERAGE(I310:N310)</f>
        <v>80.5</v>
      </c>
      <c r="U310" s="61">
        <f t="shared" si="60"/>
        <v>86</v>
      </c>
      <c r="V310" s="61">
        <f t="shared" si="61"/>
        <v>75</v>
      </c>
      <c r="W310" s="60">
        <f t="shared" si="54"/>
        <v>1</v>
      </c>
      <c r="X310" s="68" t="s">
        <v>2154</v>
      </c>
    </row>
    <row r="311" spans="1:24" ht="15" customHeight="1" x14ac:dyDescent="0.25">
      <c r="A311" s="40" t="s">
        <v>15</v>
      </c>
      <c r="B311" s="40" t="s">
        <v>99</v>
      </c>
      <c r="C311" t="s">
        <v>151</v>
      </c>
      <c r="D311" s="40" t="s">
        <v>152</v>
      </c>
      <c r="E311" t="s">
        <v>151</v>
      </c>
      <c r="F311" s="40" t="s">
        <v>153</v>
      </c>
      <c r="G311" t="s">
        <v>282</v>
      </c>
      <c r="H311" t="s">
        <v>283</v>
      </c>
      <c r="I311" s="1">
        <v>62</v>
      </c>
      <c r="J311" s="1"/>
      <c r="K311" s="1">
        <v>50</v>
      </c>
      <c r="L311" s="1"/>
      <c r="M311" s="1"/>
      <c r="N311" s="1"/>
      <c r="O311" s="60">
        <f t="shared" si="55"/>
        <v>2</v>
      </c>
      <c r="P311" s="60">
        <f t="shared" si="56"/>
        <v>2</v>
      </c>
      <c r="Q311" s="62">
        <f t="shared" si="69"/>
        <v>0.19354838709677424</v>
      </c>
      <c r="R311" s="62">
        <f t="shared" si="57"/>
        <v>1.24</v>
      </c>
      <c r="S311" s="60" t="str">
        <f t="shared" si="53"/>
        <v>16 - 50% range</v>
      </c>
      <c r="T311" s="61">
        <f t="shared" si="70"/>
        <v>56</v>
      </c>
      <c r="U311" s="61">
        <f t="shared" si="60"/>
        <v>62</v>
      </c>
      <c r="V311" s="61">
        <f t="shared" si="61"/>
        <v>50</v>
      </c>
      <c r="W311" s="60">
        <f t="shared" si="54"/>
        <v>1</v>
      </c>
      <c r="X311" s="68" t="s">
        <v>2154</v>
      </c>
    </row>
    <row r="312" spans="1:24" ht="15" customHeight="1" x14ac:dyDescent="0.25">
      <c r="A312" s="40" t="s">
        <v>15</v>
      </c>
      <c r="B312" s="40" t="s">
        <v>99</v>
      </c>
      <c r="C312" t="s">
        <v>151</v>
      </c>
      <c r="D312" s="40" t="s">
        <v>152</v>
      </c>
      <c r="E312" t="s">
        <v>151</v>
      </c>
      <c r="F312" s="40" t="s">
        <v>153</v>
      </c>
      <c r="G312" t="s">
        <v>784</v>
      </c>
      <c r="H312" t="s">
        <v>785</v>
      </c>
      <c r="I312" s="1">
        <v>86</v>
      </c>
      <c r="J312" s="1"/>
      <c r="K312" s="1">
        <v>75</v>
      </c>
      <c r="L312" s="1"/>
      <c r="M312" s="1"/>
      <c r="N312" s="1"/>
      <c r="O312" s="60">
        <f t="shared" si="55"/>
        <v>2</v>
      </c>
      <c r="P312" s="60">
        <f t="shared" si="56"/>
        <v>2</v>
      </c>
      <c r="Q312" s="62">
        <f t="shared" si="69"/>
        <v>0.12790697674418605</v>
      </c>
      <c r="R312" s="62">
        <f t="shared" si="57"/>
        <v>1.1466666666666667</v>
      </c>
      <c r="S312" s="60" t="str">
        <f t="shared" si="53"/>
        <v>0-15% range</v>
      </c>
      <c r="T312" s="61">
        <f t="shared" si="70"/>
        <v>80.5</v>
      </c>
      <c r="U312" s="61">
        <f t="shared" si="60"/>
        <v>86</v>
      </c>
      <c r="V312" s="61">
        <f t="shared" si="61"/>
        <v>75</v>
      </c>
      <c r="W312" s="60">
        <f t="shared" si="54"/>
        <v>1</v>
      </c>
      <c r="X312" s="68" t="s">
        <v>2154</v>
      </c>
    </row>
    <row r="313" spans="1:24" ht="15" customHeight="1" x14ac:dyDescent="0.25">
      <c r="A313" s="40" t="s">
        <v>15</v>
      </c>
      <c r="B313" s="40" t="s">
        <v>99</v>
      </c>
      <c r="C313" t="s">
        <v>151</v>
      </c>
      <c r="D313" s="40" t="s">
        <v>152</v>
      </c>
      <c r="E313" t="s">
        <v>151</v>
      </c>
      <c r="F313" s="40" t="s">
        <v>153</v>
      </c>
      <c r="G313" t="s">
        <v>151</v>
      </c>
      <c r="H313" t="s">
        <v>181</v>
      </c>
      <c r="I313" s="1">
        <v>507</v>
      </c>
      <c r="J313" s="1"/>
      <c r="K313" s="1"/>
      <c r="L313" s="1"/>
      <c r="M313" s="1"/>
      <c r="N313" s="1">
        <v>258</v>
      </c>
      <c r="O313" s="60">
        <f t="shared" si="55"/>
        <v>2</v>
      </c>
      <c r="P313" s="60">
        <f t="shared" si="56"/>
        <v>2</v>
      </c>
      <c r="Q313" s="62">
        <f t="shared" si="69"/>
        <v>0.49112426035502954</v>
      </c>
      <c r="R313" s="62">
        <f t="shared" si="57"/>
        <v>1.9651162790697674</v>
      </c>
      <c r="S313" s="60" t="str">
        <f t="shared" si="53"/>
        <v>16 - 50% range</v>
      </c>
      <c r="T313" s="61">
        <f t="shared" si="70"/>
        <v>382.5</v>
      </c>
      <c r="U313" s="61">
        <f t="shared" si="60"/>
        <v>507</v>
      </c>
      <c r="V313" s="61">
        <f t="shared" si="61"/>
        <v>258</v>
      </c>
      <c r="W313" s="60">
        <f t="shared" si="54"/>
        <v>1</v>
      </c>
      <c r="X313" s="68" t="s">
        <v>2154</v>
      </c>
    </row>
    <row r="314" spans="1:24" ht="15" customHeight="1" x14ac:dyDescent="0.25">
      <c r="A314" s="40" t="s">
        <v>15</v>
      </c>
      <c r="B314" s="40" t="s">
        <v>99</v>
      </c>
      <c r="C314" t="s">
        <v>151</v>
      </c>
      <c r="D314" s="40" t="s">
        <v>152</v>
      </c>
      <c r="E314" t="s">
        <v>151</v>
      </c>
      <c r="F314" s="40" t="s">
        <v>153</v>
      </c>
      <c r="G314" t="s">
        <v>1771</v>
      </c>
      <c r="H314" t="s">
        <v>1772</v>
      </c>
      <c r="I314" s="1"/>
      <c r="J314" s="1"/>
      <c r="K314" s="1"/>
      <c r="L314" s="1"/>
      <c r="M314" s="1"/>
      <c r="N314" s="1">
        <v>12</v>
      </c>
      <c r="O314" s="60">
        <f t="shared" si="55"/>
        <v>1</v>
      </c>
      <c r="P314" s="60">
        <f t="shared" si="56"/>
        <v>1</v>
      </c>
      <c r="Q314" s="62">
        <f t="shared" si="69"/>
        <v>0</v>
      </c>
      <c r="R314" s="62">
        <f t="shared" si="57"/>
        <v>1</v>
      </c>
      <c r="S314" s="60" t="str">
        <f t="shared" si="53"/>
        <v>0-15% range</v>
      </c>
      <c r="T314" s="61">
        <f t="shared" si="70"/>
        <v>12</v>
      </c>
      <c r="U314" s="61">
        <f t="shared" si="60"/>
        <v>12</v>
      </c>
      <c r="V314" s="61">
        <f t="shared" si="61"/>
        <v>12</v>
      </c>
      <c r="W314" s="60">
        <f t="shared" si="54"/>
        <v>1</v>
      </c>
      <c r="X314" s="77" t="s">
        <v>2173</v>
      </c>
    </row>
    <row r="315" spans="1:24" ht="15" customHeight="1" x14ac:dyDescent="0.25">
      <c r="A315" s="40" t="s">
        <v>15</v>
      </c>
      <c r="B315" s="40" t="s">
        <v>99</v>
      </c>
      <c r="C315" t="s">
        <v>151</v>
      </c>
      <c r="D315" s="40" t="s">
        <v>152</v>
      </c>
      <c r="E315" t="s">
        <v>151</v>
      </c>
      <c r="F315" s="40" t="s">
        <v>153</v>
      </c>
      <c r="G315" t="s">
        <v>1789</v>
      </c>
      <c r="H315" t="s">
        <v>1790</v>
      </c>
      <c r="I315" s="1"/>
      <c r="J315" s="1"/>
      <c r="K315" s="1"/>
      <c r="L315" s="1"/>
      <c r="M315" s="1"/>
      <c r="N315" s="1">
        <v>90</v>
      </c>
      <c r="O315" s="60">
        <f t="shared" si="55"/>
        <v>1</v>
      </c>
      <c r="P315" s="60">
        <f t="shared" si="56"/>
        <v>1</v>
      </c>
      <c r="Q315" s="62" t="str">
        <f t="shared" si="58"/>
        <v/>
      </c>
      <c r="R315" s="62">
        <f t="shared" si="57"/>
        <v>1</v>
      </c>
      <c r="S315" s="60" t="str">
        <f t="shared" si="53"/>
        <v>50-100% range</v>
      </c>
      <c r="T315" s="61">
        <f t="shared" si="70"/>
        <v>90</v>
      </c>
      <c r="U315" s="61">
        <f t="shared" si="60"/>
        <v>90</v>
      </c>
      <c r="V315" s="61">
        <f t="shared" si="61"/>
        <v>90</v>
      </c>
      <c r="W315" s="60">
        <f t="shared" si="54"/>
        <v>1</v>
      </c>
      <c r="X315" s="77" t="s">
        <v>2173</v>
      </c>
    </row>
    <row r="316" spans="1:24" ht="15" customHeight="1" x14ac:dyDescent="0.25">
      <c r="A316" s="40" t="s">
        <v>15</v>
      </c>
      <c r="B316" s="40" t="s">
        <v>99</v>
      </c>
      <c r="C316" t="s">
        <v>151</v>
      </c>
      <c r="D316" s="40" t="s">
        <v>152</v>
      </c>
      <c r="E316" t="s">
        <v>151</v>
      </c>
      <c r="F316" s="40" t="s">
        <v>153</v>
      </c>
      <c r="G316" t="s">
        <v>1928</v>
      </c>
      <c r="H316" t="s">
        <v>906</v>
      </c>
      <c r="I316" s="1">
        <v>97</v>
      </c>
      <c r="J316" s="1"/>
      <c r="K316" s="1"/>
      <c r="L316" s="1"/>
      <c r="M316" s="1"/>
      <c r="N316" s="1">
        <v>166</v>
      </c>
      <c r="O316" s="60">
        <f t="shared" si="55"/>
        <v>2</v>
      </c>
      <c r="P316" s="60">
        <f t="shared" si="56"/>
        <v>2</v>
      </c>
      <c r="Q316" s="62">
        <f>IFERROR(1-(MIN(I316:N316)/MAX(I316:N316)),"")</f>
        <v>0.41566265060240959</v>
      </c>
      <c r="R316" s="62">
        <f t="shared" si="57"/>
        <v>1.7113402061855669</v>
      </c>
      <c r="S316" s="60" t="str">
        <f t="shared" si="53"/>
        <v>16 - 50% range</v>
      </c>
      <c r="T316" s="61">
        <f t="shared" si="70"/>
        <v>131.5</v>
      </c>
      <c r="U316" s="61">
        <f t="shared" si="60"/>
        <v>166</v>
      </c>
      <c r="V316" s="61">
        <f t="shared" si="61"/>
        <v>97</v>
      </c>
      <c r="W316" s="60">
        <f t="shared" si="54"/>
        <v>1</v>
      </c>
      <c r="X316" s="68" t="s">
        <v>2154</v>
      </c>
    </row>
    <row r="317" spans="1:24" ht="15" customHeight="1" x14ac:dyDescent="0.25">
      <c r="A317" s="40" t="s">
        <v>15</v>
      </c>
      <c r="B317" s="40" t="s">
        <v>99</v>
      </c>
      <c r="C317" t="s">
        <v>151</v>
      </c>
      <c r="D317" s="40" t="s">
        <v>152</v>
      </c>
      <c r="E317" t="s">
        <v>151</v>
      </c>
      <c r="F317" s="40" t="s">
        <v>153</v>
      </c>
      <c r="G317" t="s">
        <v>2043</v>
      </c>
      <c r="H317" t="s">
        <v>877</v>
      </c>
      <c r="I317" s="1">
        <v>28</v>
      </c>
      <c r="J317" s="1"/>
      <c r="K317" s="1"/>
      <c r="L317" s="1"/>
      <c r="M317" s="1"/>
      <c r="N317" s="1">
        <v>53</v>
      </c>
      <c r="O317" s="60">
        <f t="shared" si="55"/>
        <v>2</v>
      </c>
      <c r="P317" s="60">
        <f t="shared" si="56"/>
        <v>2</v>
      </c>
      <c r="Q317" s="62">
        <f t="shared" si="58"/>
        <v>0</v>
      </c>
      <c r="R317" s="62">
        <f t="shared" si="57"/>
        <v>1.8928571428571428</v>
      </c>
      <c r="S317" s="60" t="str">
        <f t="shared" si="53"/>
        <v>0-15% range</v>
      </c>
      <c r="T317" s="61">
        <f t="shared" si="70"/>
        <v>40.5</v>
      </c>
      <c r="U317" s="61">
        <f t="shared" si="60"/>
        <v>53</v>
      </c>
      <c r="V317" s="61">
        <f t="shared" si="61"/>
        <v>28</v>
      </c>
      <c r="W317" s="60">
        <f t="shared" si="54"/>
        <v>1</v>
      </c>
      <c r="X317" s="68" t="s">
        <v>2154</v>
      </c>
    </row>
    <row r="318" spans="1:24" ht="15" customHeight="1" x14ac:dyDescent="0.25">
      <c r="A318" s="40" t="s">
        <v>15</v>
      </c>
      <c r="B318" s="40" t="s">
        <v>99</v>
      </c>
      <c r="C318" t="s">
        <v>151</v>
      </c>
      <c r="D318" s="40" t="s">
        <v>152</v>
      </c>
      <c r="E318" t="s">
        <v>151</v>
      </c>
      <c r="F318" s="40" t="s">
        <v>153</v>
      </c>
      <c r="G318" t="s">
        <v>2116</v>
      </c>
      <c r="H318" t="s">
        <v>907</v>
      </c>
      <c r="I318" s="1">
        <v>57</v>
      </c>
      <c r="J318" s="1"/>
      <c r="K318" s="1"/>
      <c r="L318" s="1"/>
      <c r="M318" s="1"/>
      <c r="N318" s="1"/>
      <c r="O318" s="60">
        <f t="shared" si="55"/>
        <v>1</v>
      </c>
      <c r="P318" s="60">
        <f t="shared" si="56"/>
        <v>1</v>
      </c>
      <c r="Q318" s="62">
        <f>IFERROR(1-(MIN(I318:N318)/MAX(I318:N318)),"")</f>
        <v>0</v>
      </c>
      <c r="R318" s="62">
        <f t="shared" si="57"/>
        <v>1</v>
      </c>
      <c r="S318" s="60" t="str">
        <f t="shared" si="53"/>
        <v>0-15% range</v>
      </c>
      <c r="T318" s="61">
        <f>AVERAGE(I318:N318)</f>
        <v>57</v>
      </c>
      <c r="U318" s="61">
        <f t="shared" si="60"/>
        <v>57</v>
      </c>
      <c r="V318" s="61">
        <f t="shared" si="61"/>
        <v>57</v>
      </c>
      <c r="W318" s="60">
        <f t="shared" si="54"/>
        <v>1</v>
      </c>
      <c r="X318" s="77" t="s">
        <v>2173</v>
      </c>
    </row>
    <row r="319" spans="1:24" ht="15" customHeight="1" x14ac:dyDescent="0.25">
      <c r="A319" s="40" t="s">
        <v>15</v>
      </c>
      <c r="B319" s="40" t="s">
        <v>99</v>
      </c>
      <c r="C319" t="s">
        <v>151</v>
      </c>
      <c r="D319" s="40" t="s">
        <v>152</v>
      </c>
      <c r="E319" t="s">
        <v>165</v>
      </c>
      <c r="F319" s="40" t="s">
        <v>166</v>
      </c>
      <c r="G319" t="s">
        <v>292</v>
      </c>
      <c r="H319" t="s">
        <v>293</v>
      </c>
      <c r="I319" s="1">
        <v>29</v>
      </c>
      <c r="J319" s="1"/>
      <c r="K319" s="1">
        <v>65</v>
      </c>
      <c r="L319" s="1"/>
      <c r="M319" s="1"/>
      <c r="N319" s="1">
        <v>64</v>
      </c>
      <c r="O319" s="60">
        <f t="shared" si="55"/>
        <v>3</v>
      </c>
      <c r="P319" s="60">
        <f t="shared" si="56"/>
        <v>3</v>
      </c>
      <c r="Q319" s="62">
        <f t="shared" si="58"/>
        <v>0.55384615384615388</v>
      </c>
      <c r="R319" s="62">
        <f t="shared" si="57"/>
        <v>2.2413793103448274</v>
      </c>
      <c r="S319" s="60" t="str">
        <f t="shared" si="53"/>
        <v>50-100% range</v>
      </c>
      <c r="T319" s="61">
        <f>$I319</f>
        <v>29</v>
      </c>
      <c r="U319" s="61">
        <f t="shared" si="60"/>
        <v>65</v>
      </c>
      <c r="V319" s="61">
        <f t="shared" si="61"/>
        <v>29</v>
      </c>
      <c r="W319" s="60">
        <f t="shared" si="54"/>
        <v>1</v>
      </c>
      <c r="X319" s="68" t="s">
        <v>2157</v>
      </c>
    </row>
    <row r="320" spans="1:24" ht="15" customHeight="1" x14ac:dyDescent="0.25">
      <c r="A320" s="40" t="s">
        <v>15</v>
      </c>
      <c r="B320" s="40" t="s">
        <v>99</v>
      </c>
      <c r="C320" t="s">
        <v>151</v>
      </c>
      <c r="D320" s="40" t="s">
        <v>152</v>
      </c>
      <c r="E320" t="s">
        <v>165</v>
      </c>
      <c r="F320" s="40" t="s">
        <v>166</v>
      </c>
      <c r="G320" t="s">
        <v>186</v>
      </c>
      <c r="H320" t="s">
        <v>187</v>
      </c>
      <c r="I320" s="1"/>
      <c r="J320" s="1"/>
      <c r="K320" s="1">
        <v>65</v>
      </c>
      <c r="L320" s="1"/>
      <c r="M320" s="1"/>
      <c r="N320" s="1"/>
      <c r="O320" s="60">
        <f t="shared" si="55"/>
        <v>1</v>
      </c>
      <c r="P320" s="60">
        <f t="shared" si="56"/>
        <v>1</v>
      </c>
      <c r="Q320" s="62">
        <f>IFERROR(1-(MIN(I320:N320)/MAX(I320:N320)),"")</f>
        <v>0</v>
      </c>
      <c r="R320" s="62">
        <f t="shared" si="57"/>
        <v>1</v>
      </c>
      <c r="S320" s="60" t="str">
        <f t="shared" si="53"/>
        <v>0-15% range</v>
      </c>
      <c r="T320" s="61">
        <f>AVERAGE(I320:N320)</f>
        <v>65</v>
      </c>
      <c r="U320" s="61">
        <f t="shared" si="60"/>
        <v>65</v>
      </c>
      <c r="V320" s="61">
        <f t="shared" si="61"/>
        <v>65</v>
      </c>
      <c r="W320" s="60">
        <f t="shared" si="54"/>
        <v>1</v>
      </c>
      <c r="X320" s="77" t="s">
        <v>2173</v>
      </c>
    </row>
    <row r="321" spans="1:24" ht="15" customHeight="1" x14ac:dyDescent="0.25">
      <c r="A321" s="40" t="s">
        <v>15</v>
      </c>
      <c r="B321" s="40" t="s">
        <v>99</v>
      </c>
      <c r="C321" t="s">
        <v>151</v>
      </c>
      <c r="D321" s="40" t="s">
        <v>152</v>
      </c>
      <c r="E321" t="s">
        <v>165</v>
      </c>
      <c r="F321" s="40" t="s">
        <v>166</v>
      </c>
      <c r="G321" t="s">
        <v>278</v>
      </c>
      <c r="H321" t="s">
        <v>279</v>
      </c>
      <c r="I321" s="1">
        <v>343</v>
      </c>
      <c r="J321" s="1"/>
      <c r="K321" s="1">
        <v>100</v>
      </c>
      <c r="L321" s="1"/>
      <c r="M321" s="1"/>
      <c r="N321" s="1">
        <v>124</v>
      </c>
      <c r="O321" s="60">
        <f t="shared" si="55"/>
        <v>3</v>
      </c>
      <c r="P321" s="60">
        <f t="shared" si="56"/>
        <v>3</v>
      </c>
      <c r="Q321" s="62">
        <f t="shared" si="58"/>
        <v>0.70845481049562675</v>
      </c>
      <c r="R321" s="62">
        <f t="shared" si="57"/>
        <v>3.43</v>
      </c>
      <c r="S321" s="60" t="str">
        <f t="shared" si="53"/>
        <v>50-100% range</v>
      </c>
      <c r="T321" s="61">
        <f t="shared" ref="T321:T322" si="71">$I321</f>
        <v>343</v>
      </c>
      <c r="U321" s="61">
        <f t="shared" si="60"/>
        <v>343</v>
      </c>
      <c r="V321" s="61">
        <f t="shared" si="61"/>
        <v>100</v>
      </c>
      <c r="W321" s="60">
        <f t="shared" si="54"/>
        <v>1</v>
      </c>
      <c r="X321" s="68" t="s">
        <v>2157</v>
      </c>
    </row>
    <row r="322" spans="1:24" ht="15" customHeight="1" x14ac:dyDescent="0.25">
      <c r="A322" s="40" t="s">
        <v>15</v>
      </c>
      <c r="B322" s="40" t="s">
        <v>99</v>
      </c>
      <c r="C322" t="s">
        <v>151</v>
      </c>
      <c r="D322" s="40" t="s">
        <v>152</v>
      </c>
      <c r="E322" t="s">
        <v>165</v>
      </c>
      <c r="F322" s="40" t="s">
        <v>166</v>
      </c>
      <c r="G322" t="s">
        <v>165</v>
      </c>
      <c r="H322" t="s">
        <v>188</v>
      </c>
      <c r="I322" s="1">
        <v>114</v>
      </c>
      <c r="J322" s="1"/>
      <c r="K322" s="1">
        <v>50</v>
      </c>
      <c r="L322" s="1"/>
      <c r="M322" s="1"/>
      <c r="N322" s="1">
        <v>132</v>
      </c>
      <c r="O322" s="60">
        <f t="shared" si="55"/>
        <v>3</v>
      </c>
      <c r="P322" s="60">
        <f t="shared" si="56"/>
        <v>3</v>
      </c>
      <c r="Q322" s="62">
        <f>IFERROR(1-(MIN(I322:N322)/MAX(I322:N322)),"")</f>
        <v>0.62121212121212122</v>
      </c>
      <c r="R322" s="62">
        <f t="shared" si="57"/>
        <v>2.64</v>
      </c>
      <c r="S322" s="60" t="str">
        <f t="shared" si="53"/>
        <v>50-100% range</v>
      </c>
      <c r="T322" s="61">
        <f t="shared" si="71"/>
        <v>114</v>
      </c>
      <c r="U322" s="61">
        <f t="shared" si="60"/>
        <v>132</v>
      </c>
      <c r="V322" s="61">
        <f t="shared" si="61"/>
        <v>50</v>
      </c>
      <c r="W322" s="60">
        <f t="shared" si="54"/>
        <v>1</v>
      </c>
      <c r="X322" s="68" t="s">
        <v>2157</v>
      </c>
    </row>
    <row r="323" spans="1:24" ht="15" customHeight="1" x14ac:dyDescent="0.25">
      <c r="A323" s="40" t="s">
        <v>15</v>
      </c>
      <c r="B323" s="40" t="s">
        <v>99</v>
      </c>
      <c r="C323" t="s">
        <v>151</v>
      </c>
      <c r="D323" s="40" t="s">
        <v>152</v>
      </c>
      <c r="E323" t="s">
        <v>165</v>
      </c>
      <c r="F323" s="40" t="s">
        <v>166</v>
      </c>
      <c r="G323" t="s">
        <v>300</v>
      </c>
      <c r="H323" t="s">
        <v>301</v>
      </c>
      <c r="I323" s="1">
        <v>80</v>
      </c>
      <c r="J323" s="1"/>
      <c r="K323" s="1">
        <v>70</v>
      </c>
      <c r="L323" s="1"/>
      <c r="M323" s="1"/>
      <c r="N323" s="1"/>
      <c r="O323" s="60">
        <f t="shared" si="55"/>
        <v>2</v>
      </c>
      <c r="P323" s="60">
        <f t="shared" si="56"/>
        <v>2</v>
      </c>
      <c r="Q323" s="62">
        <f t="shared" si="58"/>
        <v>0.125</v>
      </c>
      <c r="R323" s="62">
        <f t="shared" si="57"/>
        <v>1.1428571428571428</v>
      </c>
      <c r="S323" s="60" t="str">
        <f t="shared" ref="S323:S386" si="72">IFERROR(IF(Q323&lt;=0.15,"0-15% range",IF(AND(Q323&gt;0.15,Q323&lt;=0.5),"16 - 50% range",IF(Q323&gt;0.5,"50-100% range", "NA"))),"")</f>
        <v>0-15% range</v>
      </c>
      <c r="T323" s="61">
        <f>AVERAGE(I323:N323)</f>
        <v>75</v>
      </c>
      <c r="U323" s="61">
        <f t="shared" si="60"/>
        <v>80</v>
      </c>
      <c r="V323" s="61">
        <f t="shared" si="61"/>
        <v>70</v>
      </c>
      <c r="W323" s="60">
        <f t="shared" ref="W323:W386" si="73">COUNTIF(H:H,H323)</f>
        <v>1</v>
      </c>
      <c r="X323" s="68" t="s">
        <v>2154</v>
      </c>
    </row>
    <row r="324" spans="1:24" ht="15" customHeight="1" x14ac:dyDescent="0.25">
      <c r="A324" s="40" t="s">
        <v>15</v>
      </c>
      <c r="B324" s="40" t="s">
        <v>99</v>
      </c>
      <c r="C324" t="s">
        <v>151</v>
      </c>
      <c r="D324" s="40" t="s">
        <v>152</v>
      </c>
      <c r="E324" t="s">
        <v>165</v>
      </c>
      <c r="F324" s="40" t="s">
        <v>166</v>
      </c>
      <c r="G324" t="s">
        <v>544</v>
      </c>
      <c r="H324" t="s">
        <v>545</v>
      </c>
      <c r="I324" s="1">
        <v>86</v>
      </c>
      <c r="J324" s="1"/>
      <c r="K324" s="1"/>
      <c r="L324" s="1"/>
      <c r="M324" s="1"/>
      <c r="N324" s="1"/>
      <c r="O324" s="60">
        <f t="shared" ref="O324:O387" si="74">COUNTIF(I324:N324,"&gt;=0")</f>
        <v>1</v>
      </c>
      <c r="P324" s="60">
        <f t="shared" ref="P324:P387" si="75">COUNTIF(I324:N324,"&gt;=0")</f>
        <v>1</v>
      </c>
      <c r="Q324" s="62">
        <f t="shared" si="58"/>
        <v>0</v>
      </c>
      <c r="R324" s="62">
        <f t="shared" ref="R324:R387" si="76">IF(MIN(I324:N324)&lt;&gt;0,MAX(I324:N324)/MIN(I324:N324),0)</f>
        <v>1</v>
      </c>
      <c r="S324" s="60" t="str">
        <f t="shared" si="72"/>
        <v>0-15% range</v>
      </c>
      <c r="T324" s="61">
        <f t="shared" ref="T324:T325" si="77">AVERAGE(I324:N324)</f>
        <v>86</v>
      </c>
      <c r="U324" s="61">
        <f t="shared" si="60"/>
        <v>86</v>
      </c>
      <c r="V324" s="61">
        <f t="shared" si="61"/>
        <v>86</v>
      </c>
      <c r="W324" s="60">
        <f t="shared" si="73"/>
        <v>1</v>
      </c>
      <c r="X324" s="77" t="s">
        <v>2173</v>
      </c>
    </row>
    <row r="325" spans="1:24" ht="15" customHeight="1" x14ac:dyDescent="0.25">
      <c r="A325" s="40" t="s">
        <v>15</v>
      </c>
      <c r="B325" s="40" t="s">
        <v>99</v>
      </c>
      <c r="C325" t="s">
        <v>151</v>
      </c>
      <c r="D325" s="40" t="s">
        <v>152</v>
      </c>
      <c r="E325" t="s">
        <v>165</v>
      </c>
      <c r="F325" s="40" t="s">
        <v>166</v>
      </c>
      <c r="G325" t="s">
        <v>510</v>
      </c>
      <c r="H325" t="s">
        <v>509</v>
      </c>
      <c r="I325" s="1"/>
      <c r="J325" s="1"/>
      <c r="K325" s="1"/>
      <c r="L325" s="1"/>
      <c r="M325" s="1"/>
      <c r="N325" s="1">
        <v>35</v>
      </c>
      <c r="O325" s="60">
        <f t="shared" si="74"/>
        <v>1</v>
      </c>
      <c r="P325" s="60">
        <f t="shared" si="75"/>
        <v>1</v>
      </c>
      <c r="Q325" s="62" t="str">
        <f t="shared" ref="Q325:Q385" si="78">IFERROR(1-(MIN(I325:N325)/MAX(I325:M325)),"")</f>
        <v/>
      </c>
      <c r="R325" s="62">
        <f t="shared" si="76"/>
        <v>1</v>
      </c>
      <c r="S325" s="60" t="str">
        <f t="shared" si="72"/>
        <v>50-100% range</v>
      </c>
      <c r="T325" s="61">
        <f t="shared" si="77"/>
        <v>35</v>
      </c>
      <c r="U325" s="61">
        <f t="shared" si="60"/>
        <v>35</v>
      </c>
      <c r="V325" s="61">
        <f t="shared" si="61"/>
        <v>35</v>
      </c>
      <c r="W325" s="60">
        <f t="shared" si="73"/>
        <v>1</v>
      </c>
      <c r="X325" s="77" t="s">
        <v>2173</v>
      </c>
    </row>
    <row r="326" spans="1:24" ht="15" customHeight="1" x14ac:dyDescent="0.25">
      <c r="A326" s="40" t="s">
        <v>15</v>
      </c>
      <c r="B326" s="40" t="s">
        <v>99</v>
      </c>
      <c r="C326" t="s">
        <v>151</v>
      </c>
      <c r="D326" s="40" t="s">
        <v>152</v>
      </c>
      <c r="E326" t="s">
        <v>165</v>
      </c>
      <c r="F326" s="40" t="s">
        <v>166</v>
      </c>
      <c r="G326" t="s">
        <v>765</v>
      </c>
      <c r="H326" t="s">
        <v>766</v>
      </c>
      <c r="I326" s="1">
        <v>63</v>
      </c>
      <c r="J326" s="1"/>
      <c r="K326" s="1">
        <v>35</v>
      </c>
      <c r="L326" s="1"/>
      <c r="M326" s="1"/>
      <c r="N326" s="1">
        <v>95</v>
      </c>
      <c r="O326" s="60">
        <f t="shared" si="74"/>
        <v>3</v>
      </c>
      <c r="P326" s="60">
        <f t="shared" si="75"/>
        <v>3</v>
      </c>
      <c r="Q326" s="62">
        <f>IFERROR(1-(MIN(I326:N326)/MAX(I326:N326)),"")</f>
        <v>0.63157894736842102</v>
      </c>
      <c r="R326" s="62">
        <f t="shared" si="76"/>
        <v>2.7142857142857144</v>
      </c>
      <c r="S326" s="60" t="str">
        <f t="shared" si="72"/>
        <v>50-100% range</v>
      </c>
      <c r="T326" s="61">
        <f>$I326</f>
        <v>63</v>
      </c>
      <c r="U326" s="61">
        <f t="shared" si="60"/>
        <v>95</v>
      </c>
      <c r="V326" s="61">
        <f t="shared" si="61"/>
        <v>35</v>
      </c>
      <c r="W326" s="60">
        <f t="shared" si="73"/>
        <v>1</v>
      </c>
      <c r="X326" s="68" t="s">
        <v>2157</v>
      </c>
    </row>
    <row r="327" spans="1:24" ht="15" customHeight="1" x14ac:dyDescent="0.25">
      <c r="A327" s="40" t="s">
        <v>15</v>
      </c>
      <c r="B327" s="40" t="s">
        <v>99</v>
      </c>
      <c r="C327" t="s">
        <v>151</v>
      </c>
      <c r="D327" s="40" t="s">
        <v>152</v>
      </c>
      <c r="E327" t="s">
        <v>165</v>
      </c>
      <c r="F327" s="40" t="s">
        <v>166</v>
      </c>
      <c r="G327" t="s">
        <v>767</v>
      </c>
      <c r="H327" t="s">
        <v>768</v>
      </c>
      <c r="I327" s="1"/>
      <c r="J327" s="1"/>
      <c r="K327" s="1">
        <v>45</v>
      </c>
      <c r="L327" s="1"/>
      <c r="M327" s="1"/>
      <c r="N327" s="1"/>
      <c r="O327" s="60">
        <f t="shared" si="74"/>
        <v>1</v>
      </c>
      <c r="P327" s="60">
        <f t="shared" si="75"/>
        <v>1</v>
      </c>
      <c r="Q327" s="62">
        <f t="shared" si="78"/>
        <v>0</v>
      </c>
      <c r="R327" s="62">
        <f t="shared" si="76"/>
        <v>1</v>
      </c>
      <c r="S327" s="60" t="str">
        <f t="shared" si="72"/>
        <v>0-15% range</v>
      </c>
      <c r="T327" s="61">
        <f>AVERAGE(I327:N327)</f>
        <v>45</v>
      </c>
      <c r="U327" s="61">
        <f t="shared" si="60"/>
        <v>45</v>
      </c>
      <c r="V327" s="61">
        <f t="shared" si="61"/>
        <v>45</v>
      </c>
      <c r="W327" s="60">
        <f t="shared" si="73"/>
        <v>1</v>
      </c>
      <c r="X327" s="77" t="s">
        <v>2173</v>
      </c>
    </row>
    <row r="328" spans="1:24" ht="15" customHeight="1" x14ac:dyDescent="0.25">
      <c r="A328" s="40" t="s">
        <v>15</v>
      </c>
      <c r="B328" s="40" t="s">
        <v>99</v>
      </c>
      <c r="C328" t="s">
        <v>151</v>
      </c>
      <c r="D328" s="40" t="s">
        <v>152</v>
      </c>
      <c r="E328" t="s">
        <v>165</v>
      </c>
      <c r="F328" s="40" t="s">
        <v>166</v>
      </c>
      <c r="G328" t="s">
        <v>769</v>
      </c>
      <c r="H328" t="s">
        <v>770</v>
      </c>
      <c r="I328" s="1">
        <v>40</v>
      </c>
      <c r="J328" s="1"/>
      <c r="K328" s="1">
        <v>15</v>
      </c>
      <c r="L328" s="1"/>
      <c r="M328" s="1"/>
      <c r="N328" s="1">
        <v>48</v>
      </c>
      <c r="O328" s="60">
        <f t="shared" si="74"/>
        <v>3</v>
      </c>
      <c r="P328" s="60">
        <f t="shared" si="75"/>
        <v>3</v>
      </c>
      <c r="Q328" s="62">
        <f t="shared" si="78"/>
        <v>0.625</v>
      </c>
      <c r="R328" s="62">
        <f t="shared" si="76"/>
        <v>3.2</v>
      </c>
      <c r="S328" s="60" t="str">
        <f t="shared" si="72"/>
        <v>50-100% range</v>
      </c>
      <c r="T328" s="61">
        <f t="shared" ref="T328:T329" si="79">$I328</f>
        <v>40</v>
      </c>
      <c r="U328" s="61">
        <f t="shared" si="60"/>
        <v>48</v>
      </c>
      <c r="V328" s="61">
        <f t="shared" si="61"/>
        <v>15</v>
      </c>
      <c r="W328" s="60">
        <f t="shared" si="73"/>
        <v>1</v>
      </c>
      <c r="X328" s="68" t="s">
        <v>2157</v>
      </c>
    </row>
    <row r="329" spans="1:24" ht="15" customHeight="1" x14ac:dyDescent="0.25">
      <c r="A329" s="40" t="s">
        <v>15</v>
      </c>
      <c r="B329" s="40" t="s">
        <v>99</v>
      </c>
      <c r="C329" t="s">
        <v>151</v>
      </c>
      <c r="D329" s="40" t="s">
        <v>152</v>
      </c>
      <c r="E329" t="s">
        <v>165</v>
      </c>
      <c r="F329" s="40" t="s">
        <v>166</v>
      </c>
      <c r="G329" t="s">
        <v>800</v>
      </c>
      <c r="H329" t="s">
        <v>801</v>
      </c>
      <c r="I329" s="1">
        <v>91</v>
      </c>
      <c r="J329" s="1"/>
      <c r="K329" s="1">
        <v>35</v>
      </c>
      <c r="L329" s="1"/>
      <c r="M329" s="1"/>
      <c r="N329" s="1">
        <v>10</v>
      </c>
      <c r="O329" s="60">
        <f t="shared" si="74"/>
        <v>3</v>
      </c>
      <c r="P329" s="60">
        <f t="shared" si="75"/>
        <v>3</v>
      </c>
      <c r="Q329" s="62">
        <f t="shared" ref="Q329:Q340" si="80">IFERROR(1-(MIN(I329:N329)/MAX(I329:N329)),"")</f>
        <v>0.89010989010989006</v>
      </c>
      <c r="R329" s="62">
        <f t="shared" si="76"/>
        <v>9.1</v>
      </c>
      <c r="S329" s="60" t="str">
        <f t="shared" si="72"/>
        <v>50-100% range</v>
      </c>
      <c r="T329" s="61">
        <f t="shared" si="79"/>
        <v>91</v>
      </c>
      <c r="U329" s="61">
        <f t="shared" si="60"/>
        <v>91</v>
      </c>
      <c r="V329" s="61">
        <f t="shared" si="61"/>
        <v>10</v>
      </c>
      <c r="W329" s="60">
        <f t="shared" si="73"/>
        <v>1</v>
      </c>
      <c r="X329" s="68" t="s">
        <v>2157</v>
      </c>
    </row>
    <row r="330" spans="1:24" ht="15" customHeight="1" x14ac:dyDescent="0.25">
      <c r="A330" s="40" t="s">
        <v>15</v>
      </c>
      <c r="B330" s="40" t="s">
        <v>99</v>
      </c>
      <c r="C330" t="s">
        <v>151</v>
      </c>
      <c r="D330" s="40" t="s">
        <v>152</v>
      </c>
      <c r="E330" t="s">
        <v>165</v>
      </c>
      <c r="F330" s="40" t="s">
        <v>166</v>
      </c>
      <c r="G330" t="s">
        <v>804</v>
      </c>
      <c r="H330" t="s">
        <v>805</v>
      </c>
      <c r="I330" s="1">
        <v>92</v>
      </c>
      <c r="J330" s="1"/>
      <c r="K330" s="1">
        <v>40</v>
      </c>
      <c r="L330" s="1"/>
      <c r="M330" s="1"/>
      <c r="N330" s="1"/>
      <c r="O330" s="60">
        <f t="shared" si="74"/>
        <v>2</v>
      </c>
      <c r="P330" s="60">
        <f t="shared" si="75"/>
        <v>2</v>
      </c>
      <c r="Q330" s="62">
        <f t="shared" si="80"/>
        <v>0.56521739130434789</v>
      </c>
      <c r="R330" s="62">
        <f t="shared" si="76"/>
        <v>2.2999999999999998</v>
      </c>
      <c r="S330" s="60" t="str">
        <f t="shared" si="72"/>
        <v>50-100% range</v>
      </c>
      <c r="T330" s="1">
        <f>$I330</f>
        <v>92</v>
      </c>
      <c r="U330" s="61">
        <f t="shared" si="60"/>
        <v>92</v>
      </c>
      <c r="V330" s="61">
        <f t="shared" si="61"/>
        <v>40</v>
      </c>
      <c r="W330" s="60">
        <f t="shared" si="73"/>
        <v>1</v>
      </c>
      <c r="X330" s="68" t="s">
        <v>2156</v>
      </c>
    </row>
    <row r="331" spans="1:24" ht="15" customHeight="1" x14ac:dyDescent="0.25">
      <c r="A331" s="40" t="s">
        <v>15</v>
      </c>
      <c r="B331" s="40" t="s">
        <v>99</v>
      </c>
      <c r="C331" t="s">
        <v>151</v>
      </c>
      <c r="D331" s="40" t="s">
        <v>152</v>
      </c>
      <c r="E331" t="s">
        <v>165</v>
      </c>
      <c r="F331" s="40" t="s">
        <v>166</v>
      </c>
      <c r="G331" t="s">
        <v>806</v>
      </c>
      <c r="H331" t="s">
        <v>807</v>
      </c>
      <c r="I331" s="1"/>
      <c r="J331" s="1"/>
      <c r="K331" s="1">
        <v>5</v>
      </c>
      <c r="L331" s="1"/>
      <c r="M331" s="1"/>
      <c r="N331" s="1"/>
      <c r="O331" s="60">
        <f t="shared" si="74"/>
        <v>1</v>
      </c>
      <c r="P331" s="60">
        <f t="shared" si="75"/>
        <v>1</v>
      </c>
      <c r="Q331" s="62">
        <f t="shared" si="80"/>
        <v>0</v>
      </c>
      <c r="R331" s="62">
        <f t="shared" si="76"/>
        <v>1</v>
      </c>
      <c r="S331" s="60" t="str">
        <f t="shared" si="72"/>
        <v>0-15% range</v>
      </c>
      <c r="T331" s="61">
        <f>AVERAGE(I331:N331)</f>
        <v>5</v>
      </c>
      <c r="U331" s="61">
        <f t="shared" si="60"/>
        <v>5</v>
      </c>
      <c r="V331" s="61">
        <f t="shared" si="61"/>
        <v>5</v>
      </c>
      <c r="W331" s="60">
        <f t="shared" si="73"/>
        <v>1</v>
      </c>
      <c r="X331" s="77" t="s">
        <v>2173</v>
      </c>
    </row>
    <row r="332" spans="1:24" ht="15" customHeight="1" x14ac:dyDescent="0.25">
      <c r="A332" s="40" t="s">
        <v>15</v>
      </c>
      <c r="B332" s="40" t="s">
        <v>99</v>
      </c>
      <c r="C332" t="s">
        <v>151</v>
      </c>
      <c r="D332" s="40" t="s">
        <v>152</v>
      </c>
      <c r="E332" t="s">
        <v>189</v>
      </c>
      <c r="F332" s="40" t="s">
        <v>190</v>
      </c>
      <c r="G332" t="s">
        <v>189</v>
      </c>
      <c r="H332" t="s">
        <v>191</v>
      </c>
      <c r="I332" s="1">
        <v>114</v>
      </c>
      <c r="J332" s="1"/>
      <c r="K332" s="1"/>
      <c r="L332" s="1"/>
      <c r="M332" s="1"/>
      <c r="N332" s="1">
        <v>137</v>
      </c>
      <c r="O332" s="60">
        <f t="shared" si="74"/>
        <v>2</v>
      </c>
      <c r="P332" s="60">
        <f t="shared" si="75"/>
        <v>2</v>
      </c>
      <c r="Q332" s="62">
        <f t="shared" si="80"/>
        <v>0.16788321167883213</v>
      </c>
      <c r="R332" s="62">
        <f t="shared" si="76"/>
        <v>1.2017543859649122</v>
      </c>
      <c r="S332" s="60" t="str">
        <f t="shared" si="72"/>
        <v>16 - 50% range</v>
      </c>
      <c r="T332" s="61">
        <f>AVERAGE(I332:N332)</f>
        <v>125.5</v>
      </c>
      <c r="U332" s="61">
        <f t="shared" si="60"/>
        <v>137</v>
      </c>
      <c r="V332" s="61">
        <f t="shared" si="61"/>
        <v>114</v>
      </c>
      <c r="W332" s="60">
        <f t="shared" si="73"/>
        <v>1</v>
      </c>
      <c r="X332" s="68" t="s">
        <v>2154</v>
      </c>
    </row>
    <row r="333" spans="1:24" ht="15" customHeight="1" x14ac:dyDescent="0.25">
      <c r="A333" s="40" t="s">
        <v>15</v>
      </c>
      <c r="B333" s="40" t="s">
        <v>99</v>
      </c>
      <c r="C333" t="s">
        <v>151</v>
      </c>
      <c r="D333" s="40" t="s">
        <v>152</v>
      </c>
      <c r="E333" t="s">
        <v>189</v>
      </c>
      <c r="F333" s="40" t="s">
        <v>190</v>
      </c>
      <c r="G333" t="s">
        <v>771</v>
      </c>
      <c r="H333" t="s">
        <v>772</v>
      </c>
      <c r="I333" s="1"/>
      <c r="J333" s="1"/>
      <c r="K333" s="1">
        <v>35</v>
      </c>
      <c r="L333" s="1"/>
      <c r="M333" s="1"/>
      <c r="N333" s="1"/>
      <c r="O333" s="60">
        <f t="shared" si="74"/>
        <v>1</v>
      </c>
      <c r="P333" s="60">
        <f t="shared" si="75"/>
        <v>1</v>
      </c>
      <c r="Q333" s="62">
        <f t="shared" si="80"/>
        <v>0</v>
      </c>
      <c r="R333" s="62">
        <f t="shared" si="76"/>
        <v>1</v>
      </c>
      <c r="S333" s="60" t="str">
        <f t="shared" si="72"/>
        <v>0-15% range</v>
      </c>
      <c r="T333" s="61">
        <f t="shared" si="70"/>
        <v>35</v>
      </c>
      <c r="U333" s="61">
        <f t="shared" si="60"/>
        <v>35</v>
      </c>
      <c r="V333" s="61">
        <f t="shared" si="61"/>
        <v>35</v>
      </c>
      <c r="W333" s="60">
        <f t="shared" si="73"/>
        <v>1</v>
      </c>
      <c r="X333" s="77" t="s">
        <v>2173</v>
      </c>
    </row>
    <row r="334" spans="1:24" ht="15" customHeight="1" x14ac:dyDescent="0.25">
      <c r="A334" s="40" t="s">
        <v>15</v>
      </c>
      <c r="B334" s="40" t="s">
        <v>99</v>
      </c>
      <c r="C334" t="s">
        <v>151</v>
      </c>
      <c r="D334" s="40" t="s">
        <v>152</v>
      </c>
      <c r="E334" t="s">
        <v>189</v>
      </c>
      <c r="F334" s="40" t="s">
        <v>190</v>
      </c>
      <c r="G334" t="s">
        <v>798</v>
      </c>
      <c r="H334" t="s">
        <v>799</v>
      </c>
      <c r="I334" s="1"/>
      <c r="J334" s="1"/>
      <c r="K334" s="1">
        <v>15</v>
      </c>
      <c r="L334" s="1"/>
      <c r="M334" s="1"/>
      <c r="N334" s="1"/>
      <c r="O334" s="60">
        <f t="shared" si="74"/>
        <v>1</v>
      </c>
      <c r="P334" s="60">
        <f t="shared" si="75"/>
        <v>1</v>
      </c>
      <c r="Q334" s="62">
        <f t="shared" si="80"/>
        <v>0</v>
      </c>
      <c r="R334" s="62">
        <f t="shared" si="76"/>
        <v>1</v>
      </c>
      <c r="S334" s="60" t="str">
        <f t="shared" si="72"/>
        <v>0-15% range</v>
      </c>
      <c r="T334" s="61">
        <f t="shared" si="70"/>
        <v>15</v>
      </c>
      <c r="U334" s="61">
        <f t="shared" ref="U334:U397" si="81">MAX(I334:N334)</f>
        <v>15</v>
      </c>
      <c r="V334" s="61">
        <f t="shared" ref="V334:V397" si="82">MIN(I334:N334)</f>
        <v>15</v>
      </c>
      <c r="W334" s="60">
        <f t="shared" si="73"/>
        <v>1</v>
      </c>
      <c r="X334" s="77" t="s">
        <v>2173</v>
      </c>
    </row>
    <row r="335" spans="1:24" ht="15" customHeight="1" x14ac:dyDescent="0.25">
      <c r="A335" s="40" t="s">
        <v>15</v>
      </c>
      <c r="B335" s="40" t="s">
        <v>99</v>
      </c>
      <c r="C335" t="s">
        <v>151</v>
      </c>
      <c r="D335" s="40" t="s">
        <v>152</v>
      </c>
      <c r="E335" t="s">
        <v>189</v>
      </c>
      <c r="F335" s="40" t="s">
        <v>190</v>
      </c>
      <c r="G335" t="s">
        <v>808</v>
      </c>
      <c r="H335" t="s">
        <v>809</v>
      </c>
      <c r="I335" s="1"/>
      <c r="J335" s="1"/>
      <c r="K335" s="1">
        <v>25</v>
      </c>
      <c r="L335" s="1"/>
      <c r="M335" s="1"/>
      <c r="N335" s="1"/>
      <c r="O335" s="60">
        <f t="shared" si="74"/>
        <v>1</v>
      </c>
      <c r="P335" s="60">
        <f t="shared" si="75"/>
        <v>1</v>
      </c>
      <c r="Q335" s="62">
        <f t="shared" si="80"/>
        <v>0</v>
      </c>
      <c r="R335" s="62">
        <f t="shared" si="76"/>
        <v>1</v>
      </c>
      <c r="S335" s="60" t="str">
        <f t="shared" si="72"/>
        <v>0-15% range</v>
      </c>
      <c r="T335" s="61">
        <f t="shared" si="70"/>
        <v>25</v>
      </c>
      <c r="U335" s="61">
        <f t="shared" si="81"/>
        <v>25</v>
      </c>
      <c r="V335" s="61">
        <f t="shared" si="82"/>
        <v>25</v>
      </c>
      <c r="W335" s="60">
        <f t="shared" si="73"/>
        <v>1</v>
      </c>
      <c r="X335" s="77" t="s">
        <v>2173</v>
      </c>
    </row>
    <row r="336" spans="1:24" ht="15" customHeight="1" x14ac:dyDescent="0.25">
      <c r="A336" s="40" t="s">
        <v>15</v>
      </c>
      <c r="B336" s="40" t="s">
        <v>99</v>
      </c>
      <c r="C336" t="s">
        <v>151</v>
      </c>
      <c r="D336" s="40" t="s">
        <v>152</v>
      </c>
      <c r="E336" t="s">
        <v>189</v>
      </c>
      <c r="F336" s="40" t="s">
        <v>190</v>
      </c>
      <c r="G336" t="s">
        <v>1785</v>
      </c>
      <c r="H336" t="s">
        <v>1786</v>
      </c>
      <c r="I336" s="1"/>
      <c r="J336" s="1"/>
      <c r="K336" s="1"/>
      <c r="L336" s="1"/>
      <c r="M336" s="1"/>
      <c r="N336" s="1">
        <v>44</v>
      </c>
      <c r="O336" s="60">
        <f t="shared" si="74"/>
        <v>1</v>
      </c>
      <c r="P336" s="60">
        <f t="shared" si="75"/>
        <v>1</v>
      </c>
      <c r="Q336" s="62">
        <f t="shared" si="80"/>
        <v>0</v>
      </c>
      <c r="R336" s="62">
        <f t="shared" si="76"/>
        <v>1</v>
      </c>
      <c r="S336" s="60" t="str">
        <f t="shared" si="72"/>
        <v>0-15% range</v>
      </c>
      <c r="T336" s="61">
        <f t="shared" si="70"/>
        <v>44</v>
      </c>
      <c r="U336" s="61">
        <f t="shared" si="81"/>
        <v>44</v>
      </c>
      <c r="V336" s="61">
        <f t="shared" si="82"/>
        <v>44</v>
      </c>
      <c r="W336" s="60">
        <f t="shared" si="73"/>
        <v>1</v>
      </c>
      <c r="X336" s="77" t="s">
        <v>2173</v>
      </c>
    </row>
    <row r="337" spans="1:24" ht="15" customHeight="1" x14ac:dyDescent="0.25">
      <c r="A337" s="40" t="s">
        <v>15</v>
      </c>
      <c r="B337" s="40" t="s">
        <v>99</v>
      </c>
      <c r="C337" t="s">
        <v>151</v>
      </c>
      <c r="D337" s="40" t="s">
        <v>152</v>
      </c>
      <c r="E337" t="s">
        <v>189</v>
      </c>
      <c r="F337" s="40" t="s">
        <v>190</v>
      </c>
      <c r="G337" t="s">
        <v>1787</v>
      </c>
      <c r="H337" t="s">
        <v>1788</v>
      </c>
      <c r="I337" s="1"/>
      <c r="J337" s="1"/>
      <c r="K337" s="1"/>
      <c r="L337" s="1"/>
      <c r="M337" s="1"/>
      <c r="N337" s="1">
        <v>12</v>
      </c>
      <c r="O337" s="60">
        <f t="shared" si="74"/>
        <v>1</v>
      </c>
      <c r="P337" s="60">
        <f t="shared" si="75"/>
        <v>1</v>
      </c>
      <c r="Q337" s="62">
        <f t="shared" si="80"/>
        <v>0</v>
      </c>
      <c r="R337" s="62">
        <f t="shared" si="76"/>
        <v>1</v>
      </c>
      <c r="S337" s="60" t="str">
        <f t="shared" si="72"/>
        <v>0-15% range</v>
      </c>
      <c r="T337" s="61">
        <f t="shared" si="70"/>
        <v>12</v>
      </c>
      <c r="U337" s="61">
        <f t="shared" si="81"/>
        <v>12</v>
      </c>
      <c r="V337" s="61">
        <f t="shared" si="82"/>
        <v>12</v>
      </c>
      <c r="W337" s="60">
        <f t="shared" si="73"/>
        <v>1</v>
      </c>
      <c r="X337" s="77" t="s">
        <v>2173</v>
      </c>
    </row>
    <row r="338" spans="1:24" ht="15" customHeight="1" x14ac:dyDescent="0.25">
      <c r="A338" s="40" t="s">
        <v>15</v>
      </c>
      <c r="B338" s="40" t="s">
        <v>99</v>
      </c>
      <c r="C338" t="s">
        <v>151</v>
      </c>
      <c r="D338" s="40" t="s">
        <v>152</v>
      </c>
      <c r="E338" t="s">
        <v>189</v>
      </c>
      <c r="F338" s="40" t="s">
        <v>190</v>
      </c>
      <c r="G338" t="s">
        <v>697</v>
      </c>
      <c r="H338" t="s">
        <v>623</v>
      </c>
      <c r="I338" s="1"/>
      <c r="J338" s="1"/>
      <c r="K338" s="1"/>
      <c r="L338" s="1"/>
      <c r="M338" s="1"/>
      <c r="N338" s="1">
        <v>11</v>
      </c>
      <c r="O338" s="60">
        <f t="shared" si="74"/>
        <v>1</v>
      </c>
      <c r="P338" s="60">
        <f t="shared" si="75"/>
        <v>1</v>
      </c>
      <c r="Q338" s="62">
        <f t="shared" si="80"/>
        <v>0</v>
      </c>
      <c r="R338" s="62">
        <f t="shared" si="76"/>
        <v>1</v>
      </c>
      <c r="S338" s="60" t="str">
        <f t="shared" si="72"/>
        <v>0-15% range</v>
      </c>
      <c r="T338" s="61">
        <f t="shared" si="70"/>
        <v>11</v>
      </c>
      <c r="U338" s="61">
        <f t="shared" si="81"/>
        <v>11</v>
      </c>
      <c r="V338" s="61">
        <f t="shared" si="82"/>
        <v>11</v>
      </c>
      <c r="W338" s="60">
        <f t="shared" si="73"/>
        <v>1</v>
      </c>
      <c r="X338" s="77" t="s">
        <v>2173</v>
      </c>
    </row>
    <row r="339" spans="1:24" ht="15" customHeight="1" x14ac:dyDescent="0.25">
      <c r="A339" s="40" t="s">
        <v>15</v>
      </c>
      <c r="B339" s="40" t="s">
        <v>99</v>
      </c>
      <c r="C339" t="s">
        <v>151</v>
      </c>
      <c r="D339" s="40" t="s">
        <v>152</v>
      </c>
      <c r="E339" t="s">
        <v>189</v>
      </c>
      <c r="F339" s="40" t="s">
        <v>190</v>
      </c>
      <c r="G339" t="s">
        <v>1793</v>
      </c>
      <c r="H339" t="s">
        <v>1794</v>
      </c>
      <c r="I339" s="1"/>
      <c r="J339" s="1"/>
      <c r="K339" s="1"/>
      <c r="L339" s="1"/>
      <c r="M339" s="1"/>
      <c r="N339" s="1">
        <v>11</v>
      </c>
      <c r="O339" s="60">
        <f t="shared" si="74"/>
        <v>1</v>
      </c>
      <c r="P339" s="60">
        <f t="shared" si="75"/>
        <v>1</v>
      </c>
      <c r="Q339" s="62">
        <f t="shared" si="80"/>
        <v>0</v>
      </c>
      <c r="R339" s="62">
        <f t="shared" si="76"/>
        <v>1</v>
      </c>
      <c r="S339" s="60" t="str">
        <f t="shared" si="72"/>
        <v>0-15% range</v>
      </c>
      <c r="T339" s="61">
        <f t="shared" si="70"/>
        <v>11</v>
      </c>
      <c r="U339" s="61">
        <f t="shared" si="81"/>
        <v>11</v>
      </c>
      <c r="V339" s="61">
        <f t="shared" si="82"/>
        <v>11</v>
      </c>
      <c r="W339" s="60">
        <f t="shared" si="73"/>
        <v>1</v>
      </c>
      <c r="X339" s="77" t="s">
        <v>2173</v>
      </c>
    </row>
    <row r="340" spans="1:24" ht="15" customHeight="1" x14ac:dyDescent="0.25">
      <c r="A340" s="40" t="s">
        <v>15</v>
      </c>
      <c r="B340" s="40" t="s">
        <v>99</v>
      </c>
      <c r="C340" t="s">
        <v>151</v>
      </c>
      <c r="D340" s="40" t="s">
        <v>152</v>
      </c>
      <c r="E340" t="s">
        <v>189</v>
      </c>
      <c r="F340" s="40" t="s">
        <v>190</v>
      </c>
      <c r="G340" t="s">
        <v>1828</v>
      </c>
      <c r="H340" t="s">
        <v>1829</v>
      </c>
      <c r="I340" s="1"/>
      <c r="J340" s="1"/>
      <c r="K340" s="1"/>
      <c r="L340" s="1"/>
      <c r="M340" s="1"/>
      <c r="N340" s="1">
        <v>4</v>
      </c>
      <c r="O340" s="60">
        <f t="shared" si="74"/>
        <v>1</v>
      </c>
      <c r="P340" s="60">
        <f t="shared" si="75"/>
        <v>1</v>
      </c>
      <c r="Q340" s="62">
        <f t="shared" si="80"/>
        <v>0</v>
      </c>
      <c r="R340" s="62">
        <f t="shared" si="76"/>
        <v>1</v>
      </c>
      <c r="S340" s="60" t="str">
        <f t="shared" si="72"/>
        <v>0-15% range</v>
      </c>
      <c r="T340" s="61">
        <f t="shared" si="70"/>
        <v>4</v>
      </c>
      <c r="U340" s="61">
        <f t="shared" si="81"/>
        <v>4</v>
      </c>
      <c r="V340" s="61">
        <f t="shared" si="82"/>
        <v>4</v>
      </c>
      <c r="W340" s="60">
        <f t="shared" si="73"/>
        <v>1</v>
      </c>
      <c r="X340" s="77" t="s">
        <v>2173</v>
      </c>
    </row>
    <row r="341" spans="1:24" ht="15" customHeight="1" x14ac:dyDescent="0.25">
      <c r="A341" s="40" t="s">
        <v>15</v>
      </c>
      <c r="B341" s="40" t="s">
        <v>99</v>
      </c>
      <c r="C341" t="s">
        <v>151</v>
      </c>
      <c r="D341" s="40" t="s">
        <v>152</v>
      </c>
      <c r="E341" t="s">
        <v>189</v>
      </c>
      <c r="F341" s="40" t="s">
        <v>190</v>
      </c>
      <c r="G341" t="s">
        <v>1989</v>
      </c>
      <c r="H341" t="s">
        <v>1990</v>
      </c>
      <c r="I341" s="1"/>
      <c r="J341" s="1"/>
      <c r="K341" s="1"/>
      <c r="L341" s="1"/>
      <c r="M341" s="1"/>
      <c r="N341" s="1">
        <v>24</v>
      </c>
      <c r="O341" s="60">
        <f t="shared" si="74"/>
        <v>1</v>
      </c>
      <c r="P341" s="60">
        <f t="shared" si="75"/>
        <v>1</v>
      </c>
      <c r="Q341" s="62" t="str">
        <f t="shared" si="78"/>
        <v/>
      </c>
      <c r="R341" s="62">
        <f t="shared" si="76"/>
        <v>1</v>
      </c>
      <c r="S341" s="60" t="str">
        <f t="shared" si="72"/>
        <v>50-100% range</v>
      </c>
      <c r="T341" s="61">
        <f t="shared" si="70"/>
        <v>24</v>
      </c>
      <c r="U341" s="61">
        <f t="shared" si="81"/>
        <v>24</v>
      </c>
      <c r="V341" s="61">
        <f t="shared" si="82"/>
        <v>24</v>
      </c>
      <c r="W341" s="60">
        <f t="shared" si="73"/>
        <v>1</v>
      </c>
      <c r="X341" s="77" t="s">
        <v>2173</v>
      </c>
    </row>
    <row r="342" spans="1:24" ht="15" customHeight="1" x14ac:dyDescent="0.25">
      <c r="A342" s="40" t="s">
        <v>15</v>
      </c>
      <c r="B342" s="40" t="s">
        <v>99</v>
      </c>
      <c r="C342" t="s">
        <v>132</v>
      </c>
      <c r="D342" s="40" t="s">
        <v>133</v>
      </c>
      <c r="E342" t="s">
        <v>167</v>
      </c>
      <c r="F342" s="40" t="s">
        <v>168</v>
      </c>
      <c r="G342" t="s">
        <v>686</v>
      </c>
      <c r="H342" t="s">
        <v>609</v>
      </c>
      <c r="I342" s="1">
        <v>148</v>
      </c>
      <c r="J342" s="1"/>
      <c r="K342" s="1"/>
      <c r="L342" s="1"/>
      <c r="M342" s="1"/>
      <c r="N342" s="1"/>
      <c r="O342" s="60">
        <f t="shared" si="74"/>
        <v>1</v>
      </c>
      <c r="P342" s="60">
        <f t="shared" si="75"/>
        <v>1</v>
      </c>
      <c r="Q342" s="62">
        <f t="shared" si="78"/>
        <v>0</v>
      </c>
      <c r="R342" s="62">
        <f t="shared" si="76"/>
        <v>1</v>
      </c>
      <c r="S342" s="60" t="str">
        <f t="shared" si="72"/>
        <v>0-15% range</v>
      </c>
      <c r="T342" s="61">
        <f t="shared" si="70"/>
        <v>148</v>
      </c>
      <c r="U342" s="61">
        <f t="shared" si="81"/>
        <v>148</v>
      </c>
      <c r="V342" s="61">
        <f t="shared" si="82"/>
        <v>148</v>
      </c>
      <c r="W342" s="60">
        <f t="shared" si="73"/>
        <v>1</v>
      </c>
      <c r="X342" s="77" t="s">
        <v>2173</v>
      </c>
    </row>
    <row r="343" spans="1:24" ht="15" customHeight="1" x14ac:dyDescent="0.25">
      <c r="A343" s="40" t="s">
        <v>15</v>
      </c>
      <c r="B343" s="40" t="s">
        <v>99</v>
      </c>
      <c r="C343" t="s">
        <v>132</v>
      </c>
      <c r="D343" s="40" t="s">
        <v>133</v>
      </c>
      <c r="E343" t="s">
        <v>167</v>
      </c>
      <c r="F343" s="40" t="s">
        <v>168</v>
      </c>
      <c r="G343" t="s">
        <v>167</v>
      </c>
      <c r="H343" t="s">
        <v>192</v>
      </c>
      <c r="I343" s="1"/>
      <c r="J343" s="1"/>
      <c r="K343" s="1">
        <v>125</v>
      </c>
      <c r="L343" s="1"/>
      <c r="M343" s="1"/>
      <c r="N343" s="1">
        <v>25</v>
      </c>
      <c r="O343" s="60">
        <f t="shared" si="74"/>
        <v>2</v>
      </c>
      <c r="P343" s="60">
        <f t="shared" si="75"/>
        <v>2</v>
      </c>
      <c r="Q343" s="62">
        <f t="shared" si="78"/>
        <v>0.8</v>
      </c>
      <c r="R343" s="62">
        <f t="shared" si="76"/>
        <v>5</v>
      </c>
      <c r="S343" s="60" t="str">
        <f t="shared" si="72"/>
        <v>50-100% range</v>
      </c>
      <c r="T343" s="61">
        <f>$N343</f>
        <v>25</v>
      </c>
      <c r="U343" s="61">
        <f t="shared" si="81"/>
        <v>125</v>
      </c>
      <c r="V343" s="61">
        <f t="shared" si="82"/>
        <v>25</v>
      </c>
      <c r="W343" s="60">
        <f t="shared" si="73"/>
        <v>1</v>
      </c>
      <c r="X343" s="68" t="s">
        <v>2160</v>
      </c>
    </row>
    <row r="344" spans="1:24" ht="15" customHeight="1" x14ac:dyDescent="0.25">
      <c r="A344" s="40" t="s">
        <v>15</v>
      </c>
      <c r="B344" s="40" t="s">
        <v>99</v>
      </c>
      <c r="C344" t="s">
        <v>132</v>
      </c>
      <c r="D344" s="40" t="s">
        <v>133</v>
      </c>
      <c r="E344" t="s">
        <v>167</v>
      </c>
      <c r="F344" s="40" t="s">
        <v>168</v>
      </c>
      <c r="G344" t="s">
        <v>352</v>
      </c>
      <c r="H344" t="s">
        <v>353</v>
      </c>
      <c r="I344" s="1">
        <v>200</v>
      </c>
      <c r="J344" s="1"/>
      <c r="K344" s="1"/>
      <c r="L344" s="1"/>
      <c r="M344" s="1"/>
      <c r="N344" s="1"/>
      <c r="O344" s="60">
        <f t="shared" si="74"/>
        <v>1</v>
      </c>
      <c r="P344" s="60">
        <f t="shared" si="75"/>
        <v>1</v>
      </c>
      <c r="Q344" s="62">
        <f t="shared" si="78"/>
        <v>0</v>
      </c>
      <c r="R344" s="62">
        <f t="shared" si="76"/>
        <v>1</v>
      </c>
      <c r="S344" s="60" t="str">
        <f t="shared" si="72"/>
        <v>0-15% range</v>
      </c>
      <c r="T344" s="61">
        <f t="shared" ref="T344:T350" si="83">AVERAGE(I344:N344)</f>
        <v>200</v>
      </c>
      <c r="U344" s="61">
        <f t="shared" si="81"/>
        <v>200</v>
      </c>
      <c r="V344" s="61">
        <f t="shared" si="82"/>
        <v>200</v>
      </c>
      <c r="W344" s="60">
        <f t="shared" si="73"/>
        <v>1</v>
      </c>
      <c r="X344" s="77" t="s">
        <v>2173</v>
      </c>
    </row>
    <row r="345" spans="1:24" ht="15" customHeight="1" x14ac:dyDescent="0.25">
      <c r="A345" s="40" t="s">
        <v>15</v>
      </c>
      <c r="B345" s="40" t="s">
        <v>99</v>
      </c>
      <c r="C345" t="s">
        <v>132</v>
      </c>
      <c r="D345" s="40" t="s">
        <v>133</v>
      </c>
      <c r="E345" t="s">
        <v>167</v>
      </c>
      <c r="F345" s="40" t="s">
        <v>168</v>
      </c>
      <c r="G345" t="s">
        <v>27</v>
      </c>
      <c r="H345" t="s">
        <v>531</v>
      </c>
      <c r="I345" s="1">
        <v>75</v>
      </c>
      <c r="J345" s="1"/>
      <c r="K345" s="1"/>
      <c r="L345" s="1"/>
      <c r="M345" s="1"/>
      <c r="N345" s="1"/>
      <c r="O345" s="60">
        <f t="shared" si="74"/>
        <v>1</v>
      </c>
      <c r="P345" s="60">
        <f t="shared" si="75"/>
        <v>1</v>
      </c>
      <c r="Q345" s="62">
        <f t="shared" ref="Q345:Q353" si="84">IFERROR(1-(MIN(I345:N345)/MAX(I345:N345)),"")</f>
        <v>0</v>
      </c>
      <c r="R345" s="62">
        <f t="shared" si="76"/>
        <v>1</v>
      </c>
      <c r="S345" s="60" t="str">
        <f t="shared" si="72"/>
        <v>0-15% range</v>
      </c>
      <c r="T345" s="61">
        <f t="shared" si="83"/>
        <v>75</v>
      </c>
      <c r="U345" s="61">
        <f t="shared" si="81"/>
        <v>75</v>
      </c>
      <c r="V345" s="61">
        <f t="shared" si="82"/>
        <v>75</v>
      </c>
      <c r="W345" s="60">
        <f t="shared" si="73"/>
        <v>1</v>
      </c>
      <c r="X345" s="77" t="s">
        <v>2173</v>
      </c>
    </row>
    <row r="346" spans="1:24" ht="15" customHeight="1" x14ac:dyDescent="0.25">
      <c r="A346" s="40" t="s">
        <v>15</v>
      </c>
      <c r="B346" s="40" t="s">
        <v>99</v>
      </c>
      <c r="C346" t="s">
        <v>132</v>
      </c>
      <c r="D346" s="40" t="s">
        <v>133</v>
      </c>
      <c r="E346" t="s">
        <v>167</v>
      </c>
      <c r="F346" s="40" t="s">
        <v>168</v>
      </c>
      <c r="G346" t="s">
        <v>2113</v>
      </c>
      <c r="H346" t="s">
        <v>861</v>
      </c>
      <c r="I346" s="1">
        <v>46</v>
      </c>
      <c r="J346" s="1"/>
      <c r="K346" s="1"/>
      <c r="L346" s="1"/>
      <c r="M346" s="1"/>
      <c r="N346" s="1"/>
      <c r="O346" s="60">
        <f t="shared" si="74"/>
        <v>1</v>
      </c>
      <c r="P346" s="60">
        <f t="shared" si="75"/>
        <v>1</v>
      </c>
      <c r="Q346" s="62">
        <f t="shared" si="84"/>
        <v>0</v>
      </c>
      <c r="R346" s="62">
        <f t="shared" si="76"/>
        <v>1</v>
      </c>
      <c r="S346" s="60" t="str">
        <f t="shared" si="72"/>
        <v>0-15% range</v>
      </c>
      <c r="T346" s="61">
        <f t="shared" si="83"/>
        <v>46</v>
      </c>
      <c r="U346" s="61">
        <f t="shared" si="81"/>
        <v>46</v>
      </c>
      <c r="V346" s="61">
        <f t="shared" si="82"/>
        <v>46</v>
      </c>
      <c r="W346" s="60">
        <f t="shared" si="73"/>
        <v>1</v>
      </c>
      <c r="X346" s="77" t="s">
        <v>2173</v>
      </c>
    </row>
    <row r="347" spans="1:24" ht="15" customHeight="1" x14ac:dyDescent="0.25">
      <c r="A347" s="40" t="s">
        <v>15</v>
      </c>
      <c r="B347" s="40" t="s">
        <v>99</v>
      </c>
      <c r="C347" t="s">
        <v>132</v>
      </c>
      <c r="D347" s="40" t="s">
        <v>133</v>
      </c>
      <c r="E347" t="s">
        <v>167</v>
      </c>
      <c r="F347" s="40" t="s">
        <v>168</v>
      </c>
      <c r="G347" t="s">
        <v>2114</v>
      </c>
      <c r="H347" t="s">
        <v>917</v>
      </c>
      <c r="I347" s="1">
        <v>51</v>
      </c>
      <c r="J347" s="1"/>
      <c r="K347" s="1"/>
      <c r="L347" s="1"/>
      <c r="M347" s="1"/>
      <c r="N347" s="1"/>
      <c r="O347" s="60">
        <f t="shared" si="74"/>
        <v>1</v>
      </c>
      <c r="P347" s="60">
        <f t="shared" si="75"/>
        <v>1</v>
      </c>
      <c r="Q347" s="62">
        <f t="shared" si="84"/>
        <v>0</v>
      </c>
      <c r="R347" s="62">
        <f t="shared" si="76"/>
        <v>1</v>
      </c>
      <c r="S347" s="60" t="str">
        <f t="shared" si="72"/>
        <v>0-15% range</v>
      </c>
      <c r="T347" s="61">
        <f t="shared" si="83"/>
        <v>51</v>
      </c>
      <c r="U347" s="61">
        <f t="shared" si="81"/>
        <v>51</v>
      </c>
      <c r="V347" s="61">
        <f t="shared" si="82"/>
        <v>51</v>
      </c>
      <c r="W347" s="60">
        <f t="shared" si="73"/>
        <v>1</v>
      </c>
      <c r="X347" s="77" t="s">
        <v>2173</v>
      </c>
    </row>
    <row r="348" spans="1:24" ht="15" customHeight="1" x14ac:dyDescent="0.25">
      <c r="A348" s="40" t="s">
        <v>15</v>
      </c>
      <c r="B348" s="40" t="s">
        <v>99</v>
      </c>
      <c r="C348" t="s">
        <v>132</v>
      </c>
      <c r="D348" s="40" t="s">
        <v>133</v>
      </c>
      <c r="E348" t="s">
        <v>134</v>
      </c>
      <c r="F348" s="40" t="s">
        <v>135</v>
      </c>
      <c r="G348" t="s">
        <v>193</v>
      </c>
      <c r="H348" t="s">
        <v>194</v>
      </c>
      <c r="I348" s="1">
        <v>649</v>
      </c>
      <c r="J348" s="1"/>
      <c r="K348" s="1">
        <v>380</v>
      </c>
      <c r="L348" s="1"/>
      <c r="M348" s="1"/>
      <c r="N348" s="1">
        <v>406</v>
      </c>
      <c r="O348" s="60">
        <f t="shared" si="74"/>
        <v>3</v>
      </c>
      <c r="P348" s="60">
        <f t="shared" si="75"/>
        <v>3</v>
      </c>
      <c r="Q348" s="62">
        <f t="shared" si="84"/>
        <v>0.41448382126348227</v>
      </c>
      <c r="R348" s="62">
        <f t="shared" si="76"/>
        <v>1.7078947368421054</v>
      </c>
      <c r="S348" s="60" t="str">
        <f t="shared" si="72"/>
        <v>16 - 50% range</v>
      </c>
      <c r="T348" s="61">
        <f t="shared" si="83"/>
        <v>478.33333333333331</v>
      </c>
      <c r="U348" s="61">
        <f t="shared" si="81"/>
        <v>649</v>
      </c>
      <c r="V348" s="61">
        <f t="shared" si="82"/>
        <v>380</v>
      </c>
      <c r="W348" s="60">
        <f t="shared" si="73"/>
        <v>1</v>
      </c>
      <c r="X348" s="68" t="s">
        <v>2155</v>
      </c>
    </row>
    <row r="349" spans="1:24" ht="15" customHeight="1" x14ac:dyDescent="0.25">
      <c r="A349" s="40" t="s">
        <v>15</v>
      </c>
      <c r="B349" s="40" t="s">
        <v>99</v>
      </c>
      <c r="C349" t="s">
        <v>132</v>
      </c>
      <c r="D349" s="40" t="s">
        <v>133</v>
      </c>
      <c r="E349" t="s">
        <v>134</v>
      </c>
      <c r="F349" s="40" t="s">
        <v>135</v>
      </c>
      <c r="G349" t="s">
        <v>260</v>
      </c>
      <c r="H349" t="s">
        <v>261</v>
      </c>
      <c r="I349" s="1">
        <v>4009</v>
      </c>
      <c r="J349" s="1"/>
      <c r="K349" s="1"/>
      <c r="L349" s="1"/>
      <c r="M349" s="1"/>
      <c r="N349" s="1">
        <v>210</v>
      </c>
      <c r="O349" s="60">
        <f t="shared" si="74"/>
        <v>2</v>
      </c>
      <c r="P349" s="60">
        <f t="shared" si="75"/>
        <v>2</v>
      </c>
      <c r="Q349" s="62">
        <f t="shared" si="84"/>
        <v>0.94761785981541535</v>
      </c>
      <c r="R349" s="62">
        <f t="shared" si="76"/>
        <v>19.090476190476192</v>
      </c>
      <c r="S349" s="60" t="str">
        <f t="shared" si="72"/>
        <v>50-100% range</v>
      </c>
      <c r="T349" s="1">
        <f>$I349</f>
        <v>4009</v>
      </c>
      <c r="U349" s="61">
        <f t="shared" si="81"/>
        <v>4009</v>
      </c>
      <c r="V349" s="61">
        <f t="shared" si="82"/>
        <v>210</v>
      </c>
      <c r="W349" s="60">
        <f t="shared" si="73"/>
        <v>1</v>
      </c>
      <c r="X349" s="68" t="s">
        <v>2156</v>
      </c>
    </row>
    <row r="350" spans="1:24" ht="15" customHeight="1" x14ac:dyDescent="0.25">
      <c r="A350" s="40" t="s">
        <v>15</v>
      </c>
      <c r="B350" s="40" t="s">
        <v>99</v>
      </c>
      <c r="C350" t="s">
        <v>132</v>
      </c>
      <c r="D350" s="40" t="s">
        <v>133</v>
      </c>
      <c r="E350" t="s">
        <v>134</v>
      </c>
      <c r="F350" s="40" t="s">
        <v>135</v>
      </c>
      <c r="G350" t="s">
        <v>134</v>
      </c>
      <c r="H350" t="s">
        <v>177</v>
      </c>
      <c r="I350" s="1">
        <v>1084</v>
      </c>
      <c r="J350" s="1"/>
      <c r="K350" s="1">
        <v>910</v>
      </c>
      <c r="L350" s="1"/>
      <c r="M350" s="1"/>
      <c r="N350" s="1">
        <v>1088</v>
      </c>
      <c r="O350" s="60">
        <f t="shared" si="74"/>
        <v>3</v>
      </c>
      <c r="P350" s="60">
        <f t="shared" si="75"/>
        <v>3</v>
      </c>
      <c r="Q350" s="62">
        <f t="shared" si="84"/>
        <v>0.16360294117647056</v>
      </c>
      <c r="R350" s="62">
        <f t="shared" si="76"/>
        <v>1.1956043956043956</v>
      </c>
      <c r="S350" s="60" t="str">
        <f t="shared" si="72"/>
        <v>16 - 50% range</v>
      </c>
      <c r="T350" s="61">
        <f t="shared" si="83"/>
        <v>1027.3333333333333</v>
      </c>
      <c r="U350" s="61">
        <f t="shared" si="81"/>
        <v>1088</v>
      </c>
      <c r="V350" s="61">
        <f t="shared" si="82"/>
        <v>910</v>
      </c>
      <c r="W350" s="60">
        <f t="shared" si="73"/>
        <v>1</v>
      </c>
      <c r="X350" s="68" t="s">
        <v>2155</v>
      </c>
    </row>
    <row r="351" spans="1:24" ht="15" customHeight="1" x14ac:dyDescent="0.25">
      <c r="A351" s="40" t="s">
        <v>15</v>
      </c>
      <c r="B351" s="40" t="s">
        <v>99</v>
      </c>
      <c r="C351" t="s">
        <v>132</v>
      </c>
      <c r="D351" s="40" t="s">
        <v>133</v>
      </c>
      <c r="E351" t="s">
        <v>134</v>
      </c>
      <c r="F351" s="40" t="s">
        <v>135</v>
      </c>
      <c r="G351" t="s">
        <v>243</v>
      </c>
      <c r="H351" t="s">
        <v>244</v>
      </c>
      <c r="I351" s="1">
        <v>582</v>
      </c>
      <c r="J351" s="1"/>
      <c r="K351" s="1">
        <v>170</v>
      </c>
      <c r="L351" s="1"/>
      <c r="M351" s="1"/>
      <c r="N351" s="1">
        <v>432</v>
      </c>
      <c r="O351" s="60">
        <f t="shared" si="74"/>
        <v>3</v>
      </c>
      <c r="P351" s="60">
        <f t="shared" si="75"/>
        <v>3</v>
      </c>
      <c r="Q351" s="62">
        <f t="shared" si="84"/>
        <v>0.70790378006872845</v>
      </c>
      <c r="R351" s="62">
        <f t="shared" si="76"/>
        <v>3.4235294117647057</v>
      </c>
      <c r="S351" s="60" t="str">
        <f t="shared" si="72"/>
        <v>50-100% range</v>
      </c>
      <c r="T351" s="61">
        <f>$I351</f>
        <v>582</v>
      </c>
      <c r="U351" s="61">
        <f t="shared" si="81"/>
        <v>582</v>
      </c>
      <c r="V351" s="61">
        <f t="shared" si="82"/>
        <v>170</v>
      </c>
      <c r="W351" s="60">
        <f t="shared" si="73"/>
        <v>1</v>
      </c>
      <c r="X351" s="68" t="s">
        <v>2157</v>
      </c>
    </row>
    <row r="352" spans="1:24" ht="15" customHeight="1" x14ac:dyDescent="0.25">
      <c r="A352" s="40" t="s">
        <v>15</v>
      </c>
      <c r="B352" s="40" t="s">
        <v>99</v>
      </c>
      <c r="C352" t="s">
        <v>132</v>
      </c>
      <c r="D352" s="40" t="s">
        <v>133</v>
      </c>
      <c r="E352" t="s">
        <v>134</v>
      </c>
      <c r="F352" s="40" t="s">
        <v>135</v>
      </c>
      <c r="G352" t="s">
        <v>195</v>
      </c>
      <c r="H352" t="s">
        <v>196</v>
      </c>
      <c r="I352" s="1">
        <v>57</v>
      </c>
      <c r="J352" s="1"/>
      <c r="K352" s="1"/>
      <c r="L352" s="1"/>
      <c r="M352" s="1"/>
      <c r="N352" s="1">
        <v>72</v>
      </c>
      <c r="O352" s="60">
        <f t="shared" si="74"/>
        <v>2</v>
      </c>
      <c r="P352" s="60">
        <f t="shared" si="75"/>
        <v>2</v>
      </c>
      <c r="Q352" s="62">
        <f t="shared" si="84"/>
        <v>0.20833333333333337</v>
      </c>
      <c r="R352" s="62">
        <f t="shared" si="76"/>
        <v>1.263157894736842</v>
      </c>
      <c r="S352" s="60" t="str">
        <f t="shared" si="72"/>
        <v>16 - 50% range</v>
      </c>
      <c r="T352" s="61">
        <f>AVERAGE(I352:N352)</f>
        <v>64.5</v>
      </c>
      <c r="U352" s="61">
        <f t="shared" si="81"/>
        <v>72</v>
      </c>
      <c r="V352" s="61">
        <f t="shared" si="82"/>
        <v>57</v>
      </c>
      <c r="W352" s="60">
        <f t="shared" si="73"/>
        <v>1</v>
      </c>
      <c r="X352" s="68" t="s">
        <v>2154</v>
      </c>
    </row>
    <row r="353" spans="1:24" ht="15" customHeight="1" x14ac:dyDescent="0.25">
      <c r="A353" s="40" t="s">
        <v>15</v>
      </c>
      <c r="B353" s="40" t="s">
        <v>99</v>
      </c>
      <c r="C353" t="s">
        <v>132</v>
      </c>
      <c r="D353" s="40" t="s">
        <v>133</v>
      </c>
      <c r="E353" t="s">
        <v>134</v>
      </c>
      <c r="F353" s="40" t="s">
        <v>135</v>
      </c>
      <c r="G353" t="s">
        <v>197</v>
      </c>
      <c r="H353" t="s">
        <v>198</v>
      </c>
      <c r="I353" s="1">
        <v>781</v>
      </c>
      <c r="J353" s="1"/>
      <c r="K353" s="1"/>
      <c r="L353" s="1"/>
      <c r="M353" s="1"/>
      <c r="N353" s="1">
        <v>210</v>
      </c>
      <c r="O353" s="60">
        <f t="shared" si="74"/>
        <v>2</v>
      </c>
      <c r="P353" s="60">
        <f t="shared" si="75"/>
        <v>2</v>
      </c>
      <c r="Q353" s="62">
        <f t="shared" si="84"/>
        <v>0.73111395646606914</v>
      </c>
      <c r="R353" s="62">
        <f t="shared" si="76"/>
        <v>3.7190476190476192</v>
      </c>
      <c r="S353" s="60" t="str">
        <f t="shared" si="72"/>
        <v>50-100% range</v>
      </c>
      <c r="T353" s="1">
        <f>$I353</f>
        <v>781</v>
      </c>
      <c r="U353" s="61">
        <f t="shared" si="81"/>
        <v>781</v>
      </c>
      <c r="V353" s="61">
        <f t="shared" si="82"/>
        <v>210</v>
      </c>
      <c r="W353" s="60">
        <f t="shared" si="73"/>
        <v>1</v>
      </c>
      <c r="X353" s="68" t="s">
        <v>2156</v>
      </c>
    </row>
    <row r="354" spans="1:24" ht="15" customHeight="1" x14ac:dyDescent="0.25">
      <c r="A354" s="40" t="s">
        <v>15</v>
      </c>
      <c r="B354" s="40" t="s">
        <v>99</v>
      </c>
      <c r="C354" t="s">
        <v>132</v>
      </c>
      <c r="D354" s="40" t="s">
        <v>133</v>
      </c>
      <c r="E354" t="s">
        <v>134</v>
      </c>
      <c r="F354" s="40" t="s">
        <v>135</v>
      </c>
      <c r="G354" t="s">
        <v>199</v>
      </c>
      <c r="H354" t="s">
        <v>200</v>
      </c>
      <c r="I354" s="1">
        <v>935</v>
      </c>
      <c r="J354" s="1"/>
      <c r="K354" s="1">
        <v>620</v>
      </c>
      <c r="L354" s="1"/>
      <c r="M354" s="1"/>
      <c r="N354" s="1">
        <v>204</v>
      </c>
      <c r="O354" s="60">
        <f t="shared" si="74"/>
        <v>3</v>
      </c>
      <c r="P354" s="60">
        <f t="shared" si="75"/>
        <v>3</v>
      </c>
      <c r="Q354" s="62">
        <f t="shared" si="78"/>
        <v>0.78181818181818186</v>
      </c>
      <c r="R354" s="62">
        <f t="shared" si="76"/>
        <v>4.583333333333333</v>
      </c>
      <c r="S354" s="60" t="str">
        <f t="shared" si="72"/>
        <v>50-100% range</v>
      </c>
      <c r="T354" s="61">
        <f t="shared" ref="T354:T355" si="85">$I354</f>
        <v>935</v>
      </c>
      <c r="U354" s="61">
        <f t="shared" si="81"/>
        <v>935</v>
      </c>
      <c r="V354" s="61">
        <f t="shared" si="82"/>
        <v>204</v>
      </c>
      <c r="W354" s="60">
        <f t="shared" si="73"/>
        <v>1</v>
      </c>
      <c r="X354" s="68" t="s">
        <v>2157</v>
      </c>
    </row>
    <row r="355" spans="1:24" ht="15" customHeight="1" x14ac:dyDescent="0.25">
      <c r="A355" s="40" t="s">
        <v>15</v>
      </c>
      <c r="B355" s="40" t="s">
        <v>99</v>
      </c>
      <c r="C355" t="s">
        <v>132</v>
      </c>
      <c r="D355" s="40" t="s">
        <v>133</v>
      </c>
      <c r="E355" t="s">
        <v>134</v>
      </c>
      <c r="F355" s="40" t="s">
        <v>135</v>
      </c>
      <c r="G355" t="s">
        <v>201</v>
      </c>
      <c r="H355" t="s">
        <v>202</v>
      </c>
      <c r="I355" s="1">
        <v>855</v>
      </c>
      <c r="J355" s="1"/>
      <c r="K355" s="1">
        <v>340</v>
      </c>
      <c r="L355" s="1"/>
      <c r="M355" s="1"/>
      <c r="N355" s="1">
        <v>78</v>
      </c>
      <c r="O355" s="60">
        <f t="shared" si="74"/>
        <v>3</v>
      </c>
      <c r="P355" s="60">
        <f t="shared" si="75"/>
        <v>3</v>
      </c>
      <c r="Q355" s="62">
        <f>IFERROR(1-(MIN(I355:N355)/MAX(I355:N355)),"")</f>
        <v>0.90877192982456134</v>
      </c>
      <c r="R355" s="62">
        <f t="shared" si="76"/>
        <v>10.961538461538462</v>
      </c>
      <c r="S355" s="60" t="str">
        <f t="shared" si="72"/>
        <v>50-100% range</v>
      </c>
      <c r="T355" s="61">
        <f t="shared" si="85"/>
        <v>855</v>
      </c>
      <c r="U355" s="61">
        <f t="shared" si="81"/>
        <v>855</v>
      </c>
      <c r="V355" s="61">
        <f t="shared" si="82"/>
        <v>78</v>
      </c>
      <c r="W355" s="60">
        <f t="shared" si="73"/>
        <v>1</v>
      </c>
      <c r="X355" s="68" t="s">
        <v>2157</v>
      </c>
    </row>
    <row r="356" spans="1:24" ht="15" customHeight="1" x14ac:dyDescent="0.25">
      <c r="A356" s="40" t="s">
        <v>15</v>
      </c>
      <c r="B356" s="40" t="s">
        <v>99</v>
      </c>
      <c r="C356" t="s">
        <v>132</v>
      </c>
      <c r="D356" s="40" t="s">
        <v>133</v>
      </c>
      <c r="E356" t="s">
        <v>134</v>
      </c>
      <c r="F356" s="40" t="s">
        <v>135</v>
      </c>
      <c r="G356" t="s">
        <v>1083</v>
      </c>
      <c r="H356" t="s">
        <v>1084</v>
      </c>
      <c r="I356" s="1"/>
      <c r="J356" s="1"/>
      <c r="K356" s="1"/>
      <c r="L356" s="1"/>
      <c r="M356" s="1"/>
      <c r="N356" s="1">
        <v>42</v>
      </c>
      <c r="O356" s="60">
        <f t="shared" si="74"/>
        <v>1</v>
      </c>
      <c r="P356" s="60">
        <f t="shared" si="75"/>
        <v>1</v>
      </c>
      <c r="Q356" s="62" t="str">
        <f t="shared" si="78"/>
        <v/>
      </c>
      <c r="R356" s="62">
        <f t="shared" si="76"/>
        <v>1</v>
      </c>
      <c r="S356" s="60" t="str">
        <f t="shared" si="72"/>
        <v>50-100% range</v>
      </c>
      <c r="T356" s="61">
        <f>AVERAGE(I356:N356)</f>
        <v>42</v>
      </c>
      <c r="U356" s="61">
        <f t="shared" si="81"/>
        <v>42</v>
      </c>
      <c r="V356" s="61">
        <f t="shared" si="82"/>
        <v>42</v>
      </c>
      <c r="W356" s="60">
        <f t="shared" si="73"/>
        <v>1</v>
      </c>
      <c r="X356" s="77" t="s">
        <v>2173</v>
      </c>
    </row>
    <row r="357" spans="1:24" ht="15" customHeight="1" x14ac:dyDescent="0.25">
      <c r="A357" s="40" t="s">
        <v>15</v>
      </c>
      <c r="B357" s="40" t="s">
        <v>99</v>
      </c>
      <c r="C357" t="s">
        <v>132</v>
      </c>
      <c r="D357" s="40" t="s">
        <v>133</v>
      </c>
      <c r="E357" t="s">
        <v>132</v>
      </c>
      <c r="F357" s="40" t="s">
        <v>137</v>
      </c>
      <c r="G357" t="s">
        <v>132</v>
      </c>
      <c r="H357" t="s">
        <v>138</v>
      </c>
      <c r="I357" s="1">
        <v>17</v>
      </c>
      <c r="J357" s="1"/>
      <c r="K357" s="1"/>
      <c r="L357" s="1"/>
      <c r="M357" s="1"/>
      <c r="N357" s="1">
        <v>400</v>
      </c>
      <c r="O357" s="60">
        <f t="shared" si="74"/>
        <v>2</v>
      </c>
      <c r="P357" s="60">
        <f t="shared" si="75"/>
        <v>2</v>
      </c>
      <c r="Q357" s="62">
        <f t="shared" si="78"/>
        <v>0</v>
      </c>
      <c r="R357" s="62">
        <f t="shared" si="76"/>
        <v>23.529411764705884</v>
      </c>
      <c r="S357" s="60" t="str">
        <f t="shared" si="72"/>
        <v>0-15% range</v>
      </c>
      <c r="T357" s="61">
        <f>AVERAGE(I357:N357)</f>
        <v>208.5</v>
      </c>
      <c r="U357" s="61">
        <f t="shared" si="81"/>
        <v>400</v>
      </c>
      <c r="V357" s="61">
        <f t="shared" si="82"/>
        <v>17</v>
      </c>
      <c r="W357" s="60">
        <f t="shared" si="73"/>
        <v>1</v>
      </c>
      <c r="X357" s="68" t="s">
        <v>2154</v>
      </c>
    </row>
    <row r="358" spans="1:24" ht="15" customHeight="1" x14ac:dyDescent="0.25">
      <c r="A358" s="40" t="s">
        <v>15</v>
      </c>
      <c r="B358" s="40" t="s">
        <v>99</v>
      </c>
      <c r="C358" t="s">
        <v>132</v>
      </c>
      <c r="D358" s="40" t="s">
        <v>133</v>
      </c>
      <c r="E358" t="s">
        <v>132</v>
      </c>
      <c r="F358" s="40" t="s">
        <v>137</v>
      </c>
      <c r="G358" t="s">
        <v>1817</v>
      </c>
      <c r="H358" t="s">
        <v>1818</v>
      </c>
      <c r="I358" s="1"/>
      <c r="J358" s="1"/>
      <c r="K358" s="1"/>
      <c r="L358" s="1"/>
      <c r="M358" s="1"/>
      <c r="N358" s="1">
        <v>24</v>
      </c>
      <c r="O358" s="60">
        <f t="shared" si="74"/>
        <v>1</v>
      </c>
      <c r="P358" s="60">
        <f t="shared" si="75"/>
        <v>1</v>
      </c>
      <c r="Q358" s="62">
        <f t="shared" ref="Q358:Q359" si="86">IFERROR(1-(MIN(I358:N358)/MAX(I358:N358)),"")</f>
        <v>0</v>
      </c>
      <c r="R358" s="62">
        <f t="shared" si="76"/>
        <v>1</v>
      </c>
      <c r="S358" s="60" t="str">
        <f t="shared" si="72"/>
        <v>0-15% range</v>
      </c>
      <c r="T358" s="61">
        <f t="shared" ref="T358:T405" si="87">AVERAGE(I358:N358)</f>
        <v>24</v>
      </c>
      <c r="U358" s="61">
        <f t="shared" si="81"/>
        <v>24</v>
      </c>
      <c r="V358" s="61">
        <f t="shared" si="82"/>
        <v>24</v>
      </c>
      <c r="W358" s="60">
        <f t="shared" si="73"/>
        <v>1</v>
      </c>
      <c r="X358" s="77" t="s">
        <v>2173</v>
      </c>
    </row>
    <row r="359" spans="1:24" ht="15" customHeight="1" x14ac:dyDescent="0.25">
      <c r="A359" s="40" t="s">
        <v>15</v>
      </c>
      <c r="B359" s="40" t="s">
        <v>99</v>
      </c>
      <c r="C359" t="s">
        <v>132</v>
      </c>
      <c r="D359" s="40" t="s">
        <v>133</v>
      </c>
      <c r="E359" t="s">
        <v>203</v>
      </c>
      <c r="F359" s="40" t="s">
        <v>204</v>
      </c>
      <c r="G359" t="s">
        <v>203</v>
      </c>
      <c r="H359" t="s">
        <v>205</v>
      </c>
      <c r="I359" s="1"/>
      <c r="J359" s="1"/>
      <c r="K359" s="1"/>
      <c r="L359" s="1"/>
      <c r="M359" s="1"/>
      <c r="N359" s="1">
        <v>45</v>
      </c>
      <c r="O359" s="60">
        <f t="shared" si="74"/>
        <v>1</v>
      </c>
      <c r="P359" s="60">
        <f t="shared" si="75"/>
        <v>1</v>
      </c>
      <c r="Q359" s="62">
        <f t="shared" si="86"/>
        <v>0</v>
      </c>
      <c r="R359" s="62">
        <f t="shared" si="76"/>
        <v>1</v>
      </c>
      <c r="S359" s="60" t="str">
        <f t="shared" si="72"/>
        <v>0-15% range</v>
      </c>
      <c r="T359" s="61">
        <f t="shared" si="87"/>
        <v>45</v>
      </c>
      <c r="U359" s="61">
        <f t="shared" si="81"/>
        <v>45</v>
      </c>
      <c r="V359" s="61">
        <f t="shared" si="82"/>
        <v>45</v>
      </c>
      <c r="W359" s="60">
        <f t="shared" si="73"/>
        <v>1</v>
      </c>
      <c r="X359" s="77" t="s">
        <v>2173</v>
      </c>
    </row>
    <row r="360" spans="1:24" ht="15" customHeight="1" x14ac:dyDescent="0.25">
      <c r="A360" s="40" t="s">
        <v>15</v>
      </c>
      <c r="B360" s="40" t="s">
        <v>99</v>
      </c>
      <c r="C360" t="s">
        <v>132</v>
      </c>
      <c r="D360" s="40" t="s">
        <v>133</v>
      </c>
      <c r="E360" t="s">
        <v>203</v>
      </c>
      <c r="F360" s="40" t="s">
        <v>204</v>
      </c>
      <c r="G360" t="s">
        <v>2115</v>
      </c>
      <c r="H360" t="s">
        <v>918</v>
      </c>
      <c r="I360" s="1">
        <v>29</v>
      </c>
      <c r="J360" s="1"/>
      <c r="K360" s="1"/>
      <c r="L360" s="1"/>
      <c r="M360" s="1"/>
      <c r="N360" s="1"/>
      <c r="O360" s="60">
        <f t="shared" si="74"/>
        <v>1</v>
      </c>
      <c r="P360" s="60">
        <f t="shared" si="75"/>
        <v>1</v>
      </c>
      <c r="Q360" s="62">
        <f t="shared" si="78"/>
        <v>0</v>
      </c>
      <c r="R360" s="62">
        <f t="shared" si="76"/>
        <v>1</v>
      </c>
      <c r="S360" s="60" t="str">
        <f t="shared" si="72"/>
        <v>0-15% range</v>
      </c>
      <c r="T360" s="61">
        <f t="shared" si="87"/>
        <v>29</v>
      </c>
      <c r="U360" s="61">
        <f t="shared" si="81"/>
        <v>29</v>
      </c>
      <c r="V360" s="61">
        <f t="shared" si="82"/>
        <v>29</v>
      </c>
      <c r="W360" s="60">
        <f t="shared" si="73"/>
        <v>1</v>
      </c>
      <c r="X360" s="77" t="s">
        <v>2173</v>
      </c>
    </row>
    <row r="361" spans="1:24" ht="15" customHeight="1" x14ac:dyDescent="0.25">
      <c r="A361" s="40" t="s">
        <v>15</v>
      </c>
      <c r="B361" s="40" t="s">
        <v>99</v>
      </c>
      <c r="C361" t="s">
        <v>132</v>
      </c>
      <c r="D361" s="40" t="s">
        <v>133</v>
      </c>
      <c r="E361" t="s">
        <v>141</v>
      </c>
      <c r="F361" s="40" t="s">
        <v>142</v>
      </c>
      <c r="G361" t="s">
        <v>685</v>
      </c>
      <c r="H361" t="s">
        <v>607</v>
      </c>
      <c r="I361" s="1">
        <v>51</v>
      </c>
      <c r="J361" s="1"/>
      <c r="K361" s="1"/>
      <c r="L361" s="1"/>
      <c r="M361" s="1"/>
      <c r="N361" s="1"/>
      <c r="O361" s="60">
        <f t="shared" si="74"/>
        <v>1</v>
      </c>
      <c r="P361" s="60">
        <f t="shared" si="75"/>
        <v>1</v>
      </c>
      <c r="Q361" s="62">
        <f>IFERROR(1-(MIN(I361:N361)/MAX(I361:N361)),"")</f>
        <v>0</v>
      </c>
      <c r="R361" s="62">
        <f t="shared" si="76"/>
        <v>1</v>
      </c>
      <c r="S361" s="60" t="str">
        <f t="shared" si="72"/>
        <v>0-15% range</v>
      </c>
      <c r="T361" s="61">
        <f t="shared" si="87"/>
        <v>51</v>
      </c>
      <c r="U361" s="61">
        <f t="shared" si="81"/>
        <v>51</v>
      </c>
      <c r="V361" s="61">
        <f t="shared" si="82"/>
        <v>51</v>
      </c>
      <c r="W361" s="60">
        <f t="shared" si="73"/>
        <v>1</v>
      </c>
      <c r="X361" s="77" t="s">
        <v>2173</v>
      </c>
    </row>
    <row r="362" spans="1:24" ht="15" customHeight="1" x14ac:dyDescent="0.25">
      <c r="A362" s="40" t="s">
        <v>15</v>
      </c>
      <c r="B362" s="40" t="s">
        <v>99</v>
      </c>
      <c r="C362" t="s">
        <v>132</v>
      </c>
      <c r="D362" s="40" t="s">
        <v>133</v>
      </c>
      <c r="E362" t="s">
        <v>141</v>
      </c>
      <c r="F362" s="40" t="s">
        <v>142</v>
      </c>
      <c r="G362" t="s">
        <v>141</v>
      </c>
      <c r="H362" t="s">
        <v>208</v>
      </c>
      <c r="I362" s="1">
        <v>17</v>
      </c>
      <c r="J362" s="1"/>
      <c r="K362" s="1"/>
      <c r="L362" s="1"/>
      <c r="M362" s="1"/>
      <c r="N362" s="1">
        <v>45</v>
      </c>
      <c r="O362" s="60">
        <f t="shared" si="74"/>
        <v>2</v>
      </c>
      <c r="P362" s="60">
        <f t="shared" si="75"/>
        <v>2</v>
      </c>
      <c r="Q362" s="62">
        <f t="shared" si="78"/>
        <v>0</v>
      </c>
      <c r="R362" s="62">
        <f t="shared" si="76"/>
        <v>2.6470588235294117</v>
      </c>
      <c r="S362" s="60" t="str">
        <f t="shared" si="72"/>
        <v>0-15% range</v>
      </c>
      <c r="T362" s="61">
        <f>AVERAGE(I362:N362)</f>
        <v>31</v>
      </c>
      <c r="U362" s="61">
        <f t="shared" si="81"/>
        <v>45</v>
      </c>
      <c r="V362" s="61">
        <f t="shared" si="82"/>
        <v>17</v>
      </c>
      <c r="W362" s="60">
        <f t="shared" si="73"/>
        <v>1</v>
      </c>
      <c r="X362" s="68" t="s">
        <v>2154</v>
      </c>
    </row>
    <row r="363" spans="1:24" ht="15" customHeight="1" x14ac:dyDescent="0.25">
      <c r="A363" s="40" t="s">
        <v>15</v>
      </c>
      <c r="B363" s="40" t="s">
        <v>99</v>
      </c>
      <c r="C363" t="s">
        <v>132</v>
      </c>
      <c r="D363" s="40" t="s">
        <v>133</v>
      </c>
      <c r="E363" t="s">
        <v>141</v>
      </c>
      <c r="F363" s="40" t="s">
        <v>142</v>
      </c>
      <c r="G363" t="s">
        <v>209</v>
      </c>
      <c r="H363" t="s">
        <v>210</v>
      </c>
      <c r="I363" s="1"/>
      <c r="J363" s="1"/>
      <c r="K363" s="1"/>
      <c r="L363" s="1"/>
      <c r="M363" s="1"/>
      <c r="N363" s="1">
        <v>55</v>
      </c>
      <c r="O363" s="60">
        <f t="shared" si="74"/>
        <v>1</v>
      </c>
      <c r="P363" s="60">
        <f t="shared" si="75"/>
        <v>1</v>
      </c>
      <c r="Q363" s="62" t="str">
        <f t="shared" si="78"/>
        <v/>
      </c>
      <c r="R363" s="62">
        <f t="shared" si="76"/>
        <v>1</v>
      </c>
      <c r="S363" s="60" t="str">
        <f t="shared" si="72"/>
        <v>50-100% range</v>
      </c>
      <c r="T363" s="61">
        <f t="shared" si="87"/>
        <v>55</v>
      </c>
      <c r="U363" s="61">
        <f t="shared" si="81"/>
        <v>55</v>
      </c>
      <c r="V363" s="61">
        <f t="shared" si="82"/>
        <v>55</v>
      </c>
      <c r="W363" s="60">
        <f t="shared" si="73"/>
        <v>1</v>
      </c>
      <c r="X363" s="77" t="s">
        <v>2173</v>
      </c>
    </row>
    <row r="364" spans="1:24" ht="15" customHeight="1" x14ac:dyDescent="0.25">
      <c r="A364" s="40" t="s">
        <v>15</v>
      </c>
      <c r="B364" s="40" t="s">
        <v>99</v>
      </c>
      <c r="C364" t="s">
        <v>132</v>
      </c>
      <c r="D364" s="40" t="s">
        <v>133</v>
      </c>
      <c r="E364" t="s">
        <v>141</v>
      </c>
      <c r="F364" s="40" t="s">
        <v>142</v>
      </c>
      <c r="G364" t="s">
        <v>143</v>
      </c>
      <c r="H364" t="s">
        <v>144</v>
      </c>
      <c r="I364" s="1">
        <v>23</v>
      </c>
      <c r="J364" s="1"/>
      <c r="K364" s="1"/>
      <c r="L364" s="1"/>
      <c r="M364" s="1"/>
      <c r="N364" s="1"/>
      <c r="O364" s="60">
        <f t="shared" si="74"/>
        <v>1</v>
      </c>
      <c r="P364" s="60">
        <f t="shared" si="75"/>
        <v>1</v>
      </c>
      <c r="Q364" s="62">
        <f t="shared" ref="Q364:Q376" si="88">IFERROR(1-(MIN(I364:N364)/MAX(I364:N364)),"")</f>
        <v>0</v>
      </c>
      <c r="R364" s="62">
        <f t="shared" si="76"/>
        <v>1</v>
      </c>
      <c r="S364" s="60" t="str">
        <f t="shared" si="72"/>
        <v>0-15% range</v>
      </c>
      <c r="T364" s="61">
        <f t="shared" si="87"/>
        <v>23</v>
      </c>
      <c r="U364" s="61">
        <f t="shared" si="81"/>
        <v>23</v>
      </c>
      <c r="V364" s="61">
        <f t="shared" si="82"/>
        <v>23</v>
      </c>
      <c r="W364" s="60">
        <f t="shared" si="73"/>
        <v>1</v>
      </c>
      <c r="X364" s="77" t="s">
        <v>2173</v>
      </c>
    </row>
    <row r="365" spans="1:24" ht="15" customHeight="1" x14ac:dyDescent="0.25">
      <c r="A365" s="40" t="s">
        <v>15</v>
      </c>
      <c r="B365" s="40" t="s">
        <v>99</v>
      </c>
      <c r="C365" t="s">
        <v>132</v>
      </c>
      <c r="D365" s="40" t="s">
        <v>133</v>
      </c>
      <c r="E365" t="s">
        <v>141</v>
      </c>
      <c r="F365" s="40" t="s">
        <v>142</v>
      </c>
      <c r="G365" t="s">
        <v>1807</v>
      </c>
      <c r="H365" t="s">
        <v>1808</v>
      </c>
      <c r="I365" s="1"/>
      <c r="J365" s="1"/>
      <c r="K365" s="1"/>
      <c r="L365" s="1"/>
      <c r="M365" s="1"/>
      <c r="N365" s="1">
        <v>40</v>
      </c>
      <c r="O365" s="60">
        <f t="shared" si="74"/>
        <v>1</v>
      </c>
      <c r="P365" s="60">
        <f t="shared" si="75"/>
        <v>1</v>
      </c>
      <c r="Q365" s="62">
        <f t="shared" si="88"/>
        <v>0</v>
      </c>
      <c r="R365" s="62">
        <f t="shared" si="76"/>
        <v>1</v>
      </c>
      <c r="S365" s="60" t="str">
        <f t="shared" si="72"/>
        <v>0-15% range</v>
      </c>
      <c r="T365" s="61">
        <f t="shared" si="87"/>
        <v>40</v>
      </c>
      <c r="U365" s="61">
        <f t="shared" si="81"/>
        <v>40</v>
      </c>
      <c r="V365" s="61">
        <f t="shared" si="82"/>
        <v>40</v>
      </c>
      <c r="W365" s="60">
        <f t="shared" si="73"/>
        <v>1</v>
      </c>
      <c r="X365" s="77" t="s">
        <v>2173</v>
      </c>
    </row>
    <row r="366" spans="1:24" ht="15" customHeight="1" x14ac:dyDescent="0.25">
      <c r="A366" s="40" t="s">
        <v>15</v>
      </c>
      <c r="B366" s="40" t="s">
        <v>99</v>
      </c>
      <c r="C366" t="s">
        <v>132</v>
      </c>
      <c r="D366" s="40" t="s">
        <v>133</v>
      </c>
      <c r="E366" t="s">
        <v>156</v>
      </c>
      <c r="F366" s="40" t="s">
        <v>157</v>
      </c>
      <c r="G366" t="s">
        <v>211</v>
      </c>
      <c r="H366" t="s">
        <v>212</v>
      </c>
      <c r="I366" s="1"/>
      <c r="J366" s="1"/>
      <c r="K366" s="1"/>
      <c r="L366" s="1"/>
      <c r="M366" s="1"/>
      <c r="N366" s="1">
        <v>292</v>
      </c>
      <c r="O366" s="60">
        <f t="shared" si="74"/>
        <v>1</v>
      </c>
      <c r="P366" s="60">
        <f t="shared" si="75"/>
        <v>1</v>
      </c>
      <c r="Q366" s="62">
        <f t="shared" si="88"/>
        <v>0</v>
      </c>
      <c r="R366" s="62">
        <f t="shared" si="76"/>
        <v>1</v>
      </c>
      <c r="S366" s="60" t="str">
        <f t="shared" si="72"/>
        <v>0-15% range</v>
      </c>
      <c r="T366" s="61">
        <f t="shared" si="87"/>
        <v>292</v>
      </c>
      <c r="U366" s="61">
        <f t="shared" si="81"/>
        <v>292</v>
      </c>
      <c r="V366" s="61">
        <f t="shared" si="82"/>
        <v>292</v>
      </c>
      <c r="W366" s="60">
        <f t="shared" si="73"/>
        <v>1</v>
      </c>
      <c r="X366" s="77" t="s">
        <v>2173</v>
      </c>
    </row>
    <row r="367" spans="1:24" ht="15" customHeight="1" x14ac:dyDescent="0.25">
      <c r="A367" s="40" t="s">
        <v>15</v>
      </c>
      <c r="B367" s="40" t="s">
        <v>99</v>
      </c>
      <c r="C367" t="s">
        <v>132</v>
      </c>
      <c r="D367" s="40" t="s">
        <v>133</v>
      </c>
      <c r="E367" t="s">
        <v>156</v>
      </c>
      <c r="F367" s="40" t="s">
        <v>157</v>
      </c>
      <c r="G367" t="s">
        <v>213</v>
      </c>
      <c r="H367" t="s">
        <v>214</v>
      </c>
      <c r="I367" s="1">
        <v>86</v>
      </c>
      <c r="J367" s="1"/>
      <c r="K367" s="1"/>
      <c r="L367" s="1"/>
      <c r="M367" s="1"/>
      <c r="N367" s="1">
        <v>64</v>
      </c>
      <c r="O367" s="60">
        <f t="shared" si="74"/>
        <v>2</v>
      </c>
      <c r="P367" s="60">
        <f t="shared" si="75"/>
        <v>2</v>
      </c>
      <c r="Q367" s="62">
        <f t="shared" si="88"/>
        <v>0.2558139534883721</v>
      </c>
      <c r="R367" s="62">
        <f t="shared" si="76"/>
        <v>1.34375</v>
      </c>
      <c r="S367" s="60" t="str">
        <f t="shared" si="72"/>
        <v>16 - 50% range</v>
      </c>
      <c r="T367" s="61">
        <f>AVERAGE(I367:N367)</f>
        <v>75</v>
      </c>
      <c r="U367" s="61">
        <f t="shared" si="81"/>
        <v>86</v>
      </c>
      <c r="V367" s="61">
        <f t="shared" si="82"/>
        <v>64</v>
      </c>
      <c r="W367" s="60">
        <f t="shared" si="73"/>
        <v>1</v>
      </c>
      <c r="X367" s="68" t="s">
        <v>2154</v>
      </c>
    </row>
    <row r="368" spans="1:24" ht="15" customHeight="1" x14ac:dyDescent="0.25">
      <c r="A368" s="40" t="s">
        <v>15</v>
      </c>
      <c r="B368" s="40" t="s">
        <v>99</v>
      </c>
      <c r="C368" t="s">
        <v>132</v>
      </c>
      <c r="D368" s="40" t="s">
        <v>133</v>
      </c>
      <c r="E368" t="s">
        <v>156</v>
      </c>
      <c r="F368" s="40" t="s">
        <v>157</v>
      </c>
      <c r="G368" t="s">
        <v>320</v>
      </c>
      <c r="H368" t="s">
        <v>321</v>
      </c>
      <c r="I368" s="1">
        <v>11</v>
      </c>
      <c r="J368" s="1"/>
      <c r="K368" s="1"/>
      <c r="L368" s="1"/>
      <c r="M368" s="1"/>
      <c r="N368" s="1"/>
      <c r="O368" s="60">
        <f t="shared" si="74"/>
        <v>1</v>
      </c>
      <c r="P368" s="60">
        <f t="shared" si="75"/>
        <v>1</v>
      </c>
      <c r="Q368" s="62">
        <f t="shared" si="88"/>
        <v>0</v>
      </c>
      <c r="R368" s="62">
        <f t="shared" si="76"/>
        <v>1</v>
      </c>
      <c r="S368" s="60" t="str">
        <f t="shared" si="72"/>
        <v>0-15% range</v>
      </c>
      <c r="T368" s="61">
        <f>AVERAGE(I368:N368)</f>
        <v>11</v>
      </c>
      <c r="U368" s="61">
        <f t="shared" si="81"/>
        <v>11</v>
      </c>
      <c r="V368" s="61">
        <f t="shared" si="82"/>
        <v>11</v>
      </c>
      <c r="W368" s="60">
        <f t="shared" si="73"/>
        <v>1</v>
      </c>
      <c r="X368" s="77" t="s">
        <v>2173</v>
      </c>
    </row>
    <row r="369" spans="1:24" ht="15" customHeight="1" x14ac:dyDescent="0.25">
      <c r="A369" s="40" t="s">
        <v>15</v>
      </c>
      <c r="B369" s="40" t="s">
        <v>99</v>
      </c>
      <c r="C369" t="s">
        <v>132</v>
      </c>
      <c r="D369" s="40" t="s">
        <v>133</v>
      </c>
      <c r="E369" t="s">
        <v>156</v>
      </c>
      <c r="F369" s="40" t="s">
        <v>157</v>
      </c>
      <c r="G369" t="s">
        <v>175</v>
      </c>
      <c r="H369" t="s">
        <v>176</v>
      </c>
      <c r="I369" s="1">
        <v>74</v>
      </c>
      <c r="J369" s="1"/>
      <c r="K369" s="1"/>
      <c r="L369" s="1"/>
      <c r="M369" s="1"/>
      <c r="N369" s="1">
        <v>12</v>
      </c>
      <c r="O369" s="60">
        <f t="shared" si="74"/>
        <v>2</v>
      </c>
      <c r="P369" s="60">
        <f t="shared" si="75"/>
        <v>2</v>
      </c>
      <c r="Q369" s="62">
        <f t="shared" si="88"/>
        <v>0.83783783783783783</v>
      </c>
      <c r="R369" s="62">
        <f t="shared" si="76"/>
        <v>6.166666666666667</v>
      </c>
      <c r="S369" s="60" t="str">
        <f t="shared" si="72"/>
        <v>50-100% range</v>
      </c>
      <c r="T369" s="1">
        <f t="shared" ref="T369:T370" si="89">$I369</f>
        <v>74</v>
      </c>
      <c r="U369" s="61">
        <f t="shared" si="81"/>
        <v>74</v>
      </c>
      <c r="V369" s="61">
        <f t="shared" si="82"/>
        <v>12</v>
      </c>
      <c r="W369" s="60">
        <f t="shared" si="73"/>
        <v>1</v>
      </c>
      <c r="X369" s="68" t="s">
        <v>2156</v>
      </c>
    </row>
    <row r="370" spans="1:24" ht="15" customHeight="1" x14ac:dyDescent="0.25">
      <c r="A370" s="40" t="s">
        <v>15</v>
      </c>
      <c r="B370" s="40" t="s">
        <v>99</v>
      </c>
      <c r="C370" t="s">
        <v>132</v>
      </c>
      <c r="D370" s="40" t="s">
        <v>133</v>
      </c>
      <c r="E370" t="s">
        <v>156</v>
      </c>
      <c r="F370" s="40" t="s">
        <v>157</v>
      </c>
      <c r="G370" t="s">
        <v>156</v>
      </c>
      <c r="H370" t="s">
        <v>342</v>
      </c>
      <c r="I370" s="1">
        <v>228</v>
      </c>
      <c r="J370" s="1"/>
      <c r="K370" s="1"/>
      <c r="L370" s="1"/>
      <c r="M370" s="1"/>
      <c r="N370" s="1">
        <v>480</v>
      </c>
      <c r="O370" s="60">
        <f t="shared" si="74"/>
        <v>2</v>
      </c>
      <c r="P370" s="60">
        <f t="shared" si="75"/>
        <v>2</v>
      </c>
      <c r="Q370" s="62">
        <f t="shared" si="88"/>
        <v>0.52500000000000002</v>
      </c>
      <c r="R370" s="62">
        <f t="shared" si="76"/>
        <v>2.1052631578947367</v>
      </c>
      <c r="S370" s="60" t="str">
        <f t="shared" si="72"/>
        <v>50-100% range</v>
      </c>
      <c r="T370" s="1">
        <f t="shared" si="89"/>
        <v>228</v>
      </c>
      <c r="U370" s="61">
        <f t="shared" si="81"/>
        <v>480</v>
      </c>
      <c r="V370" s="61">
        <f t="shared" si="82"/>
        <v>228</v>
      </c>
      <c r="W370" s="60">
        <f t="shared" si="73"/>
        <v>1</v>
      </c>
      <c r="X370" s="68" t="s">
        <v>2156</v>
      </c>
    </row>
    <row r="371" spans="1:24" ht="15" customHeight="1" x14ac:dyDescent="0.25">
      <c r="A371" s="40" t="s">
        <v>15</v>
      </c>
      <c r="B371" s="40" t="s">
        <v>99</v>
      </c>
      <c r="C371" t="s">
        <v>132</v>
      </c>
      <c r="D371" s="40" t="s">
        <v>133</v>
      </c>
      <c r="E371" t="s">
        <v>156</v>
      </c>
      <c r="F371" s="40" t="s">
        <v>157</v>
      </c>
      <c r="G371" t="s">
        <v>802</v>
      </c>
      <c r="H371" t="s">
        <v>803</v>
      </c>
      <c r="I371" s="1">
        <v>17</v>
      </c>
      <c r="J371" s="1"/>
      <c r="K371" s="1">
        <v>15</v>
      </c>
      <c r="L371" s="1"/>
      <c r="M371" s="1"/>
      <c r="N371" s="1"/>
      <c r="O371" s="60">
        <f t="shared" si="74"/>
        <v>2</v>
      </c>
      <c r="P371" s="60">
        <f t="shared" si="75"/>
        <v>2</v>
      </c>
      <c r="Q371" s="62">
        <f t="shared" si="88"/>
        <v>0.11764705882352944</v>
      </c>
      <c r="R371" s="62">
        <f t="shared" si="76"/>
        <v>1.1333333333333333</v>
      </c>
      <c r="S371" s="60" t="str">
        <f t="shared" si="72"/>
        <v>0-15% range</v>
      </c>
      <c r="T371" s="61">
        <f>AVERAGE(I371:N371)</f>
        <v>16</v>
      </c>
      <c r="U371" s="61">
        <f t="shared" si="81"/>
        <v>17</v>
      </c>
      <c r="V371" s="61">
        <f t="shared" si="82"/>
        <v>15</v>
      </c>
      <c r="W371" s="60">
        <f t="shared" si="73"/>
        <v>1</v>
      </c>
      <c r="X371" s="68" t="s">
        <v>2154</v>
      </c>
    </row>
    <row r="372" spans="1:24" ht="15" customHeight="1" x14ac:dyDescent="0.25">
      <c r="A372" s="40" t="s">
        <v>15</v>
      </c>
      <c r="B372" s="40" t="s">
        <v>99</v>
      </c>
      <c r="C372" t="s">
        <v>132</v>
      </c>
      <c r="D372" s="40" t="s">
        <v>133</v>
      </c>
      <c r="E372" t="s">
        <v>156</v>
      </c>
      <c r="F372" s="40" t="s">
        <v>157</v>
      </c>
      <c r="G372" t="s">
        <v>1668</v>
      </c>
      <c r="H372" t="s">
        <v>1669</v>
      </c>
      <c r="I372" s="1"/>
      <c r="J372" s="1"/>
      <c r="K372" s="1"/>
      <c r="L372" s="1"/>
      <c r="M372" s="1"/>
      <c r="N372" s="1">
        <v>184</v>
      </c>
      <c r="O372" s="60">
        <f t="shared" si="74"/>
        <v>1</v>
      </c>
      <c r="P372" s="60">
        <f t="shared" si="75"/>
        <v>1</v>
      </c>
      <c r="Q372" s="62">
        <f t="shared" si="88"/>
        <v>0</v>
      </c>
      <c r="R372" s="62">
        <f t="shared" si="76"/>
        <v>1</v>
      </c>
      <c r="S372" s="60" t="str">
        <f t="shared" si="72"/>
        <v>0-15% range</v>
      </c>
      <c r="T372" s="61">
        <f t="shared" si="87"/>
        <v>184</v>
      </c>
      <c r="U372" s="61">
        <f t="shared" si="81"/>
        <v>184</v>
      </c>
      <c r="V372" s="61">
        <f t="shared" si="82"/>
        <v>184</v>
      </c>
      <c r="W372" s="60">
        <f t="shared" si="73"/>
        <v>1</v>
      </c>
      <c r="X372" s="77" t="s">
        <v>2173</v>
      </c>
    </row>
    <row r="373" spans="1:24" ht="15" customHeight="1" x14ac:dyDescent="0.25">
      <c r="A373" s="40" t="s">
        <v>15</v>
      </c>
      <c r="B373" s="40" t="s">
        <v>99</v>
      </c>
      <c r="C373" t="s">
        <v>132</v>
      </c>
      <c r="D373" s="40" t="s">
        <v>133</v>
      </c>
      <c r="E373" t="s">
        <v>156</v>
      </c>
      <c r="F373" s="40" t="s">
        <v>157</v>
      </c>
      <c r="G373" t="s">
        <v>1773</v>
      </c>
      <c r="H373" t="s">
        <v>1774</v>
      </c>
      <c r="I373" s="1"/>
      <c r="J373" s="1"/>
      <c r="K373" s="1"/>
      <c r="L373" s="1"/>
      <c r="M373" s="1"/>
      <c r="N373" s="1">
        <v>12</v>
      </c>
      <c r="O373" s="60">
        <f t="shared" si="74"/>
        <v>1</v>
      </c>
      <c r="P373" s="60">
        <f t="shared" si="75"/>
        <v>1</v>
      </c>
      <c r="Q373" s="62">
        <f t="shared" si="88"/>
        <v>0</v>
      </c>
      <c r="R373" s="62">
        <f t="shared" si="76"/>
        <v>1</v>
      </c>
      <c r="S373" s="60" t="str">
        <f t="shared" si="72"/>
        <v>0-15% range</v>
      </c>
      <c r="T373" s="61">
        <f t="shared" si="87"/>
        <v>12</v>
      </c>
      <c r="U373" s="61">
        <f t="shared" si="81"/>
        <v>12</v>
      </c>
      <c r="V373" s="61">
        <f t="shared" si="82"/>
        <v>12</v>
      </c>
      <c r="W373" s="60">
        <f t="shared" si="73"/>
        <v>1</v>
      </c>
      <c r="X373" s="77" t="s">
        <v>2173</v>
      </c>
    </row>
    <row r="374" spans="1:24" ht="15" customHeight="1" x14ac:dyDescent="0.25">
      <c r="A374" s="40" t="s">
        <v>15</v>
      </c>
      <c r="B374" s="40" t="s">
        <v>99</v>
      </c>
      <c r="C374" t="s">
        <v>132</v>
      </c>
      <c r="D374" s="40" t="s">
        <v>133</v>
      </c>
      <c r="E374" t="s">
        <v>156</v>
      </c>
      <c r="F374" s="40" t="s">
        <v>157</v>
      </c>
      <c r="G374" t="s">
        <v>1830</v>
      </c>
      <c r="H374" t="s">
        <v>1831</v>
      </c>
      <c r="I374" s="1"/>
      <c r="J374" s="1"/>
      <c r="K374" s="1"/>
      <c r="L374" s="1"/>
      <c r="M374" s="1"/>
      <c r="N374" s="1">
        <v>20</v>
      </c>
      <c r="O374" s="60">
        <f t="shared" si="74"/>
        <v>1</v>
      </c>
      <c r="P374" s="60">
        <f t="shared" si="75"/>
        <v>1</v>
      </c>
      <c r="Q374" s="62">
        <f t="shared" si="88"/>
        <v>0</v>
      </c>
      <c r="R374" s="62">
        <f t="shared" si="76"/>
        <v>1</v>
      </c>
      <c r="S374" s="60" t="str">
        <f t="shared" si="72"/>
        <v>0-15% range</v>
      </c>
      <c r="T374" s="61">
        <f t="shared" si="87"/>
        <v>20</v>
      </c>
      <c r="U374" s="61">
        <f t="shared" si="81"/>
        <v>20</v>
      </c>
      <c r="V374" s="61">
        <f t="shared" si="82"/>
        <v>20</v>
      </c>
      <c r="W374" s="60">
        <f t="shared" si="73"/>
        <v>1</v>
      </c>
      <c r="X374" s="77" t="s">
        <v>2173</v>
      </c>
    </row>
    <row r="375" spans="1:24" ht="15" customHeight="1" x14ac:dyDescent="0.25">
      <c r="A375" s="40" t="s">
        <v>15</v>
      </c>
      <c r="B375" s="40" t="s">
        <v>99</v>
      </c>
      <c r="C375" t="s">
        <v>132</v>
      </c>
      <c r="D375" s="40" t="s">
        <v>133</v>
      </c>
      <c r="E375" t="s">
        <v>156</v>
      </c>
      <c r="F375" s="40" t="s">
        <v>157</v>
      </c>
      <c r="G375" t="s">
        <v>1832</v>
      </c>
      <c r="H375" t="s">
        <v>1833</v>
      </c>
      <c r="I375" s="1"/>
      <c r="J375" s="1"/>
      <c r="K375" s="1"/>
      <c r="L375" s="1"/>
      <c r="M375" s="1"/>
      <c r="N375" s="1">
        <v>12</v>
      </c>
      <c r="O375" s="60">
        <f t="shared" si="74"/>
        <v>1</v>
      </c>
      <c r="P375" s="60">
        <f t="shared" si="75"/>
        <v>1</v>
      </c>
      <c r="Q375" s="62">
        <f t="shared" si="88"/>
        <v>0</v>
      </c>
      <c r="R375" s="62">
        <f t="shared" si="76"/>
        <v>1</v>
      </c>
      <c r="S375" s="60" t="str">
        <f t="shared" si="72"/>
        <v>0-15% range</v>
      </c>
      <c r="T375" s="61">
        <f t="shared" si="87"/>
        <v>12</v>
      </c>
      <c r="U375" s="61">
        <f t="shared" si="81"/>
        <v>12</v>
      </c>
      <c r="V375" s="61">
        <f t="shared" si="82"/>
        <v>12</v>
      </c>
      <c r="W375" s="60">
        <f t="shared" si="73"/>
        <v>1</v>
      </c>
      <c r="X375" s="77" t="s">
        <v>2173</v>
      </c>
    </row>
    <row r="376" spans="1:24" ht="15" customHeight="1" x14ac:dyDescent="0.25">
      <c r="A376" s="40" t="s">
        <v>15</v>
      </c>
      <c r="B376" s="40" t="s">
        <v>99</v>
      </c>
      <c r="C376" t="s">
        <v>132</v>
      </c>
      <c r="D376" s="40" t="s">
        <v>133</v>
      </c>
      <c r="E376" t="s">
        <v>156</v>
      </c>
      <c r="F376" s="40" t="s">
        <v>157</v>
      </c>
      <c r="G376" t="s">
        <v>2111</v>
      </c>
      <c r="H376" t="s">
        <v>856</v>
      </c>
      <c r="I376" s="1">
        <v>17</v>
      </c>
      <c r="J376" s="1"/>
      <c r="K376" s="1"/>
      <c r="L376" s="1"/>
      <c r="M376" s="1"/>
      <c r="N376" s="1"/>
      <c r="O376" s="60">
        <f t="shared" si="74"/>
        <v>1</v>
      </c>
      <c r="P376" s="60">
        <f t="shared" si="75"/>
        <v>1</v>
      </c>
      <c r="Q376" s="62">
        <f t="shared" si="88"/>
        <v>0</v>
      </c>
      <c r="R376" s="62">
        <f t="shared" si="76"/>
        <v>1</v>
      </c>
      <c r="S376" s="60" t="str">
        <f t="shared" si="72"/>
        <v>0-15% range</v>
      </c>
      <c r="T376" s="61">
        <f t="shared" si="87"/>
        <v>17</v>
      </c>
      <c r="U376" s="61">
        <f t="shared" si="81"/>
        <v>17</v>
      </c>
      <c r="V376" s="61">
        <f t="shared" si="82"/>
        <v>17</v>
      </c>
      <c r="W376" s="60">
        <f t="shared" si="73"/>
        <v>1</v>
      </c>
      <c r="X376" s="77" t="s">
        <v>2173</v>
      </c>
    </row>
    <row r="377" spans="1:24" ht="15" customHeight="1" x14ac:dyDescent="0.25">
      <c r="A377" s="40" t="s">
        <v>15</v>
      </c>
      <c r="B377" s="40" t="s">
        <v>99</v>
      </c>
      <c r="C377" t="s">
        <v>132</v>
      </c>
      <c r="D377" s="40" t="s">
        <v>133</v>
      </c>
      <c r="E377" t="s">
        <v>156</v>
      </c>
      <c r="F377" s="40" t="s">
        <v>157</v>
      </c>
      <c r="G377" t="s">
        <v>2112</v>
      </c>
      <c r="H377" t="s">
        <v>878</v>
      </c>
      <c r="I377" s="1">
        <v>17</v>
      </c>
      <c r="J377" s="1"/>
      <c r="K377" s="1"/>
      <c r="L377" s="1"/>
      <c r="M377" s="1"/>
      <c r="N377" s="1"/>
      <c r="O377" s="60">
        <f t="shared" si="74"/>
        <v>1</v>
      </c>
      <c r="P377" s="60">
        <f t="shared" si="75"/>
        <v>1</v>
      </c>
      <c r="Q377" s="62">
        <f t="shared" si="78"/>
        <v>0</v>
      </c>
      <c r="R377" s="62">
        <f t="shared" si="76"/>
        <v>1</v>
      </c>
      <c r="S377" s="60" t="str">
        <f t="shared" si="72"/>
        <v>0-15% range</v>
      </c>
      <c r="T377" s="61">
        <f t="shared" si="87"/>
        <v>17</v>
      </c>
      <c r="U377" s="61">
        <f t="shared" si="81"/>
        <v>17</v>
      </c>
      <c r="V377" s="61">
        <f t="shared" si="82"/>
        <v>17</v>
      </c>
      <c r="W377" s="60">
        <f t="shared" si="73"/>
        <v>1</v>
      </c>
      <c r="X377" s="77" t="s">
        <v>2173</v>
      </c>
    </row>
    <row r="378" spans="1:24" ht="15" customHeight="1" x14ac:dyDescent="0.25">
      <c r="A378" s="40" t="s">
        <v>15</v>
      </c>
      <c r="B378" s="40" t="s">
        <v>99</v>
      </c>
      <c r="C378" t="s">
        <v>15</v>
      </c>
      <c r="D378" s="40" t="s">
        <v>107</v>
      </c>
      <c r="E378" t="s">
        <v>108</v>
      </c>
      <c r="F378" s="40" t="s">
        <v>109</v>
      </c>
      <c r="G378" t="s">
        <v>559</v>
      </c>
      <c r="H378" t="s">
        <v>560</v>
      </c>
      <c r="I378" s="1">
        <v>319</v>
      </c>
      <c r="J378" s="1"/>
      <c r="K378" s="1"/>
      <c r="L378" s="1"/>
      <c r="M378" s="1"/>
      <c r="N378" s="1"/>
      <c r="O378" s="60">
        <f t="shared" si="74"/>
        <v>1</v>
      </c>
      <c r="P378" s="60">
        <f t="shared" si="75"/>
        <v>1</v>
      </c>
      <c r="Q378" s="62">
        <f t="shared" si="78"/>
        <v>0</v>
      </c>
      <c r="R378" s="62">
        <f t="shared" si="76"/>
        <v>1</v>
      </c>
      <c r="S378" s="60" t="str">
        <f t="shared" si="72"/>
        <v>0-15% range</v>
      </c>
      <c r="T378" s="61">
        <f t="shared" si="87"/>
        <v>319</v>
      </c>
      <c r="U378" s="61">
        <f t="shared" si="81"/>
        <v>319</v>
      </c>
      <c r="V378" s="61">
        <f t="shared" si="82"/>
        <v>319</v>
      </c>
      <c r="W378" s="60">
        <f t="shared" si="73"/>
        <v>1</v>
      </c>
      <c r="X378" s="77" t="s">
        <v>2173</v>
      </c>
    </row>
    <row r="379" spans="1:24" ht="15" customHeight="1" x14ac:dyDescent="0.25">
      <c r="A379" s="40" t="s">
        <v>15</v>
      </c>
      <c r="B379" s="40" t="s">
        <v>99</v>
      </c>
      <c r="C379" t="s">
        <v>15</v>
      </c>
      <c r="D379" s="40" t="s">
        <v>107</v>
      </c>
      <c r="E379" t="s">
        <v>108</v>
      </c>
      <c r="F379" s="40" t="s">
        <v>109</v>
      </c>
      <c r="G379" t="s">
        <v>698</v>
      </c>
      <c r="H379" t="s">
        <v>624</v>
      </c>
      <c r="I379" s="1">
        <v>200</v>
      </c>
      <c r="J379" s="1"/>
      <c r="K379" s="1"/>
      <c r="L379" s="1"/>
      <c r="M379" s="1"/>
      <c r="N379" s="1">
        <v>380</v>
      </c>
      <c r="O379" s="60">
        <f t="shared" si="74"/>
        <v>2</v>
      </c>
      <c r="P379" s="60">
        <f t="shared" si="75"/>
        <v>2</v>
      </c>
      <c r="Q379" s="62">
        <f>IFERROR(1-(MIN(I379:N379)/MAX(I379:N379)),"")</f>
        <v>0.47368421052631582</v>
      </c>
      <c r="R379" s="62">
        <f t="shared" si="76"/>
        <v>1.9</v>
      </c>
      <c r="S379" s="60" t="str">
        <f t="shared" si="72"/>
        <v>16 - 50% range</v>
      </c>
      <c r="T379" s="61">
        <f>AVERAGE(I379:N379)</f>
        <v>290</v>
      </c>
      <c r="U379" s="61">
        <f t="shared" si="81"/>
        <v>380</v>
      </c>
      <c r="V379" s="61">
        <f t="shared" si="82"/>
        <v>200</v>
      </c>
      <c r="W379" s="60">
        <f t="shared" si="73"/>
        <v>1</v>
      </c>
      <c r="X379" s="68" t="s">
        <v>2154</v>
      </c>
    </row>
    <row r="380" spans="1:24" ht="15" customHeight="1" x14ac:dyDescent="0.25">
      <c r="A380" s="40" t="s">
        <v>15</v>
      </c>
      <c r="B380" s="40" t="s">
        <v>99</v>
      </c>
      <c r="C380" t="s">
        <v>15</v>
      </c>
      <c r="D380" s="40" t="s">
        <v>107</v>
      </c>
      <c r="E380" t="s">
        <v>108</v>
      </c>
      <c r="F380" s="40" t="s">
        <v>109</v>
      </c>
      <c r="G380" t="s">
        <v>358</v>
      </c>
      <c r="H380" t="s">
        <v>359</v>
      </c>
      <c r="I380" s="1">
        <v>439</v>
      </c>
      <c r="J380" s="1"/>
      <c r="K380" s="1"/>
      <c r="L380" s="1"/>
      <c r="M380" s="1"/>
      <c r="N380" s="1"/>
      <c r="O380" s="60">
        <f t="shared" si="74"/>
        <v>1</v>
      </c>
      <c r="P380" s="60">
        <f t="shared" si="75"/>
        <v>1</v>
      </c>
      <c r="Q380" s="62">
        <f t="shared" si="78"/>
        <v>0</v>
      </c>
      <c r="R380" s="62">
        <f t="shared" si="76"/>
        <v>1</v>
      </c>
      <c r="S380" s="60" t="str">
        <f t="shared" si="72"/>
        <v>0-15% range</v>
      </c>
      <c r="T380" s="61">
        <f>AVERAGE(I380:N380)</f>
        <v>439</v>
      </c>
      <c r="U380" s="61">
        <f t="shared" si="81"/>
        <v>439</v>
      </c>
      <c r="V380" s="61">
        <f t="shared" si="82"/>
        <v>439</v>
      </c>
      <c r="W380" s="60">
        <f t="shared" si="73"/>
        <v>1</v>
      </c>
      <c r="X380" s="77" t="s">
        <v>2173</v>
      </c>
    </row>
    <row r="381" spans="1:24" ht="15" customHeight="1" x14ac:dyDescent="0.25">
      <c r="A381" s="40" t="s">
        <v>15</v>
      </c>
      <c r="B381" s="40" t="s">
        <v>99</v>
      </c>
      <c r="C381" t="s">
        <v>15</v>
      </c>
      <c r="D381" s="40" t="s">
        <v>107</v>
      </c>
      <c r="E381" t="s">
        <v>108</v>
      </c>
      <c r="F381" s="40" t="s">
        <v>109</v>
      </c>
      <c r="G381" t="s">
        <v>1716</v>
      </c>
      <c r="H381" t="s">
        <v>935</v>
      </c>
      <c r="I381" s="1">
        <v>142</v>
      </c>
      <c r="J381" s="1"/>
      <c r="K381" s="1"/>
      <c r="L381" s="1"/>
      <c r="M381" s="1"/>
      <c r="N381" s="1">
        <v>117</v>
      </c>
      <c r="O381" s="60">
        <f t="shared" si="74"/>
        <v>2</v>
      </c>
      <c r="P381" s="60">
        <f t="shared" si="75"/>
        <v>2</v>
      </c>
      <c r="Q381" s="62">
        <f t="shared" si="78"/>
        <v>0.176056338028169</v>
      </c>
      <c r="R381" s="62">
        <f t="shared" si="76"/>
        <v>1.2136752136752136</v>
      </c>
      <c r="S381" s="60" t="str">
        <f t="shared" si="72"/>
        <v>16 - 50% range</v>
      </c>
      <c r="T381" s="61">
        <f>AVERAGE(I381:N381)</f>
        <v>129.5</v>
      </c>
      <c r="U381" s="61">
        <f t="shared" si="81"/>
        <v>142</v>
      </c>
      <c r="V381" s="61">
        <f t="shared" si="82"/>
        <v>117</v>
      </c>
      <c r="W381" s="60">
        <f t="shared" si="73"/>
        <v>1</v>
      </c>
      <c r="X381" s="68" t="s">
        <v>2154</v>
      </c>
    </row>
    <row r="382" spans="1:24" ht="15" customHeight="1" x14ac:dyDescent="0.25">
      <c r="A382" s="40" t="s">
        <v>15</v>
      </c>
      <c r="B382" s="40" t="s">
        <v>99</v>
      </c>
      <c r="C382" t="s">
        <v>15</v>
      </c>
      <c r="D382" s="40" t="s">
        <v>107</v>
      </c>
      <c r="E382" t="s">
        <v>108</v>
      </c>
      <c r="F382" s="40" t="s">
        <v>109</v>
      </c>
      <c r="G382" t="s">
        <v>1809</v>
      </c>
      <c r="H382" t="s">
        <v>936</v>
      </c>
      <c r="I382" s="1">
        <v>29</v>
      </c>
      <c r="J382" s="1"/>
      <c r="K382" s="1"/>
      <c r="L382" s="1"/>
      <c r="M382" s="1"/>
      <c r="N382" s="1">
        <v>72</v>
      </c>
      <c r="O382" s="60">
        <f t="shared" si="74"/>
        <v>2</v>
      </c>
      <c r="P382" s="60">
        <f t="shared" si="75"/>
        <v>2</v>
      </c>
      <c r="Q382" s="62">
        <f t="shared" ref="Q382:Q383" si="90">IFERROR(1-(MIN(I382:N382)/MAX(I382:N382)),"")</f>
        <v>0.59722222222222221</v>
      </c>
      <c r="R382" s="62">
        <f t="shared" si="76"/>
        <v>2.4827586206896552</v>
      </c>
      <c r="S382" s="60" t="str">
        <f t="shared" si="72"/>
        <v>50-100% range</v>
      </c>
      <c r="T382" s="1">
        <f>$I382</f>
        <v>29</v>
      </c>
      <c r="U382" s="61">
        <f t="shared" si="81"/>
        <v>72</v>
      </c>
      <c r="V382" s="61">
        <f t="shared" si="82"/>
        <v>29</v>
      </c>
      <c r="W382" s="60">
        <f t="shared" si="73"/>
        <v>1</v>
      </c>
      <c r="X382" s="68" t="s">
        <v>2156</v>
      </c>
    </row>
    <row r="383" spans="1:24" ht="15" customHeight="1" x14ac:dyDescent="0.25">
      <c r="A383" s="40" t="s">
        <v>15</v>
      </c>
      <c r="B383" s="40" t="s">
        <v>99</v>
      </c>
      <c r="C383" t="s">
        <v>15</v>
      </c>
      <c r="D383" s="40" t="s">
        <v>107</v>
      </c>
      <c r="E383" t="s">
        <v>108</v>
      </c>
      <c r="F383" s="40" t="s">
        <v>109</v>
      </c>
      <c r="G383" t="s">
        <v>1838</v>
      </c>
      <c r="H383" t="s">
        <v>1839</v>
      </c>
      <c r="I383" s="1"/>
      <c r="J383" s="1"/>
      <c r="K383" s="1"/>
      <c r="L383" s="1"/>
      <c r="M383" s="1"/>
      <c r="N383" s="1">
        <v>270</v>
      </c>
      <c r="O383" s="60">
        <f t="shared" si="74"/>
        <v>1</v>
      </c>
      <c r="P383" s="60">
        <f t="shared" si="75"/>
        <v>1</v>
      </c>
      <c r="Q383" s="62">
        <f t="shared" si="90"/>
        <v>0</v>
      </c>
      <c r="R383" s="62">
        <f t="shared" si="76"/>
        <v>1</v>
      </c>
      <c r="S383" s="60" t="str">
        <f t="shared" si="72"/>
        <v>0-15% range</v>
      </c>
      <c r="T383" s="61">
        <f>AVERAGE(I383:N383)</f>
        <v>270</v>
      </c>
      <c r="U383" s="61">
        <f t="shared" si="81"/>
        <v>270</v>
      </c>
      <c r="V383" s="61">
        <f t="shared" si="82"/>
        <v>270</v>
      </c>
      <c r="W383" s="60">
        <f t="shared" si="73"/>
        <v>1</v>
      </c>
      <c r="X383" s="77" t="s">
        <v>2173</v>
      </c>
    </row>
    <row r="384" spans="1:24" ht="15" customHeight="1" x14ac:dyDescent="0.25">
      <c r="A384" s="40" t="s">
        <v>15</v>
      </c>
      <c r="B384" s="40" t="s">
        <v>99</v>
      </c>
      <c r="C384" t="s">
        <v>15</v>
      </c>
      <c r="D384" s="40" t="s">
        <v>107</v>
      </c>
      <c r="E384" t="s">
        <v>108</v>
      </c>
      <c r="F384" s="40" t="s">
        <v>109</v>
      </c>
      <c r="G384" t="s">
        <v>1840</v>
      </c>
      <c r="H384" t="s">
        <v>919</v>
      </c>
      <c r="I384" s="1">
        <v>34</v>
      </c>
      <c r="J384" s="1"/>
      <c r="K384" s="1"/>
      <c r="L384" s="1"/>
      <c r="M384" s="1"/>
      <c r="N384" s="1">
        <v>774</v>
      </c>
      <c r="O384" s="60">
        <f t="shared" si="74"/>
        <v>2</v>
      </c>
      <c r="P384" s="60">
        <f t="shared" si="75"/>
        <v>2</v>
      </c>
      <c r="Q384" s="62">
        <f t="shared" si="78"/>
        <v>0</v>
      </c>
      <c r="R384" s="62">
        <f t="shared" si="76"/>
        <v>22.764705882352942</v>
      </c>
      <c r="S384" s="60" t="str">
        <f t="shared" si="72"/>
        <v>0-15% range</v>
      </c>
      <c r="T384" s="61">
        <f>AVERAGE(I384:N384)</f>
        <v>404</v>
      </c>
      <c r="U384" s="61">
        <f t="shared" si="81"/>
        <v>774</v>
      </c>
      <c r="V384" s="61">
        <f t="shared" si="82"/>
        <v>34</v>
      </c>
      <c r="W384" s="60">
        <f t="shared" si="73"/>
        <v>1</v>
      </c>
      <c r="X384" s="68" t="s">
        <v>2154</v>
      </c>
    </row>
    <row r="385" spans="1:24" ht="15" customHeight="1" x14ac:dyDescent="0.25">
      <c r="A385" s="40" t="s">
        <v>15</v>
      </c>
      <c r="B385" s="40" t="s">
        <v>99</v>
      </c>
      <c r="C385" t="s">
        <v>15</v>
      </c>
      <c r="D385" s="40" t="s">
        <v>107</v>
      </c>
      <c r="E385" t="s">
        <v>108</v>
      </c>
      <c r="F385" s="40" t="s">
        <v>109</v>
      </c>
      <c r="G385" t="s">
        <v>1841</v>
      </c>
      <c r="H385" t="s">
        <v>1842</v>
      </c>
      <c r="I385" s="1"/>
      <c r="J385" s="1"/>
      <c r="K385" s="1"/>
      <c r="L385" s="1"/>
      <c r="M385" s="1"/>
      <c r="N385" s="1">
        <v>546</v>
      </c>
      <c r="O385" s="60">
        <f t="shared" si="74"/>
        <v>1</v>
      </c>
      <c r="P385" s="60">
        <f t="shared" si="75"/>
        <v>1</v>
      </c>
      <c r="Q385" s="62" t="str">
        <f t="shared" si="78"/>
        <v/>
      </c>
      <c r="R385" s="62">
        <f t="shared" si="76"/>
        <v>1</v>
      </c>
      <c r="S385" s="60" t="str">
        <f t="shared" si="72"/>
        <v>50-100% range</v>
      </c>
      <c r="T385" s="61">
        <f t="shared" si="87"/>
        <v>546</v>
      </c>
      <c r="U385" s="61">
        <f t="shared" si="81"/>
        <v>546</v>
      </c>
      <c r="V385" s="61">
        <f t="shared" si="82"/>
        <v>546</v>
      </c>
      <c r="W385" s="60">
        <f t="shared" si="73"/>
        <v>1</v>
      </c>
      <c r="X385" s="77" t="s">
        <v>2173</v>
      </c>
    </row>
    <row r="386" spans="1:24" ht="15" customHeight="1" x14ac:dyDescent="0.25">
      <c r="A386" s="40" t="s">
        <v>15</v>
      </c>
      <c r="B386" s="40" t="s">
        <v>99</v>
      </c>
      <c r="C386" t="s">
        <v>15</v>
      </c>
      <c r="D386" s="40" t="s">
        <v>107</v>
      </c>
      <c r="E386" t="s">
        <v>108</v>
      </c>
      <c r="F386" s="40" t="s">
        <v>109</v>
      </c>
      <c r="G386" t="s">
        <v>1849</v>
      </c>
      <c r="H386" t="s">
        <v>1850</v>
      </c>
      <c r="I386" s="1"/>
      <c r="J386" s="1"/>
      <c r="K386" s="1"/>
      <c r="L386" s="1"/>
      <c r="M386" s="1"/>
      <c r="N386" s="1">
        <v>240</v>
      </c>
      <c r="O386" s="60">
        <f t="shared" si="74"/>
        <v>1</v>
      </c>
      <c r="P386" s="60">
        <f t="shared" si="75"/>
        <v>1</v>
      </c>
      <c r="Q386" s="62">
        <f t="shared" ref="Q386:Q411" si="91">IFERROR(1-(MIN(I386:N386)/MAX(I386:N386)),"")</f>
        <v>0</v>
      </c>
      <c r="R386" s="62">
        <f t="shared" si="76"/>
        <v>1</v>
      </c>
      <c r="S386" s="60" t="str">
        <f t="shared" si="72"/>
        <v>0-15% range</v>
      </c>
      <c r="T386" s="61">
        <f t="shared" si="87"/>
        <v>240</v>
      </c>
      <c r="U386" s="61">
        <f t="shared" si="81"/>
        <v>240</v>
      </c>
      <c r="V386" s="61">
        <f t="shared" si="82"/>
        <v>240</v>
      </c>
      <c r="W386" s="60">
        <f t="shared" si="73"/>
        <v>1</v>
      </c>
      <c r="X386" s="77" t="s">
        <v>2173</v>
      </c>
    </row>
    <row r="387" spans="1:24" ht="15" customHeight="1" x14ac:dyDescent="0.25">
      <c r="A387" s="40" t="s">
        <v>15</v>
      </c>
      <c r="B387" s="40" t="s">
        <v>99</v>
      </c>
      <c r="C387" t="s">
        <v>15</v>
      </c>
      <c r="D387" s="40" t="s">
        <v>107</v>
      </c>
      <c r="E387" t="s">
        <v>15</v>
      </c>
      <c r="F387" s="40" t="s">
        <v>119</v>
      </c>
      <c r="G387" t="s">
        <v>215</v>
      </c>
      <c r="H387" t="s">
        <v>216</v>
      </c>
      <c r="I387" s="1">
        <v>600</v>
      </c>
      <c r="J387" s="1"/>
      <c r="K387" s="1">
        <v>175</v>
      </c>
      <c r="L387" s="1"/>
      <c r="M387" s="1"/>
      <c r="N387" s="1"/>
      <c r="O387" s="60">
        <f t="shared" si="74"/>
        <v>2</v>
      </c>
      <c r="P387" s="60">
        <f t="shared" si="75"/>
        <v>2</v>
      </c>
      <c r="Q387" s="62">
        <f t="shared" si="91"/>
        <v>0.70833333333333326</v>
      </c>
      <c r="R387" s="62">
        <f t="shared" si="76"/>
        <v>3.4285714285714284</v>
      </c>
      <c r="S387" s="60" t="str">
        <f t="shared" ref="S387:S450" si="92">IFERROR(IF(Q387&lt;=0.15,"0-15% range",IF(AND(Q387&gt;0.15,Q387&lt;=0.5),"16 - 50% range",IF(Q387&gt;0.5,"50-100% range", "NA"))),"")</f>
        <v>50-100% range</v>
      </c>
      <c r="T387" s="1">
        <f t="shared" ref="T387:T388" si="93">$I387</f>
        <v>600</v>
      </c>
      <c r="U387" s="61">
        <f t="shared" si="81"/>
        <v>600</v>
      </c>
      <c r="V387" s="61">
        <f t="shared" si="82"/>
        <v>175</v>
      </c>
      <c r="W387" s="60">
        <f t="shared" ref="W387:W450" si="94">COUNTIF(H:H,H387)</f>
        <v>1</v>
      </c>
      <c r="X387" s="68" t="s">
        <v>2156</v>
      </c>
    </row>
    <row r="388" spans="1:24" ht="15" customHeight="1" x14ac:dyDescent="0.25">
      <c r="A388" s="40" t="s">
        <v>15</v>
      </c>
      <c r="B388" s="40" t="s">
        <v>99</v>
      </c>
      <c r="C388" t="s">
        <v>15</v>
      </c>
      <c r="D388" s="40" t="s">
        <v>107</v>
      </c>
      <c r="E388" t="s">
        <v>15</v>
      </c>
      <c r="F388" s="40" t="s">
        <v>119</v>
      </c>
      <c r="G388" t="s">
        <v>704</v>
      </c>
      <c r="H388" t="s">
        <v>631</v>
      </c>
      <c r="I388" s="1">
        <v>286</v>
      </c>
      <c r="J388" s="1"/>
      <c r="K388" s="1">
        <v>70</v>
      </c>
      <c r="L388" s="1"/>
      <c r="M388" s="1"/>
      <c r="N388" s="1"/>
      <c r="O388" s="60">
        <f t="shared" ref="O388:O451" si="95">COUNTIF(I388:N388,"&gt;=0")</f>
        <v>2</v>
      </c>
      <c r="P388" s="60">
        <f t="shared" ref="P388:P451" si="96">COUNTIF(I388:N388,"&gt;=0")</f>
        <v>2</v>
      </c>
      <c r="Q388" s="62">
        <f t="shared" si="91"/>
        <v>0.75524475524475521</v>
      </c>
      <c r="R388" s="62">
        <f t="shared" ref="R388:R451" si="97">IF(MIN(I388:N388)&lt;&gt;0,MAX(I388:N388)/MIN(I388:N388),0)</f>
        <v>4.0857142857142854</v>
      </c>
      <c r="S388" s="60" t="str">
        <f t="shared" si="92"/>
        <v>50-100% range</v>
      </c>
      <c r="T388" s="1">
        <f t="shared" si="93"/>
        <v>286</v>
      </c>
      <c r="U388" s="61">
        <f t="shared" si="81"/>
        <v>286</v>
      </c>
      <c r="V388" s="61">
        <f t="shared" si="82"/>
        <v>70</v>
      </c>
      <c r="W388" s="60">
        <f t="shared" si="94"/>
        <v>1</v>
      </c>
      <c r="X388" s="68" t="s">
        <v>2156</v>
      </c>
    </row>
    <row r="389" spans="1:24" ht="15" customHeight="1" x14ac:dyDescent="0.25">
      <c r="A389" s="40" t="s">
        <v>15</v>
      </c>
      <c r="B389" s="40" t="s">
        <v>99</v>
      </c>
      <c r="C389" t="s">
        <v>15</v>
      </c>
      <c r="D389" s="40" t="s">
        <v>107</v>
      </c>
      <c r="E389" t="s">
        <v>15</v>
      </c>
      <c r="F389" s="40" t="s">
        <v>119</v>
      </c>
      <c r="G389" t="s">
        <v>15</v>
      </c>
      <c r="H389" t="s">
        <v>120</v>
      </c>
      <c r="I389" s="1">
        <v>1083</v>
      </c>
      <c r="J389" s="1"/>
      <c r="K389" s="1">
        <v>2920</v>
      </c>
      <c r="L389" s="1"/>
      <c r="M389" s="1"/>
      <c r="N389" s="1">
        <v>5592</v>
      </c>
      <c r="O389" s="60">
        <f t="shared" si="95"/>
        <v>3</v>
      </c>
      <c r="P389" s="60">
        <f t="shared" si="96"/>
        <v>3</v>
      </c>
      <c r="Q389" s="62">
        <f t="shared" si="91"/>
        <v>0.80633047210300424</v>
      </c>
      <c r="R389" s="62">
        <f t="shared" si="97"/>
        <v>5.1634349030470919</v>
      </c>
      <c r="S389" s="60" t="str">
        <f t="shared" si="92"/>
        <v>50-100% range</v>
      </c>
      <c r="T389" s="61">
        <f>$I389</f>
        <v>1083</v>
      </c>
      <c r="U389" s="61">
        <f t="shared" si="81"/>
        <v>5592</v>
      </c>
      <c r="V389" s="61">
        <f t="shared" si="82"/>
        <v>1083</v>
      </c>
      <c r="W389" s="60">
        <f t="shared" si="94"/>
        <v>1</v>
      </c>
      <c r="X389" s="68" t="s">
        <v>2157</v>
      </c>
    </row>
    <row r="390" spans="1:24" ht="15" customHeight="1" x14ac:dyDescent="0.25">
      <c r="A390" s="40" t="s">
        <v>15</v>
      </c>
      <c r="B390" s="40" t="s">
        <v>99</v>
      </c>
      <c r="C390" t="s">
        <v>15</v>
      </c>
      <c r="D390" s="40" t="s">
        <v>107</v>
      </c>
      <c r="E390" t="s">
        <v>15</v>
      </c>
      <c r="F390" s="40" t="s">
        <v>119</v>
      </c>
      <c r="G390" t="s">
        <v>1775</v>
      </c>
      <c r="H390" t="s">
        <v>924</v>
      </c>
      <c r="I390" s="1"/>
      <c r="J390" s="1"/>
      <c r="K390" s="1"/>
      <c r="L390" s="1"/>
      <c r="M390" s="1"/>
      <c r="N390" s="1">
        <v>42</v>
      </c>
      <c r="O390" s="60">
        <f t="shared" si="95"/>
        <v>1</v>
      </c>
      <c r="P390" s="60">
        <f t="shared" si="96"/>
        <v>1</v>
      </c>
      <c r="Q390" s="62">
        <f t="shared" si="91"/>
        <v>0</v>
      </c>
      <c r="R390" s="62">
        <f t="shared" si="97"/>
        <v>1</v>
      </c>
      <c r="S390" s="60" t="str">
        <f t="shared" si="92"/>
        <v>0-15% range</v>
      </c>
      <c r="T390" s="61">
        <f t="shared" si="87"/>
        <v>42</v>
      </c>
      <c r="U390" s="61">
        <f t="shared" si="81"/>
        <v>42</v>
      </c>
      <c r="V390" s="61">
        <f t="shared" si="82"/>
        <v>42</v>
      </c>
      <c r="W390" s="60">
        <f t="shared" si="94"/>
        <v>1</v>
      </c>
      <c r="X390" s="77" t="s">
        <v>2173</v>
      </c>
    </row>
    <row r="391" spans="1:24" ht="15" customHeight="1" x14ac:dyDescent="0.25">
      <c r="A391" s="40" t="s">
        <v>15</v>
      </c>
      <c r="B391" s="40" t="s">
        <v>99</v>
      </c>
      <c r="C391" t="s">
        <v>15</v>
      </c>
      <c r="D391" s="40" t="s">
        <v>107</v>
      </c>
      <c r="E391" t="s">
        <v>15</v>
      </c>
      <c r="F391" s="40" t="s">
        <v>119</v>
      </c>
      <c r="G391" t="s">
        <v>2117</v>
      </c>
      <c r="H391" t="s">
        <v>862</v>
      </c>
      <c r="I391" s="1">
        <v>23</v>
      </c>
      <c r="J391" s="1"/>
      <c r="K391" s="1"/>
      <c r="L391" s="1"/>
      <c r="M391" s="1"/>
      <c r="N391" s="1"/>
      <c r="O391" s="60">
        <f t="shared" si="95"/>
        <v>1</v>
      </c>
      <c r="P391" s="60">
        <f t="shared" si="96"/>
        <v>1</v>
      </c>
      <c r="Q391" s="62">
        <f t="shared" si="91"/>
        <v>0</v>
      </c>
      <c r="R391" s="62">
        <f t="shared" si="97"/>
        <v>1</v>
      </c>
      <c r="S391" s="60" t="str">
        <f t="shared" si="92"/>
        <v>0-15% range</v>
      </c>
      <c r="T391" s="61">
        <f t="shared" si="87"/>
        <v>23</v>
      </c>
      <c r="U391" s="61">
        <f t="shared" si="81"/>
        <v>23</v>
      </c>
      <c r="V391" s="61">
        <f t="shared" si="82"/>
        <v>23</v>
      </c>
      <c r="W391" s="60">
        <f t="shared" si="94"/>
        <v>1</v>
      </c>
      <c r="X391" s="77" t="s">
        <v>2173</v>
      </c>
    </row>
    <row r="392" spans="1:24" ht="15" customHeight="1" x14ac:dyDescent="0.25">
      <c r="A392" s="40" t="s">
        <v>15</v>
      </c>
      <c r="B392" s="40" t="s">
        <v>99</v>
      </c>
      <c r="C392" t="s">
        <v>15</v>
      </c>
      <c r="D392" s="40" t="s">
        <v>107</v>
      </c>
      <c r="E392" t="s">
        <v>217</v>
      </c>
      <c r="F392" s="40" t="s">
        <v>218</v>
      </c>
      <c r="G392" t="s">
        <v>223</v>
      </c>
      <c r="H392" t="s">
        <v>224</v>
      </c>
      <c r="I392" s="1"/>
      <c r="J392" s="1"/>
      <c r="K392" s="1"/>
      <c r="L392" s="1"/>
      <c r="M392" s="1"/>
      <c r="N392" s="1">
        <v>334</v>
      </c>
      <c r="O392" s="60">
        <f t="shared" si="95"/>
        <v>1</v>
      </c>
      <c r="P392" s="60">
        <f t="shared" si="96"/>
        <v>1</v>
      </c>
      <c r="Q392" s="62">
        <f t="shared" si="91"/>
        <v>0</v>
      </c>
      <c r="R392" s="62">
        <f t="shared" si="97"/>
        <v>1</v>
      </c>
      <c r="S392" s="60" t="str">
        <f t="shared" si="92"/>
        <v>0-15% range</v>
      </c>
      <c r="T392" s="61">
        <f t="shared" si="87"/>
        <v>334</v>
      </c>
      <c r="U392" s="61">
        <f t="shared" si="81"/>
        <v>334</v>
      </c>
      <c r="V392" s="61">
        <f t="shared" si="82"/>
        <v>334</v>
      </c>
      <c r="W392" s="60">
        <f t="shared" si="94"/>
        <v>1</v>
      </c>
      <c r="X392" s="77" t="s">
        <v>2173</v>
      </c>
    </row>
    <row r="393" spans="1:24" ht="15" customHeight="1" x14ac:dyDescent="0.25">
      <c r="A393" s="40" t="s">
        <v>15</v>
      </c>
      <c r="B393" s="40" t="s">
        <v>99</v>
      </c>
      <c r="C393" t="s">
        <v>15</v>
      </c>
      <c r="D393" s="40" t="s">
        <v>107</v>
      </c>
      <c r="E393" t="s">
        <v>217</v>
      </c>
      <c r="F393" s="40" t="s">
        <v>218</v>
      </c>
      <c r="G393" t="s">
        <v>334</v>
      </c>
      <c r="H393" t="s">
        <v>335</v>
      </c>
      <c r="I393" s="1">
        <v>4402</v>
      </c>
      <c r="J393" s="1"/>
      <c r="K393" s="1"/>
      <c r="L393" s="1">
        <v>574</v>
      </c>
      <c r="M393" s="1"/>
      <c r="N393" s="1">
        <v>581</v>
      </c>
      <c r="O393" s="60">
        <f t="shared" si="95"/>
        <v>3</v>
      </c>
      <c r="P393" s="60">
        <f t="shared" si="96"/>
        <v>3</v>
      </c>
      <c r="Q393" s="62">
        <f t="shared" si="91"/>
        <v>0.86960472512494325</v>
      </c>
      <c r="R393" s="62">
        <f t="shared" si="97"/>
        <v>7.6689895470383274</v>
      </c>
      <c r="S393" s="60" t="str">
        <f t="shared" si="92"/>
        <v>50-100% range</v>
      </c>
      <c r="T393" s="61">
        <f>$I393</f>
        <v>4402</v>
      </c>
      <c r="U393" s="61">
        <f t="shared" si="81"/>
        <v>4402</v>
      </c>
      <c r="V393" s="61">
        <f t="shared" si="82"/>
        <v>574</v>
      </c>
      <c r="W393" s="60">
        <f t="shared" si="94"/>
        <v>1</v>
      </c>
      <c r="X393" s="68" t="s">
        <v>2157</v>
      </c>
    </row>
    <row r="394" spans="1:24" ht="15" customHeight="1" x14ac:dyDescent="0.25">
      <c r="A394" s="40" t="s">
        <v>15</v>
      </c>
      <c r="B394" s="40" t="s">
        <v>99</v>
      </c>
      <c r="C394" t="s">
        <v>15</v>
      </c>
      <c r="D394" s="40" t="s">
        <v>107</v>
      </c>
      <c r="E394" t="s">
        <v>217</v>
      </c>
      <c r="F394" s="40" t="s">
        <v>218</v>
      </c>
      <c r="G394" t="s">
        <v>225</v>
      </c>
      <c r="H394" t="s">
        <v>226</v>
      </c>
      <c r="I394" s="1"/>
      <c r="J394" s="1"/>
      <c r="K394" s="1">
        <v>190</v>
      </c>
      <c r="L394" s="1"/>
      <c r="M394" s="1"/>
      <c r="N394" s="1">
        <v>525</v>
      </c>
      <c r="O394" s="60">
        <f t="shared" si="95"/>
        <v>2</v>
      </c>
      <c r="P394" s="60">
        <f t="shared" si="96"/>
        <v>2</v>
      </c>
      <c r="Q394" s="62">
        <f t="shared" si="91"/>
        <v>0.63809523809523805</v>
      </c>
      <c r="R394" s="62">
        <f t="shared" si="97"/>
        <v>2.763157894736842</v>
      </c>
      <c r="S394" s="60" t="str">
        <f t="shared" si="92"/>
        <v>50-100% range</v>
      </c>
      <c r="T394" s="61">
        <f t="shared" ref="T394:T395" si="98">$N394</f>
        <v>525</v>
      </c>
      <c r="U394" s="61">
        <f t="shared" si="81"/>
        <v>525</v>
      </c>
      <c r="V394" s="61">
        <f t="shared" si="82"/>
        <v>190</v>
      </c>
      <c r="W394" s="60">
        <f t="shared" si="94"/>
        <v>1</v>
      </c>
      <c r="X394" s="68" t="s">
        <v>2160</v>
      </c>
    </row>
    <row r="395" spans="1:24" ht="15" customHeight="1" x14ac:dyDescent="0.25">
      <c r="A395" s="40" t="s">
        <v>15</v>
      </c>
      <c r="B395" s="40" t="s">
        <v>99</v>
      </c>
      <c r="C395" t="s">
        <v>15</v>
      </c>
      <c r="D395" s="40" t="s">
        <v>107</v>
      </c>
      <c r="E395" t="s">
        <v>217</v>
      </c>
      <c r="F395" s="40" t="s">
        <v>218</v>
      </c>
      <c r="G395" t="s">
        <v>322</v>
      </c>
      <c r="H395" t="s">
        <v>323</v>
      </c>
      <c r="I395" s="1"/>
      <c r="J395" s="1"/>
      <c r="K395" s="1">
        <v>135</v>
      </c>
      <c r="L395" s="1"/>
      <c r="M395" s="1"/>
      <c r="N395" s="1">
        <v>311</v>
      </c>
      <c r="O395" s="60">
        <f t="shared" si="95"/>
        <v>2</v>
      </c>
      <c r="P395" s="60">
        <f t="shared" si="96"/>
        <v>2</v>
      </c>
      <c r="Q395" s="62">
        <f t="shared" si="91"/>
        <v>0.56591639871382637</v>
      </c>
      <c r="R395" s="62">
        <f t="shared" si="97"/>
        <v>2.3037037037037038</v>
      </c>
      <c r="S395" s="60" t="str">
        <f t="shared" si="92"/>
        <v>50-100% range</v>
      </c>
      <c r="T395" s="61">
        <f t="shared" si="98"/>
        <v>311</v>
      </c>
      <c r="U395" s="61">
        <f t="shared" si="81"/>
        <v>311</v>
      </c>
      <c r="V395" s="61">
        <f t="shared" si="82"/>
        <v>135</v>
      </c>
      <c r="W395" s="60">
        <f t="shared" si="94"/>
        <v>1</v>
      </c>
      <c r="X395" s="68" t="s">
        <v>2160</v>
      </c>
    </row>
    <row r="396" spans="1:24" ht="15" customHeight="1" x14ac:dyDescent="0.25">
      <c r="A396" s="40" t="s">
        <v>15</v>
      </c>
      <c r="B396" s="40" t="s">
        <v>99</v>
      </c>
      <c r="C396" t="s">
        <v>15</v>
      </c>
      <c r="D396" s="40" t="s">
        <v>107</v>
      </c>
      <c r="E396" t="s">
        <v>217</v>
      </c>
      <c r="F396" s="40" t="s">
        <v>218</v>
      </c>
      <c r="G396" t="s">
        <v>778</v>
      </c>
      <c r="H396" t="s">
        <v>779</v>
      </c>
      <c r="I396" s="1">
        <v>855</v>
      </c>
      <c r="J396" s="1"/>
      <c r="K396" s="1">
        <v>750</v>
      </c>
      <c r="L396" s="1"/>
      <c r="M396" s="1"/>
      <c r="N396" s="1">
        <v>678</v>
      </c>
      <c r="O396" s="60">
        <f t="shared" si="95"/>
        <v>3</v>
      </c>
      <c r="P396" s="60">
        <f t="shared" si="96"/>
        <v>3</v>
      </c>
      <c r="Q396" s="62">
        <f t="shared" si="91"/>
        <v>0.2070175438596491</v>
      </c>
      <c r="R396" s="62">
        <f t="shared" si="97"/>
        <v>1.2610619469026549</v>
      </c>
      <c r="S396" s="60" t="str">
        <f t="shared" si="92"/>
        <v>16 - 50% range</v>
      </c>
      <c r="T396" s="61">
        <f t="shared" ref="T396" si="99">AVERAGE(I396:N396)</f>
        <v>761</v>
      </c>
      <c r="U396" s="61">
        <f t="shared" si="81"/>
        <v>855</v>
      </c>
      <c r="V396" s="61">
        <f t="shared" si="82"/>
        <v>678</v>
      </c>
      <c r="W396" s="60">
        <f t="shared" si="94"/>
        <v>1</v>
      </c>
      <c r="X396" s="68" t="s">
        <v>2155</v>
      </c>
    </row>
    <row r="397" spans="1:24" ht="15" customHeight="1" x14ac:dyDescent="0.25">
      <c r="A397" s="40" t="s">
        <v>15</v>
      </c>
      <c r="B397" s="40" t="s">
        <v>99</v>
      </c>
      <c r="C397" t="s">
        <v>15</v>
      </c>
      <c r="D397" s="40" t="s">
        <v>107</v>
      </c>
      <c r="E397" t="s">
        <v>217</v>
      </c>
      <c r="F397" s="40" t="s">
        <v>218</v>
      </c>
      <c r="G397" t="s">
        <v>1776</v>
      </c>
      <c r="H397" t="s">
        <v>1777</v>
      </c>
      <c r="I397" s="1"/>
      <c r="J397" s="1"/>
      <c r="K397" s="1"/>
      <c r="L397" s="1"/>
      <c r="M397" s="1"/>
      <c r="N397" s="1">
        <v>82</v>
      </c>
      <c r="O397" s="60">
        <f t="shared" si="95"/>
        <v>1</v>
      </c>
      <c r="P397" s="60">
        <f t="shared" si="96"/>
        <v>1</v>
      </c>
      <c r="Q397" s="62">
        <f t="shared" si="91"/>
        <v>0</v>
      </c>
      <c r="R397" s="62">
        <f t="shared" si="97"/>
        <v>1</v>
      </c>
      <c r="S397" s="60" t="str">
        <f t="shared" si="92"/>
        <v>0-15% range</v>
      </c>
      <c r="T397" s="61">
        <f>AVERAGE(I397:N397)</f>
        <v>82</v>
      </c>
      <c r="U397" s="61">
        <f t="shared" si="81"/>
        <v>82</v>
      </c>
      <c r="V397" s="61">
        <f t="shared" si="82"/>
        <v>82</v>
      </c>
      <c r="W397" s="60">
        <f t="shared" si="94"/>
        <v>1</v>
      </c>
      <c r="X397" s="77" t="s">
        <v>2173</v>
      </c>
    </row>
    <row r="398" spans="1:24" ht="15" customHeight="1" x14ac:dyDescent="0.25">
      <c r="A398" s="40" t="s">
        <v>15</v>
      </c>
      <c r="B398" s="40" t="s">
        <v>99</v>
      </c>
      <c r="C398" t="s">
        <v>15</v>
      </c>
      <c r="D398" s="40" t="s">
        <v>107</v>
      </c>
      <c r="E398" t="s">
        <v>217</v>
      </c>
      <c r="F398" s="40" t="s">
        <v>218</v>
      </c>
      <c r="G398" t="s">
        <v>221</v>
      </c>
      <c r="H398" t="s">
        <v>222</v>
      </c>
      <c r="I398" s="1">
        <v>166</v>
      </c>
      <c r="J398" s="1"/>
      <c r="K398" s="1"/>
      <c r="L398" s="1"/>
      <c r="M398" s="1"/>
      <c r="N398" s="1">
        <v>622</v>
      </c>
      <c r="O398" s="60">
        <f t="shared" si="95"/>
        <v>2</v>
      </c>
      <c r="P398" s="60">
        <f t="shared" si="96"/>
        <v>2</v>
      </c>
      <c r="Q398" s="62">
        <f t="shared" si="91"/>
        <v>0.73311897106109325</v>
      </c>
      <c r="R398" s="62">
        <f t="shared" si="97"/>
        <v>3.7469879518072289</v>
      </c>
      <c r="S398" s="60" t="str">
        <f t="shared" si="92"/>
        <v>50-100% range</v>
      </c>
      <c r="T398" s="1">
        <f>$I398</f>
        <v>166</v>
      </c>
      <c r="U398" s="61">
        <f t="shared" ref="U398:U461" si="100">MAX(I398:N398)</f>
        <v>622</v>
      </c>
      <c r="V398" s="61">
        <f t="shared" ref="V398:V461" si="101">MIN(I398:N398)</f>
        <v>166</v>
      </c>
      <c r="W398" s="60">
        <f t="shared" si="94"/>
        <v>1</v>
      </c>
      <c r="X398" s="68" t="s">
        <v>2156</v>
      </c>
    </row>
    <row r="399" spans="1:24" ht="15" customHeight="1" x14ac:dyDescent="0.25">
      <c r="A399" s="40" t="s">
        <v>15</v>
      </c>
      <c r="B399" s="40" t="s">
        <v>99</v>
      </c>
      <c r="C399" t="s">
        <v>15</v>
      </c>
      <c r="D399" s="40" t="s">
        <v>107</v>
      </c>
      <c r="E399" t="s">
        <v>217</v>
      </c>
      <c r="F399" s="40" t="s">
        <v>218</v>
      </c>
      <c r="G399" t="s">
        <v>2118</v>
      </c>
      <c r="H399" t="s">
        <v>879</v>
      </c>
      <c r="I399" s="1">
        <v>92</v>
      </c>
      <c r="J399" s="1"/>
      <c r="K399" s="1"/>
      <c r="L399" s="1"/>
      <c r="M399" s="1"/>
      <c r="N399" s="1"/>
      <c r="O399" s="60">
        <f t="shared" si="95"/>
        <v>1</v>
      </c>
      <c r="P399" s="60">
        <f t="shared" si="96"/>
        <v>1</v>
      </c>
      <c r="Q399" s="62">
        <f t="shared" si="91"/>
        <v>0</v>
      </c>
      <c r="R399" s="62">
        <f t="shared" si="97"/>
        <v>1</v>
      </c>
      <c r="S399" s="60" t="str">
        <f t="shared" si="92"/>
        <v>0-15% range</v>
      </c>
      <c r="T399" s="61">
        <f t="shared" ref="T399:T400" si="102">AVERAGE(I399:N399)</f>
        <v>92</v>
      </c>
      <c r="U399" s="61">
        <f t="shared" si="100"/>
        <v>92</v>
      </c>
      <c r="V399" s="61">
        <f t="shared" si="101"/>
        <v>92</v>
      </c>
      <c r="W399" s="60">
        <f t="shared" si="94"/>
        <v>1</v>
      </c>
      <c r="X399" s="77" t="s">
        <v>2173</v>
      </c>
    </row>
    <row r="400" spans="1:24" ht="15" customHeight="1" x14ac:dyDescent="0.25">
      <c r="A400" s="40" t="s">
        <v>15</v>
      </c>
      <c r="B400" s="40" t="s">
        <v>99</v>
      </c>
      <c r="C400" t="s">
        <v>15</v>
      </c>
      <c r="D400" s="40" t="s">
        <v>107</v>
      </c>
      <c r="E400" t="s">
        <v>217</v>
      </c>
      <c r="F400" s="40" t="s">
        <v>218</v>
      </c>
      <c r="G400" t="s">
        <v>2119</v>
      </c>
      <c r="H400" t="s">
        <v>925</v>
      </c>
      <c r="I400" s="1">
        <v>125</v>
      </c>
      <c r="J400" s="1"/>
      <c r="K400" s="1"/>
      <c r="L400" s="1"/>
      <c r="M400" s="1"/>
      <c r="N400" s="1"/>
      <c r="O400" s="60">
        <f t="shared" si="95"/>
        <v>1</v>
      </c>
      <c r="P400" s="60">
        <f t="shared" si="96"/>
        <v>1</v>
      </c>
      <c r="Q400" s="62">
        <f t="shared" si="91"/>
        <v>0</v>
      </c>
      <c r="R400" s="62">
        <f t="shared" si="97"/>
        <v>1</v>
      </c>
      <c r="S400" s="60" t="str">
        <f t="shared" si="92"/>
        <v>0-15% range</v>
      </c>
      <c r="T400" s="61">
        <f t="shared" si="102"/>
        <v>125</v>
      </c>
      <c r="U400" s="61">
        <f t="shared" si="100"/>
        <v>125</v>
      </c>
      <c r="V400" s="61">
        <f t="shared" si="101"/>
        <v>125</v>
      </c>
      <c r="W400" s="60">
        <f t="shared" si="94"/>
        <v>1</v>
      </c>
      <c r="X400" s="77" t="s">
        <v>2173</v>
      </c>
    </row>
    <row r="401" spans="1:24" ht="15" customHeight="1" x14ac:dyDescent="0.25">
      <c r="A401" s="40" t="s">
        <v>15</v>
      </c>
      <c r="B401" s="40" t="s">
        <v>99</v>
      </c>
      <c r="C401" t="s">
        <v>15</v>
      </c>
      <c r="D401" s="40" t="s">
        <v>107</v>
      </c>
      <c r="E401" t="s">
        <v>115</v>
      </c>
      <c r="F401" s="40" t="s">
        <v>116</v>
      </c>
      <c r="G401" t="s">
        <v>699</v>
      </c>
      <c r="H401" t="s">
        <v>625</v>
      </c>
      <c r="I401" s="1">
        <v>371</v>
      </c>
      <c r="J401" s="1"/>
      <c r="K401" s="1"/>
      <c r="L401" s="1"/>
      <c r="M401" s="1"/>
      <c r="N401" s="1">
        <v>20</v>
      </c>
      <c r="O401" s="60">
        <f t="shared" si="95"/>
        <v>2</v>
      </c>
      <c r="P401" s="60">
        <f t="shared" si="96"/>
        <v>2</v>
      </c>
      <c r="Q401" s="62">
        <f t="shared" si="91"/>
        <v>0.9460916442048517</v>
      </c>
      <c r="R401" s="62">
        <f t="shared" si="97"/>
        <v>18.55</v>
      </c>
      <c r="S401" s="60" t="str">
        <f t="shared" si="92"/>
        <v>50-100% range</v>
      </c>
      <c r="T401" s="1">
        <f>$I401</f>
        <v>371</v>
      </c>
      <c r="U401" s="61">
        <f t="shared" si="100"/>
        <v>371</v>
      </c>
      <c r="V401" s="61">
        <f t="shared" si="101"/>
        <v>20</v>
      </c>
      <c r="W401" s="60">
        <f t="shared" si="94"/>
        <v>1</v>
      </c>
      <c r="X401" s="68" t="s">
        <v>2156</v>
      </c>
    </row>
    <row r="402" spans="1:24" ht="15" customHeight="1" x14ac:dyDescent="0.25">
      <c r="A402" s="40" t="s">
        <v>15</v>
      </c>
      <c r="B402" s="40" t="s">
        <v>99</v>
      </c>
      <c r="C402" t="s">
        <v>15</v>
      </c>
      <c r="D402" s="40" t="s">
        <v>107</v>
      </c>
      <c r="E402" t="s">
        <v>115</v>
      </c>
      <c r="F402" s="40" t="s">
        <v>116</v>
      </c>
      <c r="G402" t="s">
        <v>695</v>
      </c>
      <c r="H402" t="s">
        <v>621</v>
      </c>
      <c r="I402" s="1"/>
      <c r="J402" s="1"/>
      <c r="K402" s="1">
        <v>30</v>
      </c>
      <c r="L402" s="1"/>
      <c r="M402" s="1"/>
      <c r="N402" s="1">
        <v>145</v>
      </c>
      <c r="O402" s="60">
        <f t="shared" si="95"/>
        <v>2</v>
      </c>
      <c r="P402" s="60">
        <f t="shared" si="96"/>
        <v>2</v>
      </c>
      <c r="Q402" s="62">
        <f t="shared" si="91"/>
        <v>0.7931034482758621</v>
      </c>
      <c r="R402" s="62">
        <f t="shared" si="97"/>
        <v>4.833333333333333</v>
      </c>
      <c r="S402" s="60" t="str">
        <f t="shared" si="92"/>
        <v>50-100% range</v>
      </c>
      <c r="T402" s="61">
        <f>$N402</f>
        <v>145</v>
      </c>
      <c r="U402" s="61">
        <f t="shared" si="100"/>
        <v>145</v>
      </c>
      <c r="V402" s="61">
        <f t="shared" si="101"/>
        <v>30</v>
      </c>
      <c r="W402" s="60">
        <f t="shared" si="94"/>
        <v>1</v>
      </c>
      <c r="X402" s="68" t="s">
        <v>2160</v>
      </c>
    </row>
    <row r="403" spans="1:24" ht="15" customHeight="1" x14ac:dyDescent="0.25">
      <c r="A403" s="40" t="s">
        <v>15</v>
      </c>
      <c r="B403" s="40" t="s">
        <v>99</v>
      </c>
      <c r="C403" t="s">
        <v>15</v>
      </c>
      <c r="D403" s="40" t="s">
        <v>107</v>
      </c>
      <c r="E403" t="s">
        <v>115</v>
      </c>
      <c r="F403" s="40" t="s">
        <v>116</v>
      </c>
      <c r="G403" t="s">
        <v>245</v>
      </c>
      <c r="H403" t="s">
        <v>246</v>
      </c>
      <c r="I403" s="1">
        <v>114</v>
      </c>
      <c r="J403" s="1"/>
      <c r="K403" s="1">
        <v>50</v>
      </c>
      <c r="L403" s="1"/>
      <c r="M403" s="1"/>
      <c r="N403" s="1">
        <v>80</v>
      </c>
      <c r="O403" s="60">
        <f t="shared" si="95"/>
        <v>3</v>
      </c>
      <c r="P403" s="60">
        <f t="shared" si="96"/>
        <v>3</v>
      </c>
      <c r="Q403" s="62">
        <f t="shared" si="91"/>
        <v>0.56140350877192979</v>
      </c>
      <c r="R403" s="62">
        <f t="shared" si="97"/>
        <v>2.2799999999999998</v>
      </c>
      <c r="S403" s="60" t="str">
        <f t="shared" si="92"/>
        <v>50-100% range</v>
      </c>
      <c r="T403" s="61">
        <f>$I403</f>
        <v>114</v>
      </c>
      <c r="U403" s="61">
        <f t="shared" si="100"/>
        <v>114</v>
      </c>
      <c r="V403" s="61">
        <f t="shared" si="101"/>
        <v>50</v>
      </c>
      <c r="W403" s="60">
        <f t="shared" si="94"/>
        <v>1</v>
      </c>
      <c r="X403" s="68" t="s">
        <v>2157</v>
      </c>
    </row>
    <row r="404" spans="1:24" ht="15" customHeight="1" x14ac:dyDescent="0.25">
      <c r="A404" s="40" t="s">
        <v>15</v>
      </c>
      <c r="B404" s="40" t="s">
        <v>99</v>
      </c>
      <c r="C404" t="s">
        <v>15</v>
      </c>
      <c r="D404" s="40" t="s">
        <v>107</v>
      </c>
      <c r="E404" t="s">
        <v>115</v>
      </c>
      <c r="F404" s="40" t="s">
        <v>116</v>
      </c>
      <c r="G404" t="s">
        <v>701</v>
      </c>
      <c r="H404" t="s">
        <v>628</v>
      </c>
      <c r="I404" s="1">
        <v>343</v>
      </c>
      <c r="J404" s="1"/>
      <c r="K404" s="1"/>
      <c r="L404" s="1"/>
      <c r="M404" s="1"/>
      <c r="N404" s="1"/>
      <c r="O404" s="60">
        <f t="shared" si="95"/>
        <v>1</v>
      </c>
      <c r="P404" s="60">
        <f t="shared" si="96"/>
        <v>1</v>
      </c>
      <c r="Q404" s="62">
        <f t="shared" si="91"/>
        <v>0</v>
      </c>
      <c r="R404" s="62">
        <f t="shared" si="97"/>
        <v>1</v>
      </c>
      <c r="S404" s="60" t="str">
        <f t="shared" si="92"/>
        <v>0-15% range</v>
      </c>
      <c r="T404" s="61">
        <f t="shared" si="87"/>
        <v>343</v>
      </c>
      <c r="U404" s="61">
        <f t="shared" si="100"/>
        <v>343</v>
      </c>
      <c r="V404" s="61">
        <f t="shared" si="101"/>
        <v>343</v>
      </c>
      <c r="W404" s="60">
        <f t="shared" si="94"/>
        <v>1</v>
      </c>
      <c r="X404" s="77" t="s">
        <v>2173</v>
      </c>
    </row>
    <row r="405" spans="1:24" ht="15" customHeight="1" x14ac:dyDescent="0.25">
      <c r="A405" s="40" t="s">
        <v>15</v>
      </c>
      <c r="B405" s="40" t="s">
        <v>99</v>
      </c>
      <c r="C405" t="s">
        <v>15</v>
      </c>
      <c r="D405" s="40" t="s">
        <v>107</v>
      </c>
      <c r="E405" t="s">
        <v>115</v>
      </c>
      <c r="F405" s="40" t="s">
        <v>116</v>
      </c>
      <c r="G405" t="s">
        <v>786</v>
      </c>
      <c r="H405" t="s">
        <v>787</v>
      </c>
      <c r="I405" s="1"/>
      <c r="J405" s="1"/>
      <c r="K405" s="1">
        <v>15</v>
      </c>
      <c r="L405" s="1"/>
      <c r="M405" s="1"/>
      <c r="N405" s="1"/>
      <c r="O405" s="60">
        <f t="shared" si="95"/>
        <v>1</v>
      </c>
      <c r="P405" s="60">
        <f t="shared" si="96"/>
        <v>1</v>
      </c>
      <c r="Q405" s="62">
        <f t="shared" si="91"/>
        <v>0</v>
      </c>
      <c r="R405" s="62">
        <f t="shared" si="97"/>
        <v>1</v>
      </c>
      <c r="S405" s="60" t="str">
        <f t="shared" si="92"/>
        <v>0-15% range</v>
      </c>
      <c r="T405" s="61">
        <f t="shared" si="87"/>
        <v>15</v>
      </c>
      <c r="U405" s="61">
        <f t="shared" si="100"/>
        <v>15</v>
      </c>
      <c r="V405" s="61">
        <f t="shared" si="101"/>
        <v>15</v>
      </c>
      <c r="W405" s="60">
        <f t="shared" si="94"/>
        <v>1</v>
      </c>
      <c r="X405" s="77" t="s">
        <v>2173</v>
      </c>
    </row>
    <row r="406" spans="1:24" ht="15" customHeight="1" x14ac:dyDescent="0.25">
      <c r="A406" s="40" t="s">
        <v>15</v>
      </c>
      <c r="B406" s="40" t="s">
        <v>99</v>
      </c>
      <c r="C406" t="s">
        <v>15</v>
      </c>
      <c r="D406" s="40" t="s">
        <v>107</v>
      </c>
      <c r="E406" t="s">
        <v>115</v>
      </c>
      <c r="F406" s="40" t="s">
        <v>116</v>
      </c>
      <c r="G406" t="s">
        <v>788</v>
      </c>
      <c r="H406" t="s">
        <v>789</v>
      </c>
      <c r="I406" s="1">
        <v>172</v>
      </c>
      <c r="J406" s="1"/>
      <c r="K406" s="1">
        <v>100</v>
      </c>
      <c r="L406" s="1"/>
      <c r="M406" s="1"/>
      <c r="N406" s="1"/>
      <c r="O406" s="60">
        <f t="shared" si="95"/>
        <v>2</v>
      </c>
      <c r="P406" s="60">
        <f t="shared" si="96"/>
        <v>2</v>
      </c>
      <c r="Q406" s="62">
        <f t="shared" si="91"/>
        <v>0.41860465116279066</v>
      </c>
      <c r="R406" s="62">
        <f t="shared" si="97"/>
        <v>1.72</v>
      </c>
      <c r="S406" s="60" t="str">
        <f t="shared" si="92"/>
        <v>16 - 50% range</v>
      </c>
      <c r="T406" s="61">
        <f>AVERAGE(I406:N406)</f>
        <v>136</v>
      </c>
      <c r="U406" s="61">
        <f t="shared" si="100"/>
        <v>172</v>
      </c>
      <c r="V406" s="61">
        <f t="shared" si="101"/>
        <v>100</v>
      </c>
      <c r="W406" s="60">
        <f t="shared" si="94"/>
        <v>1</v>
      </c>
      <c r="X406" s="68" t="s">
        <v>2154</v>
      </c>
    </row>
    <row r="407" spans="1:24" ht="15" customHeight="1" x14ac:dyDescent="0.25">
      <c r="A407" s="40" t="s">
        <v>15</v>
      </c>
      <c r="B407" s="40" t="s">
        <v>99</v>
      </c>
      <c r="C407" t="s">
        <v>15</v>
      </c>
      <c r="D407" s="40" t="s">
        <v>107</v>
      </c>
      <c r="E407" t="s">
        <v>115</v>
      </c>
      <c r="F407" s="40" t="s">
        <v>116</v>
      </c>
      <c r="G407" t="s">
        <v>790</v>
      </c>
      <c r="H407" t="s">
        <v>791</v>
      </c>
      <c r="I407" s="1"/>
      <c r="J407" s="1"/>
      <c r="K407" s="1">
        <v>25</v>
      </c>
      <c r="L407" s="1"/>
      <c r="M407" s="1"/>
      <c r="N407" s="1">
        <v>12</v>
      </c>
      <c r="O407" s="60">
        <f t="shared" si="95"/>
        <v>2</v>
      </c>
      <c r="P407" s="60">
        <f t="shared" si="96"/>
        <v>2</v>
      </c>
      <c r="Q407" s="62">
        <f t="shared" si="91"/>
        <v>0.52</v>
      </c>
      <c r="R407" s="62">
        <f t="shared" si="97"/>
        <v>2.0833333333333335</v>
      </c>
      <c r="S407" s="60" t="str">
        <f t="shared" si="92"/>
        <v>50-100% range</v>
      </c>
      <c r="T407" s="61">
        <f>$N407</f>
        <v>12</v>
      </c>
      <c r="U407" s="61">
        <f t="shared" si="100"/>
        <v>25</v>
      </c>
      <c r="V407" s="61">
        <f t="shared" si="101"/>
        <v>12</v>
      </c>
      <c r="W407" s="60">
        <f t="shared" si="94"/>
        <v>1</v>
      </c>
      <c r="X407" s="68" t="s">
        <v>2160</v>
      </c>
    </row>
    <row r="408" spans="1:24" ht="15" customHeight="1" x14ac:dyDescent="0.25">
      <c r="A408" s="40" t="s">
        <v>15</v>
      </c>
      <c r="B408" s="40" t="s">
        <v>99</v>
      </c>
      <c r="C408" t="s">
        <v>15</v>
      </c>
      <c r="D408" s="40" t="s">
        <v>107</v>
      </c>
      <c r="E408" t="s">
        <v>115</v>
      </c>
      <c r="F408" s="40" t="s">
        <v>116</v>
      </c>
      <c r="G408" t="s">
        <v>792</v>
      </c>
      <c r="H408" t="s">
        <v>793</v>
      </c>
      <c r="I408" s="1"/>
      <c r="J408" s="1"/>
      <c r="K408" s="1">
        <v>190</v>
      </c>
      <c r="L408" s="1"/>
      <c r="M408" s="1"/>
      <c r="N408" s="1">
        <v>202</v>
      </c>
      <c r="O408" s="60">
        <f t="shared" si="95"/>
        <v>2</v>
      </c>
      <c r="P408" s="60">
        <f t="shared" si="96"/>
        <v>2</v>
      </c>
      <c r="Q408" s="62">
        <f t="shared" si="91"/>
        <v>5.9405940594059459E-2</v>
      </c>
      <c r="R408" s="62">
        <f t="shared" si="97"/>
        <v>1.0631578947368421</v>
      </c>
      <c r="S408" s="60" t="str">
        <f t="shared" si="92"/>
        <v>0-15% range</v>
      </c>
      <c r="T408" s="61">
        <f>AVERAGE(I408:N408)</f>
        <v>196</v>
      </c>
      <c r="U408" s="61">
        <f t="shared" si="100"/>
        <v>202</v>
      </c>
      <c r="V408" s="61">
        <f t="shared" si="101"/>
        <v>190</v>
      </c>
      <c r="W408" s="60">
        <f t="shared" si="94"/>
        <v>1</v>
      </c>
      <c r="X408" s="68" t="s">
        <v>2154</v>
      </c>
    </row>
    <row r="409" spans="1:24" ht="15" customHeight="1" x14ac:dyDescent="0.25">
      <c r="A409" s="40" t="s">
        <v>15</v>
      </c>
      <c r="B409" s="40" t="s">
        <v>99</v>
      </c>
      <c r="C409" t="s">
        <v>15</v>
      </c>
      <c r="D409" s="40" t="s">
        <v>107</v>
      </c>
      <c r="E409" t="s">
        <v>115</v>
      </c>
      <c r="F409" s="40" t="s">
        <v>116</v>
      </c>
      <c r="G409" t="s">
        <v>115</v>
      </c>
      <c r="H409" t="s">
        <v>259</v>
      </c>
      <c r="I409" s="1">
        <v>285</v>
      </c>
      <c r="J409" s="1"/>
      <c r="K409" s="1">
        <v>25</v>
      </c>
      <c r="L409" s="1"/>
      <c r="M409" s="1"/>
      <c r="N409" s="1">
        <v>112</v>
      </c>
      <c r="O409" s="60">
        <f t="shared" si="95"/>
        <v>3</v>
      </c>
      <c r="P409" s="60">
        <f t="shared" si="96"/>
        <v>3</v>
      </c>
      <c r="Q409" s="62">
        <f t="shared" si="91"/>
        <v>0.91228070175438591</v>
      </c>
      <c r="R409" s="62">
        <f t="shared" si="97"/>
        <v>11.4</v>
      </c>
      <c r="S409" s="60" t="str">
        <f t="shared" si="92"/>
        <v>50-100% range</v>
      </c>
      <c r="T409" s="61">
        <f>$I409</f>
        <v>285</v>
      </c>
      <c r="U409" s="61">
        <f t="shared" si="100"/>
        <v>285</v>
      </c>
      <c r="V409" s="61">
        <f t="shared" si="101"/>
        <v>25</v>
      </c>
      <c r="W409" s="60">
        <f t="shared" si="94"/>
        <v>1</v>
      </c>
      <c r="X409" s="68" t="s">
        <v>2157</v>
      </c>
    </row>
    <row r="410" spans="1:24" ht="15" customHeight="1" x14ac:dyDescent="0.25">
      <c r="A410" s="40" t="s">
        <v>15</v>
      </c>
      <c r="B410" s="40" t="s">
        <v>99</v>
      </c>
      <c r="C410" t="s">
        <v>15</v>
      </c>
      <c r="D410" s="40" t="s">
        <v>107</v>
      </c>
      <c r="E410" t="s">
        <v>115</v>
      </c>
      <c r="F410" s="40" t="s">
        <v>116</v>
      </c>
      <c r="G410" t="s">
        <v>1666</v>
      </c>
      <c r="H410" t="s">
        <v>1667</v>
      </c>
      <c r="I410" s="1"/>
      <c r="J410" s="1"/>
      <c r="K410" s="1"/>
      <c r="L410" s="1"/>
      <c r="M410" s="1"/>
      <c r="N410" s="1">
        <v>18</v>
      </c>
      <c r="O410" s="60">
        <f t="shared" si="95"/>
        <v>1</v>
      </c>
      <c r="P410" s="60">
        <f t="shared" si="96"/>
        <v>1</v>
      </c>
      <c r="Q410" s="62">
        <f t="shared" si="91"/>
        <v>0</v>
      </c>
      <c r="R410" s="62">
        <f t="shared" si="97"/>
        <v>1</v>
      </c>
      <c r="S410" s="60" t="str">
        <f t="shared" si="92"/>
        <v>0-15% range</v>
      </c>
      <c r="T410" s="61">
        <f>AVERAGE(I410:N410)</f>
        <v>18</v>
      </c>
      <c r="U410" s="61">
        <f t="shared" si="100"/>
        <v>18</v>
      </c>
      <c r="V410" s="61">
        <f t="shared" si="101"/>
        <v>18</v>
      </c>
      <c r="W410" s="60">
        <f t="shared" si="94"/>
        <v>1</v>
      </c>
      <c r="X410" s="77" t="s">
        <v>2173</v>
      </c>
    </row>
    <row r="411" spans="1:24" ht="15" customHeight="1" x14ac:dyDescent="0.25">
      <c r="A411" s="40" t="s">
        <v>15</v>
      </c>
      <c r="B411" s="40" t="s">
        <v>99</v>
      </c>
      <c r="C411" t="s">
        <v>15</v>
      </c>
      <c r="D411" s="40" t="s">
        <v>107</v>
      </c>
      <c r="E411" t="s">
        <v>115</v>
      </c>
      <c r="F411" s="40" t="s">
        <v>116</v>
      </c>
      <c r="G411" t="s">
        <v>1770</v>
      </c>
      <c r="H411" t="s">
        <v>912</v>
      </c>
      <c r="I411" s="1">
        <v>114</v>
      </c>
      <c r="J411" s="1"/>
      <c r="K411" s="1"/>
      <c r="L411" s="1"/>
      <c r="M411" s="1"/>
      <c r="N411" s="1">
        <v>16</v>
      </c>
      <c r="O411" s="60">
        <f t="shared" si="95"/>
        <v>2</v>
      </c>
      <c r="P411" s="60">
        <f t="shared" si="96"/>
        <v>2</v>
      </c>
      <c r="Q411" s="62">
        <f t="shared" si="91"/>
        <v>0.85964912280701755</v>
      </c>
      <c r="R411" s="62">
        <f t="shared" si="97"/>
        <v>7.125</v>
      </c>
      <c r="S411" s="60" t="str">
        <f t="shared" si="92"/>
        <v>50-100% range</v>
      </c>
      <c r="T411" s="1">
        <f>$I411</f>
        <v>114</v>
      </c>
      <c r="U411" s="61">
        <f t="shared" si="100"/>
        <v>114</v>
      </c>
      <c r="V411" s="61">
        <f t="shared" si="101"/>
        <v>16</v>
      </c>
      <c r="W411" s="60">
        <f t="shared" si="94"/>
        <v>1</v>
      </c>
      <c r="X411" s="68" t="s">
        <v>2156</v>
      </c>
    </row>
    <row r="412" spans="1:24" ht="15" customHeight="1" x14ac:dyDescent="0.25">
      <c r="A412" s="40" t="s">
        <v>15</v>
      </c>
      <c r="B412" s="40" t="s">
        <v>99</v>
      </c>
      <c r="C412" t="s">
        <v>15</v>
      </c>
      <c r="D412" s="40" t="s">
        <v>107</v>
      </c>
      <c r="E412" t="s">
        <v>115</v>
      </c>
      <c r="F412" s="40" t="s">
        <v>116</v>
      </c>
      <c r="G412" t="s">
        <v>1795</v>
      </c>
      <c r="H412" t="s">
        <v>1796</v>
      </c>
      <c r="I412" s="1"/>
      <c r="J412" s="1"/>
      <c r="K412" s="1"/>
      <c r="L412" s="1"/>
      <c r="M412" s="1"/>
      <c r="N412" s="1">
        <v>70</v>
      </c>
      <c r="O412" s="60">
        <f t="shared" si="95"/>
        <v>1</v>
      </c>
      <c r="P412" s="60">
        <f t="shared" si="96"/>
        <v>1</v>
      </c>
      <c r="Q412" s="62" t="str">
        <f t="shared" ref="Q412:Q443" si="103">IFERROR(1-(MIN(I412:N412)/MAX(I412:M412)),"")</f>
        <v/>
      </c>
      <c r="R412" s="62">
        <f t="shared" si="97"/>
        <v>1</v>
      </c>
      <c r="S412" s="60" t="str">
        <f t="shared" si="92"/>
        <v>50-100% range</v>
      </c>
      <c r="T412" s="61">
        <f t="shared" ref="T412:T463" si="104">AVERAGE(I412:N412)</f>
        <v>70</v>
      </c>
      <c r="U412" s="61">
        <f t="shared" si="100"/>
        <v>70</v>
      </c>
      <c r="V412" s="61">
        <f t="shared" si="101"/>
        <v>70</v>
      </c>
      <c r="W412" s="60">
        <f t="shared" si="94"/>
        <v>1</v>
      </c>
      <c r="X412" s="77" t="s">
        <v>2173</v>
      </c>
    </row>
    <row r="413" spans="1:24" ht="15" customHeight="1" x14ac:dyDescent="0.25">
      <c r="A413" s="40" t="s">
        <v>15</v>
      </c>
      <c r="B413" s="40" t="s">
        <v>99</v>
      </c>
      <c r="C413" t="s">
        <v>15</v>
      </c>
      <c r="D413" s="40" t="s">
        <v>107</v>
      </c>
      <c r="E413" t="s">
        <v>115</v>
      </c>
      <c r="F413" s="40" t="s">
        <v>116</v>
      </c>
      <c r="G413" t="s">
        <v>1810</v>
      </c>
      <c r="H413" t="s">
        <v>1811</v>
      </c>
      <c r="I413" s="1"/>
      <c r="J413" s="1"/>
      <c r="K413" s="1"/>
      <c r="L413" s="1"/>
      <c r="M413" s="1"/>
      <c r="N413" s="1">
        <v>65</v>
      </c>
      <c r="O413" s="60">
        <f t="shared" si="95"/>
        <v>1</v>
      </c>
      <c r="P413" s="60">
        <f t="shared" si="96"/>
        <v>1</v>
      </c>
      <c r="Q413" s="62">
        <f t="shared" ref="Q413:Q415" si="105">IFERROR(1-(MIN(I413:N413)/MAX(I413:N413)),"")</f>
        <v>0</v>
      </c>
      <c r="R413" s="62">
        <f t="shared" si="97"/>
        <v>1</v>
      </c>
      <c r="S413" s="60" t="str">
        <f t="shared" si="92"/>
        <v>0-15% range</v>
      </c>
      <c r="T413" s="61">
        <f t="shared" si="104"/>
        <v>65</v>
      </c>
      <c r="U413" s="61">
        <f t="shared" si="100"/>
        <v>65</v>
      </c>
      <c r="V413" s="61">
        <f t="shared" si="101"/>
        <v>65</v>
      </c>
      <c r="W413" s="60">
        <f t="shared" si="94"/>
        <v>1</v>
      </c>
      <c r="X413" s="77" t="s">
        <v>2173</v>
      </c>
    </row>
    <row r="414" spans="1:24" ht="15" customHeight="1" x14ac:dyDescent="0.25">
      <c r="A414" s="40" t="s">
        <v>15</v>
      </c>
      <c r="B414" s="40" t="s">
        <v>99</v>
      </c>
      <c r="C414" t="s">
        <v>15</v>
      </c>
      <c r="D414" s="40" t="s">
        <v>107</v>
      </c>
      <c r="E414" t="s">
        <v>115</v>
      </c>
      <c r="F414" s="40" t="s">
        <v>116</v>
      </c>
      <c r="G414" t="s">
        <v>1819</v>
      </c>
      <c r="H414" t="s">
        <v>1820</v>
      </c>
      <c r="I414" s="1"/>
      <c r="J414" s="1"/>
      <c r="K414" s="1"/>
      <c r="L414" s="1"/>
      <c r="M414" s="1"/>
      <c r="N414" s="1">
        <v>225</v>
      </c>
      <c r="O414" s="60">
        <f t="shared" si="95"/>
        <v>1</v>
      </c>
      <c r="P414" s="60">
        <f t="shared" si="96"/>
        <v>1</v>
      </c>
      <c r="Q414" s="62">
        <f t="shared" si="105"/>
        <v>0</v>
      </c>
      <c r="R414" s="62">
        <f t="shared" si="97"/>
        <v>1</v>
      </c>
      <c r="S414" s="60" t="str">
        <f t="shared" si="92"/>
        <v>0-15% range</v>
      </c>
      <c r="T414" s="61">
        <f t="shared" si="104"/>
        <v>225</v>
      </c>
      <c r="U414" s="61">
        <f t="shared" si="100"/>
        <v>225</v>
      </c>
      <c r="V414" s="61">
        <f t="shared" si="101"/>
        <v>225</v>
      </c>
      <c r="W414" s="60">
        <f t="shared" si="94"/>
        <v>1</v>
      </c>
      <c r="X414" s="77" t="s">
        <v>2173</v>
      </c>
    </row>
    <row r="415" spans="1:24" ht="15" customHeight="1" x14ac:dyDescent="0.25">
      <c r="A415" s="40" t="s">
        <v>15</v>
      </c>
      <c r="B415" s="40" t="s">
        <v>99</v>
      </c>
      <c r="C415" t="s">
        <v>15</v>
      </c>
      <c r="D415" s="40" t="s">
        <v>107</v>
      </c>
      <c r="E415" t="s">
        <v>115</v>
      </c>
      <c r="F415" s="40" t="s">
        <v>116</v>
      </c>
      <c r="G415" t="s">
        <v>1821</v>
      </c>
      <c r="H415" t="s">
        <v>1822</v>
      </c>
      <c r="I415" s="1"/>
      <c r="J415" s="1"/>
      <c r="K415" s="1"/>
      <c r="L415" s="1"/>
      <c r="M415" s="1"/>
      <c r="N415" s="1">
        <v>28</v>
      </c>
      <c r="O415" s="60">
        <f t="shared" si="95"/>
        <v>1</v>
      </c>
      <c r="P415" s="60">
        <f t="shared" si="96"/>
        <v>1</v>
      </c>
      <c r="Q415" s="62">
        <f t="shared" si="105"/>
        <v>0</v>
      </c>
      <c r="R415" s="62">
        <f t="shared" si="97"/>
        <v>1</v>
      </c>
      <c r="S415" s="60" t="str">
        <f t="shared" si="92"/>
        <v>0-15% range</v>
      </c>
      <c r="T415" s="61">
        <f t="shared" si="104"/>
        <v>28</v>
      </c>
      <c r="U415" s="61">
        <f t="shared" si="100"/>
        <v>28</v>
      </c>
      <c r="V415" s="61">
        <f t="shared" si="101"/>
        <v>28</v>
      </c>
      <c r="W415" s="60">
        <f t="shared" si="94"/>
        <v>1</v>
      </c>
      <c r="X415" s="77" t="s">
        <v>2173</v>
      </c>
    </row>
    <row r="416" spans="1:24" ht="15" customHeight="1" x14ac:dyDescent="0.25">
      <c r="A416" s="40" t="s">
        <v>15</v>
      </c>
      <c r="B416" s="40" t="s">
        <v>99</v>
      </c>
      <c r="C416" t="s">
        <v>15</v>
      </c>
      <c r="D416" s="40" t="s">
        <v>107</v>
      </c>
      <c r="E416" t="s">
        <v>115</v>
      </c>
      <c r="F416" s="40" t="s">
        <v>116</v>
      </c>
      <c r="G416" t="s">
        <v>1826</v>
      </c>
      <c r="H416" t="s">
        <v>1827</v>
      </c>
      <c r="I416" s="1"/>
      <c r="J416" s="1"/>
      <c r="K416" s="1"/>
      <c r="L416" s="1"/>
      <c r="M416" s="1"/>
      <c r="N416" s="1">
        <v>20</v>
      </c>
      <c r="O416" s="60">
        <f t="shared" si="95"/>
        <v>1</v>
      </c>
      <c r="P416" s="60">
        <f t="shared" si="96"/>
        <v>1</v>
      </c>
      <c r="Q416" s="62" t="str">
        <f t="shared" si="103"/>
        <v/>
      </c>
      <c r="R416" s="62">
        <f t="shared" si="97"/>
        <v>1</v>
      </c>
      <c r="S416" s="60" t="str">
        <f t="shared" si="92"/>
        <v>50-100% range</v>
      </c>
      <c r="T416" s="61">
        <f t="shared" si="104"/>
        <v>20</v>
      </c>
      <c r="U416" s="61">
        <f t="shared" si="100"/>
        <v>20</v>
      </c>
      <c r="V416" s="61">
        <f t="shared" si="101"/>
        <v>20</v>
      </c>
      <c r="W416" s="60">
        <f t="shared" si="94"/>
        <v>1</v>
      </c>
      <c r="X416" s="77" t="s">
        <v>2173</v>
      </c>
    </row>
    <row r="417" spans="1:24" ht="15" customHeight="1" x14ac:dyDescent="0.25">
      <c r="A417" s="40" t="s">
        <v>15</v>
      </c>
      <c r="B417" s="40" t="s">
        <v>99</v>
      </c>
      <c r="C417" t="s">
        <v>15</v>
      </c>
      <c r="D417" s="40" t="s">
        <v>107</v>
      </c>
      <c r="E417" t="s">
        <v>115</v>
      </c>
      <c r="F417" s="40" t="s">
        <v>116</v>
      </c>
      <c r="G417" t="s">
        <v>2120</v>
      </c>
      <c r="H417" t="s">
        <v>909</v>
      </c>
      <c r="I417" s="1">
        <v>657</v>
      </c>
      <c r="J417" s="1"/>
      <c r="K417" s="1"/>
      <c r="L417" s="1"/>
      <c r="M417" s="1"/>
      <c r="N417" s="1"/>
      <c r="O417" s="60">
        <f t="shared" si="95"/>
        <v>1</v>
      </c>
      <c r="P417" s="60">
        <f t="shared" si="96"/>
        <v>1</v>
      </c>
      <c r="Q417" s="62">
        <f t="shared" si="103"/>
        <v>0</v>
      </c>
      <c r="R417" s="62">
        <f t="shared" si="97"/>
        <v>1</v>
      </c>
      <c r="S417" s="60" t="str">
        <f t="shared" si="92"/>
        <v>0-15% range</v>
      </c>
      <c r="T417" s="61">
        <f t="shared" si="104"/>
        <v>657</v>
      </c>
      <c r="U417" s="61">
        <f t="shared" si="100"/>
        <v>657</v>
      </c>
      <c r="V417" s="61">
        <f t="shared" si="101"/>
        <v>657</v>
      </c>
      <c r="W417" s="60">
        <f t="shared" si="94"/>
        <v>1</v>
      </c>
      <c r="X417" s="77" t="s">
        <v>2173</v>
      </c>
    </row>
    <row r="418" spans="1:24" ht="15" customHeight="1" x14ac:dyDescent="0.25">
      <c r="A418" s="40" t="s">
        <v>15</v>
      </c>
      <c r="B418" s="40" t="s">
        <v>99</v>
      </c>
      <c r="C418" t="s">
        <v>15</v>
      </c>
      <c r="D418" s="40" t="s">
        <v>107</v>
      </c>
      <c r="E418" t="s">
        <v>110</v>
      </c>
      <c r="F418" s="40" t="s">
        <v>111</v>
      </c>
      <c r="G418" t="s">
        <v>683</v>
      </c>
      <c r="H418" t="s">
        <v>605</v>
      </c>
      <c r="I418" s="1"/>
      <c r="J418" s="1"/>
      <c r="K418" s="1">
        <v>40</v>
      </c>
      <c r="L418" s="1"/>
      <c r="M418" s="1"/>
      <c r="N418" s="1">
        <v>150</v>
      </c>
      <c r="O418" s="60">
        <f t="shared" si="95"/>
        <v>2</v>
      </c>
      <c r="P418" s="60">
        <f t="shared" si="96"/>
        <v>2</v>
      </c>
      <c r="Q418" s="62">
        <f t="shared" si="103"/>
        <v>0</v>
      </c>
      <c r="R418" s="62">
        <f t="shared" si="97"/>
        <v>3.75</v>
      </c>
      <c r="S418" s="60" t="str">
        <f t="shared" si="92"/>
        <v>0-15% range</v>
      </c>
      <c r="T418" s="61">
        <f>AVERAGE(I418:N418)</f>
        <v>95</v>
      </c>
      <c r="U418" s="61">
        <f t="shared" si="100"/>
        <v>150</v>
      </c>
      <c r="V418" s="61">
        <f t="shared" si="101"/>
        <v>40</v>
      </c>
      <c r="W418" s="60">
        <f t="shared" si="94"/>
        <v>1</v>
      </c>
      <c r="X418" s="68" t="s">
        <v>2154</v>
      </c>
    </row>
    <row r="419" spans="1:24" ht="15" customHeight="1" x14ac:dyDescent="0.25">
      <c r="A419" s="40" t="s">
        <v>15</v>
      </c>
      <c r="B419" s="40" t="s">
        <v>99</v>
      </c>
      <c r="C419" t="s">
        <v>15</v>
      </c>
      <c r="D419" s="40" t="s">
        <v>107</v>
      </c>
      <c r="E419" t="s">
        <v>110</v>
      </c>
      <c r="F419" s="40" t="s">
        <v>111</v>
      </c>
      <c r="G419" t="s">
        <v>755</v>
      </c>
      <c r="H419" t="s">
        <v>756</v>
      </c>
      <c r="I419" s="1"/>
      <c r="J419" s="1"/>
      <c r="K419" s="1">
        <v>25</v>
      </c>
      <c r="L419" s="1"/>
      <c r="M419" s="1"/>
      <c r="N419" s="1">
        <v>75</v>
      </c>
      <c r="O419" s="60">
        <f t="shared" si="95"/>
        <v>2</v>
      </c>
      <c r="P419" s="60">
        <f t="shared" si="96"/>
        <v>2</v>
      </c>
      <c r="Q419" s="62">
        <f t="shared" ref="Q419:Q421" si="106">IFERROR(1-(MIN(I419:N419)/MAX(I419:N419)),"")</f>
        <v>0.66666666666666674</v>
      </c>
      <c r="R419" s="62">
        <f t="shared" si="97"/>
        <v>3</v>
      </c>
      <c r="S419" s="60" t="str">
        <f t="shared" si="92"/>
        <v>50-100% range</v>
      </c>
      <c r="T419" s="61">
        <f>$N419</f>
        <v>75</v>
      </c>
      <c r="U419" s="61">
        <f t="shared" si="100"/>
        <v>75</v>
      </c>
      <c r="V419" s="61">
        <f t="shared" si="101"/>
        <v>25</v>
      </c>
      <c r="W419" s="60">
        <f t="shared" si="94"/>
        <v>1</v>
      </c>
      <c r="X419" s="68" t="s">
        <v>2160</v>
      </c>
    </row>
    <row r="420" spans="1:24" ht="15" customHeight="1" x14ac:dyDescent="0.25">
      <c r="A420" s="40" t="s">
        <v>15</v>
      </c>
      <c r="B420" s="40" t="s">
        <v>99</v>
      </c>
      <c r="C420" t="s">
        <v>15</v>
      </c>
      <c r="D420" s="40" t="s">
        <v>107</v>
      </c>
      <c r="E420" t="s">
        <v>110</v>
      </c>
      <c r="F420" s="40" t="s">
        <v>111</v>
      </c>
      <c r="G420" t="s">
        <v>757</v>
      </c>
      <c r="H420" t="s">
        <v>758</v>
      </c>
      <c r="I420" s="1"/>
      <c r="J420" s="1"/>
      <c r="K420" s="1">
        <v>5</v>
      </c>
      <c r="L420" s="1"/>
      <c r="M420" s="1"/>
      <c r="N420" s="1">
        <v>5</v>
      </c>
      <c r="O420" s="60">
        <f t="shared" si="95"/>
        <v>2</v>
      </c>
      <c r="P420" s="60">
        <f t="shared" si="96"/>
        <v>2</v>
      </c>
      <c r="Q420" s="62">
        <f t="shared" si="106"/>
        <v>0</v>
      </c>
      <c r="R420" s="62">
        <f t="shared" si="97"/>
        <v>1</v>
      </c>
      <c r="S420" s="60" t="str">
        <f t="shared" si="92"/>
        <v>0-15% range</v>
      </c>
      <c r="T420" s="61">
        <f t="shared" ref="T420:T423" si="107">AVERAGE(I420:N420)</f>
        <v>5</v>
      </c>
      <c r="U420" s="61">
        <f t="shared" si="100"/>
        <v>5</v>
      </c>
      <c r="V420" s="61">
        <f t="shared" si="101"/>
        <v>5</v>
      </c>
      <c r="W420" s="60">
        <f t="shared" si="94"/>
        <v>1</v>
      </c>
      <c r="X420" s="68" t="s">
        <v>2154</v>
      </c>
    </row>
    <row r="421" spans="1:24" ht="15" customHeight="1" x14ac:dyDescent="0.25">
      <c r="A421" s="40" t="s">
        <v>15</v>
      </c>
      <c r="B421" s="40" t="s">
        <v>99</v>
      </c>
      <c r="C421" t="s">
        <v>15</v>
      </c>
      <c r="D421" s="40" t="s">
        <v>107</v>
      </c>
      <c r="E421" t="s">
        <v>110</v>
      </c>
      <c r="F421" s="40" t="s">
        <v>111</v>
      </c>
      <c r="G421" t="s">
        <v>110</v>
      </c>
      <c r="H421" t="s">
        <v>580</v>
      </c>
      <c r="I421" s="1"/>
      <c r="J421" s="1"/>
      <c r="K421" s="1">
        <v>5</v>
      </c>
      <c r="L421" s="1"/>
      <c r="M421" s="1"/>
      <c r="N421" s="1">
        <v>7</v>
      </c>
      <c r="O421" s="60">
        <f t="shared" si="95"/>
        <v>2</v>
      </c>
      <c r="P421" s="60">
        <f t="shared" si="96"/>
        <v>2</v>
      </c>
      <c r="Q421" s="62">
        <f t="shared" si="106"/>
        <v>0.2857142857142857</v>
      </c>
      <c r="R421" s="62">
        <f t="shared" si="97"/>
        <v>1.4</v>
      </c>
      <c r="S421" s="60" t="str">
        <f t="shared" si="92"/>
        <v>16 - 50% range</v>
      </c>
      <c r="T421" s="61">
        <f t="shared" si="107"/>
        <v>6</v>
      </c>
      <c r="U421" s="61">
        <f t="shared" si="100"/>
        <v>7</v>
      </c>
      <c r="V421" s="61">
        <f t="shared" si="101"/>
        <v>5</v>
      </c>
      <c r="W421" s="60">
        <f t="shared" si="94"/>
        <v>1</v>
      </c>
      <c r="X421" s="68" t="s">
        <v>2154</v>
      </c>
    </row>
    <row r="422" spans="1:24" ht="15" customHeight="1" x14ac:dyDescent="0.25">
      <c r="A422" s="40" t="s">
        <v>15</v>
      </c>
      <c r="B422" s="40" t="s">
        <v>99</v>
      </c>
      <c r="C422" t="s">
        <v>15</v>
      </c>
      <c r="D422" s="40" t="s">
        <v>107</v>
      </c>
      <c r="E422" t="s">
        <v>466</v>
      </c>
      <c r="F422" s="40" t="s">
        <v>467</v>
      </c>
      <c r="G422" t="s">
        <v>759</v>
      </c>
      <c r="H422" t="s">
        <v>760</v>
      </c>
      <c r="I422" s="1"/>
      <c r="J422" s="1"/>
      <c r="K422" s="1">
        <v>50</v>
      </c>
      <c r="L422" s="1"/>
      <c r="M422" s="1"/>
      <c r="N422" s="1">
        <v>52</v>
      </c>
      <c r="O422" s="60">
        <f t="shared" si="95"/>
        <v>2</v>
      </c>
      <c r="P422" s="60">
        <f t="shared" si="96"/>
        <v>2</v>
      </c>
      <c r="Q422" s="62">
        <f t="shared" si="103"/>
        <v>0</v>
      </c>
      <c r="R422" s="62">
        <f t="shared" si="97"/>
        <v>1.04</v>
      </c>
      <c r="S422" s="60" t="str">
        <f t="shared" si="92"/>
        <v>0-15% range</v>
      </c>
      <c r="T422" s="61">
        <f t="shared" si="107"/>
        <v>51</v>
      </c>
      <c r="U422" s="61">
        <f t="shared" si="100"/>
        <v>52</v>
      </c>
      <c r="V422" s="61">
        <f t="shared" si="101"/>
        <v>50</v>
      </c>
      <c r="W422" s="60">
        <f t="shared" si="94"/>
        <v>1</v>
      </c>
      <c r="X422" s="68" t="s">
        <v>2154</v>
      </c>
    </row>
    <row r="423" spans="1:24" ht="15" customHeight="1" x14ac:dyDescent="0.25">
      <c r="A423" s="40" t="s">
        <v>15</v>
      </c>
      <c r="B423" s="40" t="s">
        <v>99</v>
      </c>
      <c r="C423" t="s">
        <v>15</v>
      </c>
      <c r="D423" s="40" t="s">
        <v>107</v>
      </c>
      <c r="E423" t="s">
        <v>466</v>
      </c>
      <c r="F423" s="40" t="s">
        <v>467</v>
      </c>
      <c r="G423" t="s">
        <v>466</v>
      </c>
      <c r="H423" t="s">
        <v>468</v>
      </c>
      <c r="I423" s="1"/>
      <c r="J423" s="1"/>
      <c r="K423" s="1">
        <v>25</v>
      </c>
      <c r="L423" s="1"/>
      <c r="M423" s="1"/>
      <c r="N423" s="1">
        <v>435</v>
      </c>
      <c r="O423" s="60">
        <f t="shared" si="95"/>
        <v>2</v>
      </c>
      <c r="P423" s="60">
        <f t="shared" si="96"/>
        <v>2</v>
      </c>
      <c r="Q423" s="62">
        <f t="shared" si="103"/>
        <v>0</v>
      </c>
      <c r="R423" s="62">
        <f t="shared" si="97"/>
        <v>17.399999999999999</v>
      </c>
      <c r="S423" s="60" t="str">
        <f t="shared" si="92"/>
        <v>0-15% range</v>
      </c>
      <c r="T423" s="61">
        <f t="shared" si="107"/>
        <v>230</v>
      </c>
      <c r="U423" s="61">
        <f t="shared" si="100"/>
        <v>435</v>
      </c>
      <c r="V423" s="61">
        <f t="shared" si="101"/>
        <v>25</v>
      </c>
      <c r="W423" s="60">
        <f t="shared" si="94"/>
        <v>1</v>
      </c>
      <c r="X423" s="68" t="s">
        <v>2154</v>
      </c>
    </row>
    <row r="424" spans="1:24" ht="15" customHeight="1" x14ac:dyDescent="0.25">
      <c r="A424" s="40" t="s">
        <v>15</v>
      </c>
      <c r="B424" s="40" t="s">
        <v>99</v>
      </c>
      <c r="C424" t="s">
        <v>15</v>
      </c>
      <c r="D424" s="40" t="s">
        <v>107</v>
      </c>
      <c r="E424" t="s">
        <v>773</v>
      </c>
      <c r="F424" s="40" t="s">
        <v>774</v>
      </c>
      <c r="G424" t="s">
        <v>773</v>
      </c>
      <c r="H424" t="s">
        <v>775</v>
      </c>
      <c r="I424" s="1"/>
      <c r="J424" s="1"/>
      <c r="K424" s="1">
        <v>180</v>
      </c>
      <c r="L424" s="1"/>
      <c r="M424" s="1"/>
      <c r="N424" s="1">
        <v>949</v>
      </c>
      <c r="O424" s="60">
        <f t="shared" si="95"/>
        <v>2</v>
      </c>
      <c r="P424" s="60">
        <f t="shared" si="96"/>
        <v>2</v>
      </c>
      <c r="Q424" s="62">
        <f t="shared" ref="Q424:Q425" si="108">IFERROR(1-(MIN(I424:N424)/MAX(I424:N424)),"")</f>
        <v>0.81032665964172812</v>
      </c>
      <c r="R424" s="62">
        <f t="shared" si="97"/>
        <v>5.2722222222222221</v>
      </c>
      <c r="S424" s="60" t="str">
        <f t="shared" si="92"/>
        <v>50-100% range</v>
      </c>
      <c r="T424" s="61">
        <f>$N424</f>
        <v>949</v>
      </c>
      <c r="U424" s="61">
        <f t="shared" si="100"/>
        <v>949</v>
      </c>
      <c r="V424" s="61">
        <f t="shared" si="101"/>
        <v>180</v>
      </c>
      <c r="W424" s="60">
        <f t="shared" si="94"/>
        <v>1</v>
      </c>
      <c r="X424" s="68" t="s">
        <v>2160</v>
      </c>
    </row>
    <row r="425" spans="1:24" ht="15" customHeight="1" x14ac:dyDescent="0.25">
      <c r="A425" s="40" t="s">
        <v>15</v>
      </c>
      <c r="B425" s="40" t="s">
        <v>99</v>
      </c>
      <c r="C425" t="s">
        <v>100</v>
      </c>
      <c r="D425" s="40" t="s">
        <v>101</v>
      </c>
      <c r="E425" t="s">
        <v>286</v>
      </c>
      <c r="F425" s="40" t="s">
        <v>287</v>
      </c>
      <c r="G425" t="s">
        <v>360</v>
      </c>
      <c r="H425" t="s">
        <v>361</v>
      </c>
      <c r="I425" s="1">
        <v>34</v>
      </c>
      <c r="J425" s="1"/>
      <c r="K425" s="1"/>
      <c r="L425" s="1"/>
      <c r="M425" s="1"/>
      <c r="N425" s="1"/>
      <c r="O425" s="60">
        <f t="shared" si="95"/>
        <v>1</v>
      </c>
      <c r="P425" s="60">
        <f t="shared" si="96"/>
        <v>1</v>
      </c>
      <c r="Q425" s="62">
        <f t="shared" si="108"/>
        <v>0</v>
      </c>
      <c r="R425" s="62">
        <f t="shared" si="97"/>
        <v>1</v>
      </c>
      <c r="S425" s="60" t="str">
        <f t="shared" si="92"/>
        <v>0-15% range</v>
      </c>
      <c r="T425" s="61">
        <f>AVERAGE(I425:N425)</f>
        <v>34</v>
      </c>
      <c r="U425" s="61">
        <f t="shared" si="100"/>
        <v>34</v>
      </c>
      <c r="V425" s="61">
        <f t="shared" si="101"/>
        <v>34</v>
      </c>
      <c r="W425" s="60">
        <f t="shared" si="94"/>
        <v>1</v>
      </c>
      <c r="X425" s="77" t="s">
        <v>2173</v>
      </c>
    </row>
    <row r="426" spans="1:24" ht="15" customHeight="1" x14ac:dyDescent="0.25">
      <c r="A426" s="40" t="s">
        <v>15</v>
      </c>
      <c r="B426" s="40" t="s">
        <v>99</v>
      </c>
      <c r="C426" t="s">
        <v>100</v>
      </c>
      <c r="D426" s="40" t="s">
        <v>101</v>
      </c>
      <c r="E426" t="s">
        <v>286</v>
      </c>
      <c r="F426" s="40" t="s">
        <v>287</v>
      </c>
      <c r="G426" t="s">
        <v>1717</v>
      </c>
      <c r="H426" t="s">
        <v>916</v>
      </c>
      <c r="I426" s="1">
        <v>57</v>
      </c>
      <c r="J426" s="1"/>
      <c r="K426" s="1"/>
      <c r="L426" s="1"/>
      <c r="M426" s="1"/>
      <c r="N426" s="1">
        <v>120</v>
      </c>
      <c r="O426" s="60">
        <f t="shared" si="95"/>
        <v>2</v>
      </c>
      <c r="P426" s="60">
        <f t="shared" si="96"/>
        <v>2</v>
      </c>
      <c r="Q426" s="62">
        <f t="shared" si="103"/>
        <v>0</v>
      </c>
      <c r="R426" s="62">
        <f t="shared" si="97"/>
        <v>2.1052631578947367</v>
      </c>
      <c r="S426" s="60" t="str">
        <f t="shared" si="92"/>
        <v>0-15% range</v>
      </c>
      <c r="T426" s="61">
        <f t="shared" ref="T426:T427" si="109">AVERAGE(I426:N426)</f>
        <v>88.5</v>
      </c>
      <c r="U426" s="61">
        <f t="shared" si="100"/>
        <v>120</v>
      </c>
      <c r="V426" s="61">
        <f t="shared" si="101"/>
        <v>57</v>
      </c>
      <c r="W426" s="60">
        <f t="shared" si="94"/>
        <v>1</v>
      </c>
      <c r="X426" s="68" t="s">
        <v>2154</v>
      </c>
    </row>
    <row r="427" spans="1:24" ht="15" customHeight="1" x14ac:dyDescent="0.25">
      <c r="A427" s="40" t="s">
        <v>15</v>
      </c>
      <c r="B427" s="40" t="s">
        <v>99</v>
      </c>
      <c r="C427" t="s">
        <v>100</v>
      </c>
      <c r="D427" s="40" t="s">
        <v>101</v>
      </c>
      <c r="E427" t="s">
        <v>286</v>
      </c>
      <c r="F427" s="40" t="s">
        <v>287</v>
      </c>
      <c r="G427" t="s">
        <v>1854</v>
      </c>
      <c r="H427" t="s">
        <v>930</v>
      </c>
      <c r="I427" s="1">
        <v>29</v>
      </c>
      <c r="J427" s="1"/>
      <c r="K427" s="1"/>
      <c r="L427" s="1"/>
      <c r="M427" s="1"/>
      <c r="N427" s="1">
        <v>60</v>
      </c>
      <c r="O427" s="60">
        <f t="shared" si="95"/>
        <v>2</v>
      </c>
      <c r="P427" s="60">
        <f t="shared" si="96"/>
        <v>2</v>
      </c>
      <c r="Q427" s="62">
        <f t="shared" si="103"/>
        <v>0</v>
      </c>
      <c r="R427" s="62">
        <f t="shared" si="97"/>
        <v>2.0689655172413794</v>
      </c>
      <c r="S427" s="60" t="str">
        <f t="shared" si="92"/>
        <v>0-15% range</v>
      </c>
      <c r="T427" s="61">
        <f t="shared" si="109"/>
        <v>44.5</v>
      </c>
      <c r="U427" s="61">
        <f t="shared" si="100"/>
        <v>60</v>
      </c>
      <c r="V427" s="61">
        <f t="shared" si="101"/>
        <v>29</v>
      </c>
      <c r="W427" s="60">
        <f t="shared" si="94"/>
        <v>1</v>
      </c>
      <c r="X427" s="68" t="s">
        <v>2154</v>
      </c>
    </row>
    <row r="428" spans="1:24" ht="15" customHeight="1" x14ac:dyDescent="0.25">
      <c r="A428" s="40" t="s">
        <v>15</v>
      </c>
      <c r="B428" s="40" t="s">
        <v>99</v>
      </c>
      <c r="C428" t="s">
        <v>100</v>
      </c>
      <c r="D428" s="40" t="s">
        <v>101</v>
      </c>
      <c r="E428" t="s">
        <v>286</v>
      </c>
      <c r="F428" s="40" t="s">
        <v>287</v>
      </c>
      <c r="G428" t="s">
        <v>2126</v>
      </c>
      <c r="H428" t="s">
        <v>920</v>
      </c>
      <c r="I428" s="1">
        <v>34</v>
      </c>
      <c r="J428" s="1"/>
      <c r="K428" s="1"/>
      <c r="L428" s="1"/>
      <c r="M428" s="1"/>
      <c r="N428" s="1"/>
      <c r="O428" s="60">
        <f t="shared" si="95"/>
        <v>1</v>
      </c>
      <c r="P428" s="60">
        <f t="shared" si="96"/>
        <v>1</v>
      </c>
      <c r="Q428" s="62">
        <f t="shared" si="103"/>
        <v>0</v>
      </c>
      <c r="R428" s="62">
        <f t="shared" si="97"/>
        <v>1</v>
      </c>
      <c r="S428" s="60" t="str">
        <f t="shared" si="92"/>
        <v>0-15% range</v>
      </c>
      <c r="T428" s="61">
        <f t="shared" ref="T428:T435" si="110">AVERAGE(I428:N428)</f>
        <v>34</v>
      </c>
      <c r="U428" s="61">
        <f t="shared" si="100"/>
        <v>34</v>
      </c>
      <c r="V428" s="61">
        <f t="shared" si="101"/>
        <v>34</v>
      </c>
      <c r="W428" s="60">
        <f t="shared" si="94"/>
        <v>1</v>
      </c>
      <c r="X428" s="77" t="s">
        <v>2173</v>
      </c>
    </row>
    <row r="429" spans="1:24" ht="15" customHeight="1" x14ac:dyDescent="0.25">
      <c r="A429" s="40" t="s">
        <v>15</v>
      </c>
      <c r="B429" s="40" t="s">
        <v>99</v>
      </c>
      <c r="C429" t="s">
        <v>100</v>
      </c>
      <c r="D429" s="40" t="s">
        <v>101</v>
      </c>
      <c r="E429" t="s">
        <v>145</v>
      </c>
      <c r="F429" s="40" t="s">
        <v>146</v>
      </c>
      <c r="G429" t="s">
        <v>1091</v>
      </c>
      <c r="H429" t="s">
        <v>1092</v>
      </c>
      <c r="I429" s="1"/>
      <c r="J429" s="1"/>
      <c r="K429" s="1"/>
      <c r="L429" s="1"/>
      <c r="M429" s="1"/>
      <c r="N429" s="1">
        <v>117</v>
      </c>
      <c r="O429" s="60">
        <f t="shared" si="95"/>
        <v>1</v>
      </c>
      <c r="P429" s="60">
        <f t="shared" si="96"/>
        <v>1</v>
      </c>
      <c r="Q429" s="62">
        <f t="shared" ref="Q429:Q435" si="111">IFERROR(1-(MIN(I429:N429)/MAX(I429:N429)),"")</f>
        <v>0</v>
      </c>
      <c r="R429" s="62">
        <f t="shared" si="97"/>
        <v>1</v>
      </c>
      <c r="S429" s="60" t="str">
        <f t="shared" si="92"/>
        <v>0-15% range</v>
      </c>
      <c r="T429" s="61">
        <f t="shared" si="110"/>
        <v>117</v>
      </c>
      <c r="U429" s="61">
        <f t="shared" si="100"/>
        <v>117</v>
      </c>
      <c r="V429" s="61">
        <f t="shared" si="101"/>
        <v>117</v>
      </c>
      <c r="W429" s="60">
        <f t="shared" si="94"/>
        <v>1</v>
      </c>
      <c r="X429" s="77" t="s">
        <v>2173</v>
      </c>
    </row>
    <row r="430" spans="1:24" ht="15" customHeight="1" x14ac:dyDescent="0.25">
      <c r="A430" s="40" t="s">
        <v>15</v>
      </c>
      <c r="B430" s="40" t="s">
        <v>99</v>
      </c>
      <c r="C430" t="s">
        <v>100</v>
      </c>
      <c r="D430" s="40" t="s">
        <v>101</v>
      </c>
      <c r="E430" t="s">
        <v>145</v>
      </c>
      <c r="F430" s="40" t="s">
        <v>146</v>
      </c>
      <c r="G430" t="s">
        <v>1718</v>
      </c>
      <c r="H430" t="s">
        <v>1719</v>
      </c>
      <c r="I430" s="1"/>
      <c r="J430" s="1"/>
      <c r="K430" s="1"/>
      <c r="L430" s="1"/>
      <c r="M430" s="1"/>
      <c r="N430" s="1">
        <v>110</v>
      </c>
      <c r="O430" s="60">
        <f t="shared" si="95"/>
        <v>1</v>
      </c>
      <c r="P430" s="60">
        <f t="shared" si="96"/>
        <v>1</v>
      </c>
      <c r="Q430" s="62">
        <f t="shared" si="111"/>
        <v>0</v>
      </c>
      <c r="R430" s="62">
        <f t="shared" si="97"/>
        <v>1</v>
      </c>
      <c r="S430" s="60" t="str">
        <f t="shared" si="92"/>
        <v>0-15% range</v>
      </c>
      <c r="T430" s="61">
        <f t="shared" si="110"/>
        <v>110</v>
      </c>
      <c r="U430" s="61">
        <f t="shared" si="100"/>
        <v>110</v>
      </c>
      <c r="V430" s="61">
        <f t="shared" si="101"/>
        <v>110</v>
      </c>
      <c r="W430" s="60">
        <f t="shared" si="94"/>
        <v>1</v>
      </c>
      <c r="X430" s="77" t="s">
        <v>2173</v>
      </c>
    </row>
    <row r="431" spans="1:24" ht="15" customHeight="1" x14ac:dyDescent="0.25">
      <c r="A431" s="40" t="s">
        <v>15</v>
      </c>
      <c r="B431" s="40" t="s">
        <v>99</v>
      </c>
      <c r="C431" t="s">
        <v>100</v>
      </c>
      <c r="D431" s="40" t="s">
        <v>101</v>
      </c>
      <c r="E431" t="s">
        <v>145</v>
      </c>
      <c r="F431" s="40" t="s">
        <v>146</v>
      </c>
      <c r="G431" t="s">
        <v>1845</v>
      </c>
      <c r="H431" t="s">
        <v>1846</v>
      </c>
      <c r="I431" s="1"/>
      <c r="J431" s="1"/>
      <c r="K431" s="1"/>
      <c r="L431" s="1"/>
      <c r="M431" s="1"/>
      <c r="N431" s="1">
        <v>65</v>
      </c>
      <c r="O431" s="60">
        <f t="shared" si="95"/>
        <v>1</v>
      </c>
      <c r="P431" s="60">
        <f t="shared" si="96"/>
        <v>1</v>
      </c>
      <c r="Q431" s="62">
        <f t="shared" si="111"/>
        <v>0</v>
      </c>
      <c r="R431" s="62">
        <f t="shared" si="97"/>
        <v>1</v>
      </c>
      <c r="S431" s="60" t="str">
        <f t="shared" si="92"/>
        <v>0-15% range</v>
      </c>
      <c r="T431" s="61">
        <f t="shared" si="110"/>
        <v>65</v>
      </c>
      <c r="U431" s="61">
        <f t="shared" si="100"/>
        <v>65</v>
      </c>
      <c r="V431" s="61">
        <f t="shared" si="101"/>
        <v>65</v>
      </c>
      <c r="W431" s="60">
        <f t="shared" si="94"/>
        <v>1</v>
      </c>
      <c r="X431" s="77" t="s">
        <v>2173</v>
      </c>
    </row>
    <row r="432" spans="1:24" ht="15" customHeight="1" x14ac:dyDescent="0.25">
      <c r="A432" s="40" t="s">
        <v>15</v>
      </c>
      <c r="B432" s="40" t="s">
        <v>99</v>
      </c>
      <c r="C432" t="s">
        <v>100</v>
      </c>
      <c r="D432" s="40" t="s">
        <v>101</v>
      </c>
      <c r="E432" t="s">
        <v>145</v>
      </c>
      <c r="F432" s="40" t="s">
        <v>146</v>
      </c>
      <c r="G432" t="s">
        <v>1847</v>
      </c>
      <c r="H432" t="s">
        <v>1848</v>
      </c>
      <c r="I432" s="1"/>
      <c r="J432" s="1"/>
      <c r="K432" s="1"/>
      <c r="L432" s="1"/>
      <c r="M432" s="1"/>
      <c r="N432" s="1">
        <v>20</v>
      </c>
      <c r="O432" s="60">
        <f t="shared" si="95"/>
        <v>1</v>
      </c>
      <c r="P432" s="60">
        <f t="shared" si="96"/>
        <v>1</v>
      </c>
      <c r="Q432" s="62">
        <f t="shared" si="111"/>
        <v>0</v>
      </c>
      <c r="R432" s="62">
        <f t="shared" si="97"/>
        <v>1</v>
      </c>
      <c r="S432" s="60" t="str">
        <f t="shared" si="92"/>
        <v>0-15% range</v>
      </c>
      <c r="T432" s="61">
        <f t="shared" si="110"/>
        <v>20</v>
      </c>
      <c r="U432" s="61">
        <f t="shared" si="100"/>
        <v>20</v>
      </c>
      <c r="V432" s="61">
        <f t="shared" si="101"/>
        <v>20</v>
      </c>
      <c r="W432" s="60">
        <f t="shared" si="94"/>
        <v>1</v>
      </c>
      <c r="X432" s="77" t="s">
        <v>2173</v>
      </c>
    </row>
    <row r="433" spans="1:24" ht="15" customHeight="1" x14ac:dyDescent="0.25">
      <c r="A433" s="40" t="s">
        <v>15</v>
      </c>
      <c r="B433" s="40" t="s">
        <v>99</v>
      </c>
      <c r="C433" t="s">
        <v>100</v>
      </c>
      <c r="D433" s="40" t="s">
        <v>101</v>
      </c>
      <c r="E433" t="s">
        <v>145</v>
      </c>
      <c r="F433" s="40" t="s">
        <v>146</v>
      </c>
      <c r="G433" t="s">
        <v>145</v>
      </c>
      <c r="H433" t="s">
        <v>547</v>
      </c>
      <c r="I433" s="1">
        <v>1026</v>
      </c>
      <c r="J433" s="1"/>
      <c r="K433" s="1"/>
      <c r="L433" s="1"/>
      <c r="M433" s="1"/>
      <c r="N433" s="1"/>
      <c r="O433" s="60">
        <f t="shared" si="95"/>
        <v>1</v>
      </c>
      <c r="P433" s="60">
        <f t="shared" si="96"/>
        <v>1</v>
      </c>
      <c r="Q433" s="62">
        <f t="shared" si="111"/>
        <v>0</v>
      </c>
      <c r="R433" s="62">
        <f t="shared" si="97"/>
        <v>1</v>
      </c>
      <c r="S433" s="60" t="str">
        <f t="shared" si="92"/>
        <v>0-15% range</v>
      </c>
      <c r="T433" s="61">
        <f t="shared" si="110"/>
        <v>1026</v>
      </c>
      <c r="U433" s="61">
        <f t="shared" si="100"/>
        <v>1026</v>
      </c>
      <c r="V433" s="61">
        <f t="shared" si="101"/>
        <v>1026</v>
      </c>
      <c r="W433" s="60">
        <f t="shared" si="94"/>
        <v>1</v>
      </c>
      <c r="X433" s="77" t="s">
        <v>2173</v>
      </c>
    </row>
    <row r="434" spans="1:24" ht="15" customHeight="1" x14ac:dyDescent="0.25">
      <c r="A434" s="40" t="s">
        <v>15</v>
      </c>
      <c r="B434" s="40" t="s">
        <v>99</v>
      </c>
      <c r="C434" t="s">
        <v>100</v>
      </c>
      <c r="D434" s="40" t="s">
        <v>101</v>
      </c>
      <c r="E434" t="s">
        <v>145</v>
      </c>
      <c r="F434" s="40" t="s">
        <v>146</v>
      </c>
      <c r="G434" t="s">
        <v>2121</v>
      </c>
      <c r="H434" t="s">
        <v>927</v>
      </c>
      <c r="I434" s="1">
        <v>137</v>
      </c>
      <c r="J434" s="1"/>
      <c r="K434" s="1"/>
      <c r="L434" s="1"/>
      <c r="M434" s="1"/>
      <c r="N434" s="1"/>
      <c r="O434" s="60">
        <f t="shared" si="95"/>
        <v>1</v>
      </c>
      <c r="P434" s="60">
        <f t="shared" si="96"/>
        <v>1</v>
      </c>
      <c r="Q434" s="62">
        <f t="shared" si="111"/>
        <v>0</v>
      </c>
      <c r="R434" s="62">
        <f t="shared" si="97"/>
        <v>1</v>
      </c>
      <c r="S434" s="60" t="str">
        <f t="shared" si="92"/>
        <v>0-15% range</v>
      </c>
      <c r="T434" s="61">
        <f t="shared" si="110"/>
        <v>137</v>
      </c>
      <c r="U434" s="61">
        <f t="shared" si="100"/>
        <v>137</v>
      </c>
      <c r="V434" s="61">
        <f t="shared" si="101"/>
        <v>137</v>
      </c>
      <c r="W434" s="60">
        <f t="shared" si="94"/>
        <v>1</v>
      </c>
      <c r="X434" s="77" t="s">
        <v>2173</v>
      </c>
    </row>
    <row r="435" spans="1:24" ht="15" customHeight="1" x14ac:dyDescent="0.25">
      <c r="A435" s="40" t="s">
        <v>15</v>
      </c>
      <c r="B435" s="40" t="s">
        <v>99</v>
      </c>
      <c r="C435" t="s">
        <v>100</v>
      </c>
      <c r="D435" s="40" t="s">
        <v>101</v>
      </c>
      <c r="E435" t="s">
        <v>147</v>
      </c>
      <c r="F435" s="40" t="s">
        <v>148</v>
      </c>
      <c r="G435" t="s">
        <v>369</v>
      </c>
      <c r="H435" t="s">
        <v>370</v>
      </c>
      <c r="I435" s="1"/>
      <c r="J435" s="1"/>
      <c r="K435" s="1"/>
      <c r="L435" s="1"/>
      <c r="M435" s="1"/>
      <c r="N435" s="1">
        <v>5</v>
      </c>
      <c r="O435" s="60">
        <f t="shared" si="95"/>
        <v>1</v>
      </c>
      <c r="P435" s="60">
        <f t="shared" si="96"/>
        <v>1</v>
      </c>
      <c r="Q435" s="62">
        <f t="shared" si="111"/>
        <v>0</v>
      </c>
      <c r="R435" s="62">
        <f t="shared" si="97"/>
        <v>1</v>
      </c>
      <c r="S435" s="60" t="str">
        <f t="shared" si="92"/>
        <v>0-15% range</v>
      </c>
      <c r="T435" s="61">
        <f t="shared" si="110"/>
        <v>5</v>
      </c>
      <c r="U435" s="61">
        <f t="shared" si="100"/>
        <v>5</v>
      </c>
      <c r="V435" s="61">
        <f t="shared" si="101"/>
        <v>5</v>
      </c>
      <c r="W435" s="60">
        <f t="shared" si="94"/>
        <v>1</v>
      </c>
      <c r="X435" s="77" t="s">
        <v>2173</v>
      </c>
    </row>
    <row r="436" spans="1:24" ht="15" customHeight="1" x14ac:dyDescent="0.25">
      <c r="A436" s="40" t="s">
        <v>15</v>
      </c>
      <c r="B436" s="40" t="s">
        <v>99</v>
      </c>
      <c r="C436" t="s">
        <v>100</v>
      </c>
      <c r="D436" s="40" t="s">
        <v>101</v>
      </c>
      <c r="E436" t="s">
        <v>147</v>
      </c>
      <c r="F436" s="40" t="s">
        <v>148</v>
      </c>
      <c r="G436" t="s">
        <v>1720</v>
      </c>
      <c r="H436" t="s">
        <v>904</v>
      </c>
      <c r="I436" s="1">
        <v>97</v>
      </c>
      <c r="J436" s="1"/>
      <c r="K436" s="1"/>
      <c r="L436" s="1"/>
      <c r="M436" s="1"/>
      <c r="N436" s="1">
        <v>46</v>
      </c>
      <c r="O436" s="60">
        <f t="shared" si="95"/>
        <v>2</v>
      </c>
      <c r="P436" s="60">
        <f t="shared" si="96"/>
        <v>2</v>
      </c>
      <c r="Q436" s="62">
        <f t="shared" si="103"/>
        <v>0.52577319587628868</v>
      </c>
      <c r="R436" s="62">
        <f t="shared" si="97"/>
        <v>2.1086956521739131</v>
      </c>
      <c r="S436" s="60" t="str">
        <f t="shared" si="92"/>
        <v>50-100% range</v>
      </c>
      <c r="T436" s="1">
        <f>$I436</f>
        <v>97</v>
      </c>
      <c r="U436" s="61">
        <f t="shared" si="100"/>
        <v>97</v>
      </c>
      <c r="V436" s="61">
        <f t="shared" si="101"/>
        <v>46</v>
      </c>
      <c r="W436" s="60">
        <f t="shared" si="94"/>
        <v>1</v>
      </c>
      <c r="X436" s="68" t="s">
        <v>2156</v>
      </c>
    </row>
    <row r="437" spans="1:24" ht="15" customHeight="1" x14ac:dyDescent="0.25">
      <c r="A437" s="40" t="s">
        <v>15</v>
      </c>
      <c r="B437" s="40" t="s">
        <v>99</v>
      </c>
      <c r="C437" t="s">
        <v>100</v>
      </c>
      <c r="D437" s="40" t="s">
        <v>101</v>
      </c>
      <c r="E437" t="s">
        <v>147</v>
      </c>
      <c r="F437" s="40" t="s">
        <v>148</v>
      </c>
      <c r="G437" t="s">
        <v>1851</v>
      </c>
      <c r="H437" t="s">
        <v>1852</v>
      </c>
      <c r="I437" s="1"/>
      <c r="J437" s="1"/>
      <c r="K437" s="1"/>
      <c r="L437" s="1"/>
      <c r="M437" s="1"/>
      <c r="N437" s="1">
        <v>10</v>
      </c>
      <c r="O437" s="60">
        <f t="shared" si="95"/>
        <v>1</v>
      </c>
      <c r="P437" s="60">
        <f t="shared" si="96"/>
        <v>1</v>
      </c>
      <c r="Q437" s="62" t="str">
        <f t="shared" si="103"/>
        <v/>
      </c>
      <c r="R437" s="62">
        <f t="shared" si="97"/>
        <v>1</v>
      </c>
      <c r="S437" s="60" t="str">
        <f t="shared" si="92"/>
        <v>50-100% range</v>
      </c>
      <c r="T437" s="61">
        <f>AVERAGE(I437:N437)</f>
        <v>10</v>
      </c>
      <c r="U437" s="61">
        <f t="shared" si="100"/>
        <v>10</v>
      </c>
      <c r="V437" s="61">
        <f t="shared" si="101"/>
        <v>10</v>
      </c>
      <c r="W437" s="60">
        <f t="shared" si="94"/>
        <v>1</v>
      </c>
      <c r="X437" s="77" t="s">
        <v>2173</v>
      </c>
    </row>
    <row r="438" spans="1:24" ht="15" customHeight="1" x14ac:dyDescent="0.25">
      <c r="A438" s="40" t="s">
        <v>15</v>
      </c>
      <c r="B438" s="40" t="s">
        <v>99</v>
      </c>
      <c r="C438" t="s">
        <v>100</v>
      </c>
      <c r="D438" s="40" t="s">
        <v>101</v>
      </c>
      <c r="E438" t="s">
        <v>147</v>
      </c>
      <c r="F438" s="40" t="s">
        <v>148</v>
      </c>
      <c r="G438" t="s">
        <v>1853</v>
      </c>
      <c r="H438" t="s">
        <v>921</v>
      </c>
      <c r="I438" s="1">
        <v>63</v>
      </c>
      <c r="J438" s="1"/>
      <c r="K438" s="1"/>
      <c r="L438" s="1"/>
      <c r="M438" s="1"/>
      <c r="N438" s="1">
        <v>35</v>
      </c>
      <c r="O438" s="60">
        <f t="shared" si="95"/>
        <v>2</v>
      </c>
      <c r="P438" s="60">
        <f t="shared" si="96"/>
        <v>2</v>
      </c>
      <c r="Q438" s="62">
        <f t="shared" si="103"/>
        <v>0.44444444444444442</v>
      </c>
      <c r="R438" s="62">
        <f t="shared" si="97"/>
        <v>1.8</v>
      </c>
      <c r="S438" s="60" t="str">
        <f t="shared" si="92"/>
        <v>16 - 50% range</v>
      </c>
      <c r="T438" s="61">
        <f>AVERAGE(I438:N438)</f>
        <v>49</v>
      </c>
      <c r="U438" s="61">
        <f t="shared" si="100"/>
        <v>63</v>
      </c>
      <c r="V438" s="61">
        <f t="shared" si="101"/>
        <v>35</v>
      </c>
      <c r="W438" s="60">
        <f t="shared" si="94"/>
        <v>1</v>
      </c>
      <c r="X438" s="68" t="s">
        <v>2154</v>
      </c>
    </row>
    <row r="439" spans="1:24" ht="15" customHeight="1" x14ac:dyDescent="0.25">
      <c r="A439" s="40" t="s">
        <v>15</v>
      </c>
      <c r="B439" s="40" t="s">
        <v>99</v>
      </c>
      <c r="C439" t="s">
        <v>100</v>
      </c>
      <c r="D439" s="40" t="s">
        <v>101</v>
      </c>
      <c r="E439" t="s">
        <v>147</v>
      </c>
      <c r="F439" s="40" t="s">
        <v>148</v>
      </c>
      <c r="G439" t="s">
        <v>147</v>
      </c>
      <c r="H439" t="s">
        <v>922</v>
      </c>
      <c r="I439" s="1">
        <v>46</v>
      </c>
      <c r="J439" s="1"/>
      <c r="K439" s="1"/>
      <c r="L439" s="1"/>
      <c r="M439" s="1"/>
      <c r="N439" s="1"/>
      <c r="O439" s="60">
        <f t="shared" si="95"/>
        <v>1</v>
      </c>
      <c r="P439" s="60">
        <f t="shared" si="96"/>
        <v>1</v>
      </c>
      <c r="Q439" s="62">
        <f t="shared" si="103"/>
        <v>0</v>
      </c>
      <c r="R439" s="62">
        <f t="shared" si="97"/>
        <v>1</v>
      </c>
      <c r="S439" s="60" t="str">
        <f t="shared" si="92"/>
        <v>0-15% range</v>
      </c>
      <c r="T439" s="61">
        <f t="shared" si="104"/>
        <v>46</v>
      </c>
      <c r="U439" s="61">
        <f t="shared" si="100"/>
        <v>46</v>
      </c>
      <c r="V439" s="61">
        <f t="shared" si="101"/>
        <v>46</v>
      </c>
      <c r="W439" s="60">
        <f t="shared" si="94"/>
        <v>1</v>
      </c>
      <c r="X439" s="77" t="s">
        <v>2173</v>
      </c>
    </row>
    <row r="440" spans="1:24" ht="15" customHeight="1" x14ac:dyDescent="0.25">
      <c r="A440" s="40" t="s">
        <v>15</v>
      </c>
      <c r="B440" s="40" t="s">
        <v>99</v>
      </c>
      <c r="C440" t="s">
        <v>100</v>
      </c>
      <c r="D440" s="40" t="s">
        <v>101</v>
      </c>
      <c r="E440" t="s">
        <v>147</v>
      </c>
      <c r="F440" s="40" t="s">
        <v>148</v>
      </c>
      <c r="G440" t="s">
        <v>2125</v>
      </c>
      <c r="H440" t="s">
        <v>923</v>
      </c>
      <c r="I440" s="1">
        <v>34</v>
      </c>
      <c r="J440" s="1"/>
      <c r="K440" s="1"/>
      <c r="L440" s="1"/>
      <c r="M440" s="1"/>
      <c r="N440" s="1"/>
      <c r="O440" s="60">
        <f t="shared" si="95"/>
        <v>1</v>
      </c>
      <c r="P440" s="60">
        <f t="shared" si="96"/>
        <v>1</v>
      </c>
      <c r="Q440" s="62">
        <f>IFERROR(1-(MIN(I440:N440)/MAX(I440:N440)),"")</f>
        <v>0</v>
      </c>
      <c r="R440" s="62">
        <f t="shared" si="97"/>
        <v>1</v>
      </c>
      <c r="S440" s="60" t="str">
        <f t="shared" si="92"/>
        <v>0-15% range</v>
      </c>
      <c r="T440" s="61">
        <f t="shared" si="104"/>
        <v>34</v>
      </c>
      <c r="U440" s="61">
        <f t="shared" si="100"/>
        <v>34</v>
      </c>
      <c r="V440" s="61">
        <f t="shared" si="101"/>
        <v>34</v>
      </c>
      <c r="W440" s="60">
        <f t="shared" si="94"/>
        <v>1</v>
      </c>
      <c r="X440" s="77" t="s">
        <v>2173</v>
      </c>
    </row>
    <row r="441" spans="1:24" ht="15" customHeight="1" x14ac:dyDescent="0.25">
      <c r="A441" s="40" t="s">
        <v>15</v>
      </c>
      <c r="B441" s="40" t="s">
        <v>99</v>
      </c>
      <c r="C441" t="s">
        <v>100</v>
      </c>
      <c r="D441" s="40" t="s">
        <v>101</v>
      </c>
      <c r="E441" t="s">
        <v>100</v>
      </c>
      <c r="F441" s="40" t="s">
        <v>102</v>
      </c>
      <c r="G441" t="s">
        <v>725</v>
      </c>
      <c r="H441" t="s">
        <v>931</v>
      </c>
      <c r="I441" s="1">
        <v>29</v>
      </c>
      <c r="J441" s="1"/>
      <c r="K441" s="1"/>
      <c r="L441" s="1"/>
      <c r="M441" s="1"/>
      <c r="N441" s="1">
        <v>6</v>
      </c>
      <c r="O441" s="60">
        <f t="shared" si="95"/>
        <v>2</v>
      </c>
      <c r="P441" s="60">
        <f t="shared" si="96"/>
        <v>2</v>
      </c>
      <c r="Q441" s="62">
        <f t="shared" si="103"/>
        <v>0.7931034482758621</v>
      </c>
      <c r="R441" s="62">
        <f t="shared" si="97"/>
        <v>4.833333333333333</v>
      </c>
      <c r="S441" s="60" t="str">
        <f t="shared" si="92"/>
        <v>50-100% range</v>
      </c>
      <c r="T441" s="1">
        <f>$I441</f>
        <v>29</v>
      </c>
      <c r="U441" s="61">
        <f t="shared" si="100"/>
        <v>29</v>
      </c>
      <c r="V441" s="61">
        <f t="shared" si="101"/>
        <v>6</v>
      </c>
      <c r="W441" s="60">
        <f t="shared" si="94"/>
        <v>1</v>
      </c>
      <c r="X441" s="68" t="s">
        <v>2156</v>
      </c>
    </row>
    <row r="442" spans="1:24" ht="15" customHeight="1" x14ac:dyDescent="0.25">
      <c r="A442" s="40" t="s">
        <v>15</v>
      </c>
      <c r="B442" s="40" t="s">
        <v>99</v>
      </c>
      <c r="C442" t="s">
        <v>100</v>
      </c>
      <c r="D442" s="40" t="s">
        <v>101</v>
      </c>
      <c r="E442" t="s">
        <v>100</v>
      </c>
      <c r="F442" s="40" t="s">
        <v>102</v>
      </c>
      <c r="G442" t="s">
        <v>1721</v>
      </c>
      <c r="H442" t="s">
        <v>1722</v>
      </c>
      <c r="I442" s="1"/>
      <c r="J442" s="1"/>
      <c r="K442" s="1"/>
      <c r="L442" s="1"/>
      <c r="M442" s="1"/>
      <c r="N442" s="1">
        <v>32</v>
      </c>
      <c r="O442" s="60">
        <f t="shared" si="95"/>
        <v>1</v>
      </c>
      <c r="P442" s="60">
        <f t="shared" si="96"/>
        <v>1</v>
      </c>
      <c r="Q442" s="62" t="str">
        <f t="shared" si="103"/>
        <v/>
      </c>
      <c r="R442" s="62">
        <f t="shared" si="97"/>
        <v>1</v>
      </c>
      <c r="S442" s="60" t="str">
        <f t="shared" si="92"/>
        <v>50-100% range</v>
      </c>
      <c r="T442" s="61">
        <f>AVERAGE(I442:N442)</f>
        <v>32</v>
      </c>
      <c r="U442" s="61">
        <f t="shared" si="100"/>
        <v>32</v>
      </c>
      <c r="V442" s="61">
        <f t="shared" si="101"/>
        <v>32</v>
      </c>
      <c r="W442" s="60">
        <f t="shared" si="94"/>
        <v>1</v>
      </c>
      <c r="X442" s="77" t="s">
        <v>2173</v>
      </c>
    </row>
    <row r="443" spans="1:24" ht="15" customHeight="1" x14ac:dyDescent="0.25">
      <c r="A443" s="40" t="s">
        <v>15</v>
      </c>
      <c r="B443" s="40" t="s">
        <v>99</v>
      </c>
      <c r="C443" t="s">
        <v>100</v>
      </c>
      <c r="D443" s="40" t="s">
        <v>101</v>
      </c>
      <c r="E443" t="s">
        <v>100</v>
      </c>
      <c r="F443" s="40" t="s">
        <v>102</v>
      </c>
      <c r="G443" t="s">
        <v>100</v>
      </c>
      <c r="H443" t="s">
        <v>550</v>
      </c>
      <c r="I443" s="1">
        <v>486</v>
      </c>
      <c r="J443" s="1"/>
      <c r="K443" s="1"/>
      <c r="L443" s="1"/>
      <c r="M443" s="1"/>
      <c r="N443" s="1">
        <v>49</v>
      </c>
      <c r="O443" s="60">
        <f t="shared" si="95"/>
        <v>2</v>
      </c>
      <c r="P443" s="60">
        <f t="shared" si="96"/>
        <v>2</v>
      </c>
      <c r="Q443" s="62">
        <f t="shared" si="103"/>
        <v>0.89917695473251025</v>
      </c>
      <c r="R443" s="62">
        <f t="shared" si="97"/>
        <v>9.9183673469387763</v>
      </c>
      <c r="S443" s="60" t="str">
        <f t="shared" si="92"/>
        <v>50-100% range</v>
      </c>
      <c r="T443" s="1">
        <f>$I443</f>
        <v>486</v>
      </c>
      <c r="U443" s="61">
        <f t="shared" si="100"/>
        <v>486</v>
      </c>
      <c r="V443" s="61">
        <f t="shared" si="101"/>
        <v>49</v>
      </c>
      <c r="W443" s="60">
        <f t="shared" si="94"/>
        <v>1</v>
      </c>
      <c r="X443" s="68" t="s">
        <v>2156</v>
      </c>
    </row>
    <row r="444" spans="1:24" ht="15" customHeight="1" x14ac:dyDescent="0.25">
      <c r="A444" s="40" t="s">
        <v>15</v>
      </c>
      <c r="B444" s="40" t="s">
        <v>99</v>
      </c>
      <c r="C444" t="s">
        <v>100</v>
      </c>
      <c r="D444" s="40" t="s">
        <v>101</v>
      </c>
      <c r="E444" t="s">
        <v>100</v>
      </c>
      <c r="F444" s="40" t="s">
        <v>102</v>
      </c>
      <c r="G444" t="s">
        <v>1834</v>
      </c>
      <c r="H444" t="s">
        <v>1835</v>
      </c>
      <c r="I444" s="1"/>
      <c r="J444" s="1"/>
      <c r="K444" s="1"/>
      <c r="L444" s="1"/>
      <c r="M444" s="1"/>
      <c r="N444" s="1">
        <v>78</v>
      </c>
      <c r="O444" s="60">
        <f t="shared" si="95"/>
        <v>1</v>
      </c>
      <c r="P444" s="60">
        <f t="shared" si="96"/>
        <v>1</v>
      </c>
      <c r="Q444" s="62">
        <f t="shared" ref="Q444:Q507" si="112">IFERROR(1-(MIN(I444:N444)/MAX(I444:N444)),"")</f>
        <v>0</v>
      </c>
      <c r="R444" s="62">
        <f t="shared" si="97"/>
        <v>1</v>
      </c>
      <c r="S444" s="60" t="str">
        <f t="shared" si="92"/>
        <v>0-15% range</v>
      </c>
      <c r="T444" s="61">
        <f t="shared" si="104"/>
        <v>78</v>
      </c>
      <c r="U444" s="61">
        <f t="shared" si="100"/>
        <v>78</v>
      </c>
      <c r="V444" s="61">
        <f t="shared" si="101"/>
        <v>78</v>
      </c>
      <c r="W444" s="60">
        <f t="shared" si="94"/>
        <v>1</v>
      </c>
      <c r="X444" s="77" t="s">
        <v>2173</v>
      </c>
    </row>
    <row r="445" spans="1:24" ht="15" customHeight="1" x14ac:dyDescent="0.25">
      <c r="A445" s="40" t="s">
        <v>15</v>
      </c>
      <c r="B445" s="40" t="s">
        <v>99</v>
      </c>
      <c r="C445" t="s">
        <v>100</v>
      </c>
      <c r="D445" s="40" t="s">
        <v>101</v>
      </c>
      <c r="E445" t="s">
        <v>100</v>
      </c>
      <c r="F445" s="40" t="s">
        <v>102</v>
      </c>
      <c r="G445" t="s">
        <v>1843</v>
      </c>
      <c r="H445" t="s">
        <v>1844</v>
      </c>
      <c r="I445" s="1"/>
      <c r="J445" s="1"/>
      <c r="K445" s="1"/>
      <c r="L445" s="1"/>
      <c r="M445" s="1"/>
      <c r="N445" s="1">
        <v>33</v>
      </c>
      <c r="O445" s="60">
        <f t="shared" si="95"/>
        <v>1</v>
      </c>
      <c r="P445" s="60">
        <f t="shared" si="96"/>
        <v>1</v>
      </c>
      <c r="Q445" s="62">
        <f t="shared" si="112"/>
        <v>0</v>
      </c>
      <c r="R445" s="62">
        <f t="shared" si="97"/>
        <v>1</v>
      </c>
      <c r="S445" s="60" t="str">
        <f t="shared" si="92"/>
        <v>0-15% range</v>
      </c>
      <c r="T445" s="61">
        <f t="shared" si="104"/>
        <v>33</v>
      </c>
      <c r="U445" s="61">
        <f t="shared" si="100"/>
        <v>33</v>
      </c>
      <c r="V445" s="61">
        <f t="shared" si="101"/>
        <v>33</v>
      </c>
      <c r="W445" s="60">
        <f t="shared" si="94"/>
        <v>1</v>
      </c>
      <c r="X445" s="77" t="s">
        <v>2173</v>
      </c>
    </row>
    <row r="446" spans="1:24" ht="15" customHeight="1" x14ac:dyDescent="0.25">
      <c r="A446" s="40" t="s">
        <v>15</v>
      </c>
      <c r="B446" s="40" t="s">
        <v>99</v>
      </c>
      <c r="C446" t="s">
        <v>100</v>
      </c>
      <c r="D446" s="40" t="s">
        <v>101</v>
      </c>
      <c r="E446" t="s">
        <v>100</v>
      </c>
      <c r="F446" s="40" t="s">
        <v>102</v>
      </c>
      <c r="G446" t="s">
        <v>1855</v>
      </c>
      <c r="H446" t="s">
        <v>1856</v>
      </c>
      <c r="I446" s="1"/>
      <c r="J446" s="1"/>
      <c r="K446" s="1"/>
      <c r="L446" s="1"/>
      <c r="M446" s="1"/>
      <c r="N446" s="1">
        <v>13</v>
      </c>
      <c r="O446" s="60">
        <f t="shared" si="95"/>
        <v>1</v>
      </c>
      <c r="P446" s="60">
        <f t="shared" si="96"/>
        <v>1</v>
      </c>
      <c r="Q446" s="62">
        <f t="shared" si="112"/>
        <v>0</v>
      </c>
      <c r="R446" s="62">
        <f t="shared" si="97"/>
        <v>1</v>
      </c>
      <c r="S446" s="60" t="str">
        <f t="shared" si="92"/>
        <v>0-15% range</v>
      </c>
      <c r="T446" s="61">
        <f t="shared" si="104"/>
        <v>13</v>
      </c>
      <c r="U446" s="61">
        <f t="shared" si="100"/>
        <v>13</v>
      </c>
      <c r="V446" s="61">
        <f t="shared" si="101"/>
        <v>13</v>
      </c>
      <c r="W446" s="60">
        <f t="shared" si="94"/>
        <v>1</v>
      </c>
      <c r="X446" s="77" t="s">
        <v>2173</v>
      </c>
    </row>
    <row r="447" spans="1:24" ht="15" customHeight="1" x14ac:dyDescent="0.25">
      <c r="A447" s="40" t="s">
        <v>15</v>
      </c>
      <c r="B447" s="40" t="s">
        <v>99</v>
      </c>
      <c r="C447" t="s">
        <v>100</v>
      </c>
      <c r="D447" s="40" t="s">
        <v>101</v>
      </c>
      <c r="E447" t="s">
        <v>100</v>
      </c>
      <c r="F447" s="40" t="s">
        <v>102</v>
      </c>
      <c r="G447" t="s">
        <v>1857</v>
      </c>
      <c r="H447" t="s">
        <v>1858</v>
      </c>
      <c r="I447" s="1"/>
      <c r="J447" s="1"/>
      <c r="K447" s="1"/>
      <c r="L447" s="1"/>
      <c r="M447" s="1"/>
      <c r="N447" s="1">
        <v>13</v>
      </c>
      <c r="O447" s="60">
        <f t="shared" si="95"/>
        <v>1</v>
      </c>
      <c r="P447" s="60">
        <f t="shared" si="96"/>
        <v>1</v>
      </c>
      <c r="Q447" s="62">
        <f t="shared" si="112"/>
        <v>0</v>
      </c>
      <c r="R447" s="62">
        <f t="shared" si="97"/>
        <v>1</v>
      </c>
      <c r="S447" s="60" t="str">
        <f t="shared" si="92"/>
        <v>0-15% range</v>
      </c>
      <c r="T447" s="61">
        <f t="shared" si="104"/>
        <v>13</v>
      </c>
      <c r="U447" s="61">
        <f t="shared" si="100"/>
        <v>13</v>
      </c>
      <c r="V447" s="61">
        <f t="shared" si="101"/>
        <v>13</v>
      </c>
      <c r="W447" s="60">
        <f t="shared" si="94"/>
        <v>1</v>
      </c>
      <c r="X447" s="77" t="s">
        <v>2173</v>
      </c>
    </row>
    <row r="448" spans="1:24" ht="15" customHeight="1" x14ac:dyDescent="0.25">
      <c r="A448" s="40" t="s">
        <v>15</v>
      </c>
      <c r="B448" s="40" t="s">
        <v>99</v>
      </c>
      <c r="C448" t="s">
        <v>100</v>
      </c>
      <c r="D448" s="40" t="s">
        <v>101</v>
      </c>
      <c r="E448" t="s">
        <v>100</v>
      </c>
      <c r="F448" s="40" t="s">
        <v>102</v>
      </c>
      <c r="G448" t="s">
        <v>1859</v>
      </c>
      <c r="H448" t="s">
        <v>1860</v>
      </c>
      <c r="I448" s="1"/>
      <c r="J448" s="1"/>
      <c r="K448" s="1"/>
      <c r="L448" s="1"/>
      <c r="M448" s="1"/>
      <c r="N448" s="1">
        <v>19</v>
      </c>
      <c r="O448" s="60">
        <f t="shared" si="95"/>
        <v>1</v>
      </c>
      <c r="P448" s="60">
        <f t="shared" si="96"/>
        <v>1</v>
      </c>
      <c r="Q448" s="62">
        <f t="shared" si="112"/>
        <v>0</v>
      </c>
      <c r="R448" s="62">
        <f t="shared" si="97"/>
        <v>1</v>
      </c>
      <c r="S448" s="60" t="str">
        <f t="shared" si="92"/>
        <v>0-15% range</v>
      </c>
      <c r="T448" s="61">
        <f t="shared" si="104"/>
        <v>19</v>
      </c>
      <c r="U448" s="61">
        <f t="shared" si="100"/>
        <v>19</v>
      </c>
      <c r="V448" s="61">
        <f t="shared" si="101"/>
        <v>19</v>
      </c>
      <c r="W448" s="60">
        <f t="shared" si="94"/>
        <v>1</v>
      </c>
      <c r="X448" s="77" t="s">
        <v>2173</v>
      </c>
    </row>
    <row r="449" spans="1:24" ht="15" customHeight="1" x14ac:dyDescent="0.25">
      <c r="A449" s="40" t="s">
        <v>15</v>
      </c>
      <c r="B449" s="40" t="s">
        <v>99</v>
      </c>
      <c r="C449" t="s">
        <v>100</v>
      </c>
      <c r="D449" s="40" t="s">
        <v>101</v>
      </c>
      <c r="E449" t="s">
        <v>100</v>
      </c>
      <c r="F449" s="40" t="s">
        <v>102</v>
      </c>
      <c r="G449" t="s">
        <v>2122</v>
      </c>
      <c r="H449" t="s">
        <v>900</v>
      </c>
      <c r="I449" s="1">
        <v>86</v>
      </c>
      <c r="J449" s="1"/>
      <c r="K449" s="1"/>
      <c r="L449" s="1"/>
      <c r="M449" s="1"/>
      <c r="N449" s="1"/>
      <c r="O449" s="60">
        <f t="shared" si="95"/>
        <v>1</v>
      </c>
      <c r="P449" s="60">
        <f t="shared" si="96"/>
        <v>1</v>
      </c>
      <c r="Q449" s="62">
        <f t="shared" si="112"/>
        <v>0</v>
      </c>
      <c r="R449" s="62">
        <f t="shared" si="97"/>
        <v>1</v>
      </c>
      <c r="S449" s="60" t="str">
        <f t="shared" si="92"/>
        <v>0-15% range</v>
      </c>
      <c r="T449" s="61">
        <f t="shared" si="104"/>
        <v>86</v>
      </c>
      <c r="U449" s="61">
        <f t="shared" si="100"/>
        <v>86</v>
      </c>
      <c r="V449" s="61">
        <f t="shared" si="101"/>
        <v>86</v>
      </c>
      <c r="W449" s="60">
        <f t="shared" si="94"/>
        <v>1</v>
      </c>
      <c r="X449" s="77" t="s">
        <v>2173</v>
      </c>
    </row>
    <row r="450" spans="1:24" ht="15" customHeight="1" x14ac:dyDescent="0.25">
      <c r="A450" s="40" t="s">
        <v>15</v>
      </c>
      <c r="B450" s="40" t="s">
        <v>99</v>
      </c>
      <c r="C450" t="s">
        <v>100</v>
      </c>
      <c r="D450" s="40" t="s">
        <v>101</v>
      </c>
      <c r="E450" t="s">
        <v>100</v>
      </c>
      <c r="F450" s="40" t="s">
        <v>102</v>
      </c>
      <c r="G450" t="s">
        <v>2123</v>
      </c>
      <c r="H450" t="s">
        <v>908</v>
      </c>
      <c r="I450" s="1">
        <v>40</v>
      </c>
      <c r="J450" s="1"/>
      <c r="K450" s="1"/>
      <c r="L450" s="1"/>
      <c r="M450" s="1"/>
      <c r="N450" s="1"/>
      <c r="O450" s="60">
        <f t="shared" si="95"/>
        <v>1</v>
      </c>
      <c r="P450" s="60">
        <f t="shared" si="96"/>
        <v>1</v>
      </c>
      <c r="Q450" s="62">
        <f t="shared" si="112"/>
        <v>0</v>
      </c>
      <c r="R450" s="62">
        <f t="shared" si="97"/>
        <v>1</v>
      </c>
      <c r="S450" s="60" t="str">
        <f t="shared" si="92"/>
        <v>0-15% range</v>
      </c>
      <c r="T450" s="61">
        <f t="shared" si="104"/>
        <v>40</v>
      </c>
      <c r="U450" s="61">
        <f t="shared" si="100"/>
        <v>40</v>
      </c>
      <c r="V450" s="61">
        <f t="shared" si="101"/>
        <v>40</v>
      </c>
      <c r="W450" s="60">
        <f t="shared" si="94"/>
        <v>1</v>
      </c>
      <c r="X450" s="77" t="s">
        <v>2173</v>
      </c>
    </row>
    <row r="451" spans="1:24" ht="15" customHeight="1" x14ac:dyDescent="0.25">
      <c r="A451" s="40" t="s">
        <v>15</v>
      </c>
      <c r="B451" s="40" t="s">
        <v>99</v>
      </c>
      <c r="C451" t="s">
        <v>100</v>
      </c>
      <c r="D451" s="40" t="s">
        <v>101</v>
      </c>
      <c r="E451" t="s">
        <v>100</v>
      </c>
      <c r="F451" s="40" t="s">
        <v>102</v>
      </c>
      <c r="G451" t="s">
        <v>2124</v>
      </c>
      <c r="H451" t="s">
        <v>910</v>
      </c>
      <c r="I451" s="1">
        <v>58</v>
      </c>
      <c r="J451" s="1"/>
      <c r="K451" s="1"/>
      <c r="L451" s="1"/>
      <c r="M451" s="1"/>
      <c r="N451" s="1"/>
      <c r="O451" s="60">
        <f t="shared" si="95"/>
        <v>1</v>
      </c>
      <c r="P451" s="60">
        <f t="shared" si="96"/>
        <v>1</v>
      </c>
      <c r="Q451" s="62">
        <f t="shared" si="112"/>
        <v>0</v>
      </c>
      <c r="R451" s="62">
        <f t="shared" si="97"/>
        <v>1</v>
      </c>
      <c r="S451" s="60" t="str">
        <f t="shared" ref="S451:S514" si="113">IFERROR(IF(Q451&lt;=0.15,"0-15% range",IF(AND(Q451&gt;0.15,Q451&lt;=0.5),"16 - 50% range",IF(Q451&gt;0.5,"50-100% range", "NA"))),"")</f>
        <v>0-15% range</v>
      </c>
      <c r="T451" s="61">
        <f t="shared" si="104"/>
        <v>58</v>
      </c>
      <c r="U451" s="61">
        <f t="shared" si="100"/>
        <v>58</v>
      </c>
      <c r="V451" s="61">
        <f t="shared" si="101"/>
        <v>58</v>
      </c>
      <c r="W451" s="60">
        <f t="shared" ref="W451:W514" si="114">COUNTIF(H:H,H451)</f>
        <v>1</v>
      </c>
      <c r="X451" s="77" t="s">
        <v>2173</v>
      </c>
    </row>
    <row r="452" spans="1:24" ht="15" customHeight="1" x14ac:dyDescent="0.25">
      <c r="A452" s="40" t="s">
        <v>15</v>
      </c>
      <c r="B452" s="40" t="s">
        <v>99</v>
      </c>
      <c r="C452" t="s">
        <v>680</v>
      </c>
      <c r="D452" s="40" t="s">
        <v>121</v>
      </c>
      <c r="E452" t="s">
        <v>233</v>
      </c>
      <c r="F452" s="40" t="s">
        <v>234</v>
      </c>
      <c r="G452" t="s">
        <v>578</v>
      </c>
      <c r="H452" t="s">
        <v>579</v>
      </c>
      <c r="I452" s="1"/>
      <c r="J452" s="1"/>
      <c r="K452" s="1">
        <v>50</v>
      </c>
      <c r="L452" s="1"/>
      <c r="M452" s="1"/>
      <c r="N452" s="1"/>
      <c r="O452" s="60">
        <f t="shared" ref="O452:O515" si="115">COUNTIF(I452:N452,"&gt;=0")</f>
        <v>1</v>
      </c>
      <c r="P452" s="60">
        <f t="shared" ref="P452:P515" si="116">COUNTIF(I452:N452,"&gt;=0")</f>
        <v>1</v>
      </c>
      <c r="Q452" s="62">
        <f t="shared" si="112"/>
        <v>0</v>
      </c>
      <c r="R452" s="62">
        <f t="shared" ref="R452:R515" si="117">IF(MIN(I452:N452)&lt;&gt;0,MAX(I452:N452)/MIN(I452:N452),0)</f>
        <v>1</v>
      </c>
      <c r="S452" s="60" t="str">
        <f t="shared" si="113"/>
        <v>0-15% range</v>
      </c>
      <c r="T452" s="61">
        <f t="shared" si="104"/>
        <v>50</v>
      </c>
      <c r="U452" s="61">
        <f t="shared" si="100"/>
        <v>50</v>
      </c>
      <c r="V452" s="61">
        <f t="shared" si="101"/>
        <v>50</v>
      </c>
      <c r="W452" s="60">
        <f t="shared" si="114"/>
        <v>1</v>
      </c>
      <c r="X452" s="77" t="s">
        <v>2173</v>
      </c>
    </row>
    <row r="453" spans="1:24" ht="15" customHeight="1" x14ac:dyDescent="0.25">
      <c r="A453" s="40" t="s">
        <v>15</v>
      </c>
      <c r="B453" s="40" t="s">
        <v>99</v>
      </c>
      <c r="C453" t="s">
        <v>680</v>
      </c>
      <c r="D453" s="40" t="s">
        <v>121</v>
      </c>
      <c r="E453" t="s">
        <v>233</v>
      </c>
      <c r="F453" s="40" t="s">
        <v>234</v>
      </c>
      <c r="G453" t="s">
        <v>233</v>
      </c>
      <c r="H453" t="s">
        <v>268</v>
      </c>
      <c r="I453" s="1">
        <v>229</v>
      </c>
      <c r="J453" s="1"/>
      <c r="K453" s="1">
        <v>115</v>
      </c>
      <c r="L453" s="1"/>
      <c r="M453" s="1"/>
      <c r="N453" s="1">
        <v>24</v>
      </c>
      <c r="O453" s="60">
        <f t="shared" si="115"/>
        <v>3</v>
      </c>
      <c r="P453" s="60">
        <f t="shared" si="116"/>
        <v>3</v>
      </c>
      <c r="Q453" s="62">
        <f t="shared" si="112"/>
        <v>0.89519650655021832</v>
      </c>
      <c r="R453" s="62">
        <f t="shared" si="117"/>
        <v>9.5416666666666661</v>
      </c>
      <c r="S453" s="60" t="str">
        <f t="shared" si="113"/>
        <v>50-100% range</v>
      </c>
      <c r="T453" s="61">
        <f t="shared" ref="T453:T454" si="118">$I453</f>
        <v>229</v>
      </c>
      <c r="U453" s="61">
        <f t="shared" si="100"/>
        <v>229</v>
      </c>
      <c r="V453" s="61">
        <f t="shared" si="101"/>
        <v>24</v>
      </c>
      <c r="W453" s="60">
        <f t="shared" si="114"/>
        <v>1</v>
      </c>
      <c r="X453" s="68" t="s">
        <v>2157</v>
      </c>
    </row>
    <row r="454" spans="1:24" ht="15" customHeight="1" x14ac:dyDescent="0.25">
      <c r="A454" s="40" t="s">
        <v>15</v>
      </c>
      <c r="B454" s="40" t="s">
        <v>99</v>
      </c>
      <c r="C454" t="s">
        <v>680</v>
      </c>
      <c r="D454" s="40" t="s">
        <v>121</v>
      </c>
      <c r="E454" t="s">
        <v>233</v>
      </c>
      <c r="F454" s="40" t="s">
        <v>234</v>
      </c>
      <c r="G454" t="s">
        <v>326</v>
      </c>
      <c r="H454" t="s">
        <v>327</v>
      </c>
      <c r="I454" s="1">
        <v>229</v>
      </c>
      <c r="J454" s="1"/>
      <c r="K454" s="1">
        <v>80</v>
      </c>
      <c r="L454" s="1"/>
      <c r="M454" s="1"/>
      <c r="N454" s="1">
        <v>68</v>
      </c>
      <c r="O454" s="60">
        <f t="shared" si="115"/>
        <v>3</v>
      </c>
      <c r="P454" s="60">
        <f t="shared" si="116"/>
        <v>3</v>
      </c>
      <c r="Q454" s="62">
        <f t="shared" si="112"/>
        <v>0.70305676855895194</v>
      </c>
      <c r="R454" s="62">
        <f t="shared" si="117"/>
        <v>3.3676470588235294</v>
      </c>
      <c r="S454" s="60" t="str">
        <f t="shared" si="113"/>
        <v>50-100% range</v>
      </c>
      <c r="T454" s="61">
        <f t="shared" si="118"/>
        <v>229</v>
      </c>
      <c r="U454" s="61">
        <f t="shared" si="100"/>
        <v>229</v>
      </c>
      <c r="V454" s="61">
        <f t="shared" si="101"/>
        <v>68</v>
      </c>
      <c r="W454" s="60">
        <f t="shared" si="114"/>
        <v>1</v>
      </c>
      <c r="X454" s="68" t="s">
        <v>2157</v>
      </c>
    </row>
    <row r="455" spans="1:24" ht="15" customHeight="1" x14ac:dyDescent="0.25">
      <c r="A455" s="40" t="s">
        <v>15</v>
      </c>
      <c r="B455" s="40" t="s">
        <v>99</v>
      </c>
      <c r="C455" t="s">
        <v>680</v>
      </c>
      <c r="D455" s="40" t="s">
        <v>121</v>
      </c>
      <c r="E455" t="s">
        <v>233</v>
      </c>
      <c r="F455" s="40" t="s">
        <v>234</v>
      </c>
      <c r="G455" t="s">
        <v>690</v>
      </c>
      <c r="H455" t="s">
        <v>616</v>
      </c>
      <c r="I455" s="1">
        <v>86</v>
      </c>
      <c r="J455" s="1"/>
      <c r="K455" s="1"/>
      <c r="L455" s="1"/>
      <c r="M455" s="1"/>
      <c r="N455" s="1">
        <v>462</v>
      </c>
      <c r="O455" s="60">
        <f t="shared" si="115"/>
        <v>2</v>
      </c>
      <c r="P455" s="60">
        <f t="shared" si="116"/>
        <v>2</v>
      </c>
      <c r="Q455" s="62">
        <f t="shared" si="112"/>
        <v>0.81385281385281383</v>
      </c>
      <c r="R455" s="62">
        <f t="shared" si="117"/>
        <v>5.3720930232558137</v>
      </c>
      <c r="S455" s="60" t="str">
        <f t="shared" si="113"/>
        <v>50-100% range</v>
      </c>
      <c r="T455" s="1">
        <f>$I455</f>
        <v>86</v>
      </c>
      <c r="U455" s="61">
        <f t="shared" si="100"/>
        <v>462</v>
      </c>
      <c r="V455" s="61">
        <f t="shared" si="101"/>
        <v>86</v>
      </c>
      <c r="W455" s="60">
        <f t="shared" si="114"/>
        <v>1</v>
      </c>
      <c r="X455" s="68" t="s">
        <v>2156</v>
      </c>
    </row>
    <row r="456" spans="1:24" ht="15" customHeight="1" x14ac:dyDescent="0.25">
      <c r="A456" s="40" t="s">
        <v>15</v>
      </c>
      <c r="B456" s="40" t="s">
        <v>99</v>
      </c>
      <c r="C456" t="s">
        <v>680</v>
      </c>
      <c r="D456" s="40" t="s">
        <v>121</v>
      </c>
      <c r="E456" t="s">
        <v>233</v>
      </c>
      <c r="F456" s="40" t="s">
        <v>234</v>
      </c>
      <c r="G456" t="s">
        <v>235</v>
      </c>
      <c r="H456" t="s">
        <v>236</v>
      </c>
      <c r="I456" s="1"/>
      <c r="J456" s="1"/>
      <c r="K456" s="1"/>
      <c r="L456" s="1"/>
      <c r="M456" s="1"/>
      <c r="N456" s="1">
        <v>247</v>
      </c>
      <c r="O456" s="60">
        <f t="shared" si="115"/>
        <v>1</v>
      </c>
      <c r="P456" s="60">
        <f t="shared" si="116"/>
        <v>1</v>
      </c>
      <c r="Q456" s="62">
        <f t="shared" si="112"/>
        <v>0</v>
      </c>
      <c r="R456" s="62">
        <f t="shared" si="117"/>
        <v>1</v>
      </c>
      <c r="S456" s="60" t="str">
        <f t="shared" si="113"/>
        <v>0-15% range</v>
      </c>
      <c r="T456" s="61">
        <f>AVERAGE(I456:N456)</f>
        <v>247</v>
      </c>
      <c r="U456" s="61">
        <f t="shared" si="100"/>
        <v>247</v>
      </c>
      <c r="V456" s="61">
        <f t="shared" si="101"/>
        <v>247</v>
      </c>
      <c r="W456" s="60">
        <f t="shared" si="114"/>
        <v>1</v>
      </c>
      <c r="X456" s="77" t="s">
        <v>2173</v>
      </c>
    </row>
    <row r="457" spans="1:24" ht="15" customHeight="1" x14ac:dyDescent="0.25">
      <c r="A457" s="40" t="s">
        <v>15</v>
      </c>
      <c r="B457" s="40" t="s">
        <v>99</v>
      </c>
      <c r="C457" t="s">
        <v>680</v>
      </c>
      <c r="D457" s="40" t="s">
        <v>121</v>
      </c>
      <c r="E457" t="s">
        <v>233</v>
      </c>
      <c r="F457" s="40" t="s">
        <v>234</v>
      </c>
      <c r="G457" t="s">
        <v>553</v>
      </c>
      <c r="H457" t="s">
        <v>554</v>
      </c>
      <c r="I457" s="1">
        <v>58</v>
      </c>
      <c r="J457" s="1"/>
      <c r="K457" s="1"/>
      <c r="L457" s="1"/>
      <c r="M457" s="1"/>
      <c r="N457" s="1">
        <v>65</v>
      </c>
      <c r="O457" s="60">
        <f t="shared" si="115"/>
        <v>2</v>
      </c>
      <c r="P457" s="60">
        <f t="shared" si="116"/>
        <v>2</v>
      </c>
      <c r="Q457" s="62">
        <f t="shared" si="112"/>
        <v>0.10769230769230764</v>
      </c>
      <c r="R457" s="62">
        <f t="shared" si="117"/>
        <v>1.1206896551724137</v>
      </c>
      <c r="S457" s="60" t="str">
        <f t="shared" si="113"/>
        <v>0-15% range</v>
      </c>
      <c r="T457" s="61">
        <f>AVERAGE(I457:N457)</f>
        <v>61.5</v>
      </c>
      <c r="U457" s="61">
        <f t="shared" si="100"/>
        <v>65</v>
      </c>
      <c r="V457" s="61">
        <f t="shared" si="101"/>
        <v>58</v>
      </c>
      <c r="W457" s="60">
        <f t="shared" si="114"/>
        <v>1</v>
      </c>
      <c r="X457" s="68" t="s">
        <v>2154</v>
      </c>
    </row>
    <row r="458" spans="1:24" ht="15" customHeight="1" x14ac:dyDescent="0.25">
      <c r="A458" s="40" t="s">
        <v>15</v>
      </c>
      <c r="B458" s="40" t="s">
        <v>99</v>
      </c>
      <c r="C458" t="s">
        <v>680</v>
      </c>
      <c r="D458" s="40" t="s">
        <v>121</v>
      </c>
      <c r="E458" t="s">
        <v>233</v>
      </c>
      <c r="F458" s="40" t="s">
        <v>234</v>
      </c>
      <c r="G458" t="s">
        <v>796</v>
      </c>
      <c r="H458" t="s">
        <v>797</v>
      </c>
      <c r="I458" s="1"/>
      <c r="J458" s="1"/>
      <c r="K458" s="1">
        <v>70</v>
      </c>
      <c r="L458" s="1"/>
      <c r="M458" s="1"/>
      <c r="N458" s="1"/>
      <c r="O458" s="60">
        <f t="shared" si="115"/>
        <v>1</v>
      </c>
      <c r="P458" s="60">
        <f t="shared" si="116"/>
        <v>1</v>
      </c>
      <c r="Q458" s="62">
        <f t="shared" si="112"/>
        <v>0</v>
      </c>
      <c r="R458" s="62">
        <f t="shared" si="117"/>
        <v>1</v>
      </c>
      <c r="S458" s="60" t="str">
        <f t="shared" si="113"/>
        <v>0-15% range</v>
      </c>
      <c r="T458" s="61">
        <f>AVERAGE(I458:N458)</f>
        <v>70</v>
      </c>
      <c r="U458" s="61">
        <f t="shared" si="100"/>
        <v>70</v>
      </c>
      <c r="V458" s="61">
        <f t="shared" si="101"/>
        <v>70</v>
      </c>
      <c r="W458" s="60">
        <f t="shared" si="114"/>
        <v>1</v>
      </c>
      <c r="X458" s="77" t="s">
        <v>2173</v>
      </c>
    </row>
    <row r="459" spans="1:24" ht="15" customHeight="1" x14ac:dyDescent="0.25">
      <c r="A459" s="40" t="s">
        <v>15</v>
      </c>
      <c r="B459" s="40" t="s">
        <v>99</v>
      </c>
      <c r="C459" t="s">
        <v>680</v>
      </c>
      <c r="D459" s="40" t="s">
        <v>121</v>
      </c>
      <c r="E459" t="s">
        <v>122</v>
      </c>
      <c r="F459" s="40" t="s">
        <v>123</v>
      </c>
      <c r="G459" t="s">
        <v>343</v>
      </c>
      <c r="H459" t="s">
        <v>344</v>
      </c>
      <c r="I459" s="1">
        <v>51</v>
      </c>
      <c r="J459" s="1"/>
      <c r="K459" s="1">
        <v>15</v>
      </c>
      <c r="L459" s="1"/>
      <c r="M459" s="1"/>
      <c r="N459" s="1">
        <v>17</v>
      </c>
      <c r="O459" s="60">
        <f t="shared" si="115"/>
        <v>3</v>
      </c>
      <c r="P459" s="60">
        <f t="shared" si="116"/>
        <v>3</v>
      </c>
      <c r="Q459" s="62">
        <f t="shared" si="112"/>
        <v>0.70588235294117641</v>
      </c>
      <c r="R459" s="62">
        <f t="shared" si="117"/>
        <v>3.4</v>
      </c>
      <c r="S459" s="60" t="str">
        <f t="shared" si="113"/>
        <v>50-100% range</v>
      </c>
      <c r="T459" s="61">
        <f>$I459</f>
        <v>51</v>
      </c>
      <c r="U459" s="61">
        <f t="shared" si="100"/>
        <v>51</v>
      </c>
      <c r="V459" s="61">
        <f t="shared" si="101"/>
        <v>15</v>
      </c>
      <c r="W459" s="60">
        <f t="shared" si="114"/>
        <v>1</v>
      </c>
      <c r="X459" s="68" t="s">
        <v>2157</v>
      </c>
    </row>
    <row r="460" spans="1:24" ht="15" customHeight="1" x14ac:dyDescent="0.25">
      <c r="A460" s="40" t="s">
        <v>15</v>
      </c>
      <c r="B460" s="40" t="s">
        <v>99</v>
      </c>
      <c r="C460" t="s">
        <v>680</v>
      </c>
      <c r="D460" s="40" t="s">
        <v>121</v>
      </c>
      <c r="E460" t="s">
        <v>122</v>
      </c>
      <c r="F460" s="40" t="s">
        <v>123</v>
      </c>
      <c r="G460" t="s">
        <v>124</v>
      </c>
      <c r="H460" t="s">
        <v>125</v>
      </c>
      <c r="I460" s="1">
        <v>183</v>
      </c>
      <c r="J460" s="1"/>
      <c r="K460" s="1">
        <v>65</v>
      </c>
      <c r="L460" s="1"/>
      <c r="M460" s="1"/>
      <c r="N460" s="1"/>
      <c r="O460" s="60">
        <f t="shared" si="115"/>
        <v>2</v>
      </c>
      <c r="P460" s="60">
        <f t="shared" si="116"/>
        <v>2</v>
      </c>
      <c r="Q460" s="62">
        <f t="shared" si="112"/>
        <v>0.64480874316939896</v>
      </c>
      <c r="R460" s="62">
        <f t="shared" si="117"/>
        <v>2.8153846153846156</v>
      </c>
      <c r="S460" s="60" t="str">
        <f t="shared" si="113"/>
        <v>50-100% range</v>
      </c>
      <c r="T460" s="1">
        <f>$I460</f>
        <v>183</v>
      </c>
      <c r="U460" s="61">
        <f t="shared" si="100"/>
        <v>183</v>
      </c>
      <c r="V460" s="61">
        <f t="shared" si="101"/>
        <v>65</v>
      </c>
      <c r="W460" s="60">
        <f t="shared" si="114"/>
        <v>1</v>
      </c>
      <c r="X460" s="68" t="s">
        <v>2156</v>
      </c>
    </row>
    <row r="461" spans="1:24" ht="15" customHeight="1" x14ac:dyDescent="0.25">
      <c r="A461" s="40" t="s">
        <v>15</v>
      </c>
      <c r="B461" s="40" t="s">
        <v>99</v>
      </c>
      <c r="C461" t="s">
        <v>680</v>
      </c>
      <c r="D461" s="40" t="s">
        <v>121</v>
      </c>
      <c r="E461" t="s">
        <v>122</v>
      </c>
      <c r="F461" s="40" t="s">
        <v>123</v>
      </c>
      <c r="G461" t="s">
        <v>345</v>
      </c>
      <c r="H461" t="s">
        <v>346</v>
      </c>
      <c r="I461" s="1">
        <v>86</v>
      </c>
      <c r="J461" s="1"/>
      <c r="K461" s="1">
        <v>25</v>
      </c>
      <c r="L461" s="1"/>
      <c r="M461" s="1"/>
      <c r="N461" s="1">
        <v>218</v>
      </c>
      <c r="O461" s="60">
        <f t="shared" si="115"/>
        <v>3</v>
      </c>
      <c r="P461" s="60">
        <f t="shared" si="116"/>
        <v>3</v>
      </c>
      <c r="Q461" s="62">
        <f t="shared" si="112"/>
        <v>0.88532110091743121</v>
      </c>
      <c r="R461" s="62">
        <f t="shared" si="117"/>
        <v>8.7200000000000006</v>
      </c>
      <c r="S461" s="60" t="str">
        <f t="shared" si="113"/>
        <v>50-100% range</v>
      </c>
      <c r="T461" s="61">
        <f>$I461</f>
        <v>86</v>
      </c>
      <c r="U461" s="61">
        <f t="shared" si="100"/>
        <v>218</v>
      </c>
      <c r="V461" s="61">
        <f t="shared" si="101"/>
        <v>25</v>
      </c>
      <c r="W461" s="60">
        <f t="shared" si="114"/>
        <v>1</v>
      </c>
      <c r="X461" s="68" t="s">
        <v>2157</v>
      </c>
    </row>
    <row r="462" spans="1:24" ht="15" customHeight="1" x14ac:dyDescent="0.25">
      <c r="A462" s="40" t="s">
        <v>15</v>
      </c>
      <c r="B462" s="40" t="s">
        <v>99</v>
      </c>
      <c r="C462" t="s">
        <v>680</v>
      </c>
      <c r="D462" s="40" t="s">
        <v>121</v>
      </c>
      <c r="E462" t="s">
        <v>122</v>
      </c>
      <c r="F462" s="40" t="s">
        <v>123</v>
      </c>
      <c r="G462" t="s">
        <v>708</v>
      </c>
      <c r="H462" t="s">
        <v>635</v>
      </c>
      <c r="I462" s="1">
        <v>314</v>
      </c>
      <c r="J462" s="1"/>
      <c r="K462" s="1">
        <v>35</v>
      </c>
      <c r="L462" s="1"/>
      <c r="M462" s="1"/>
      <c r="N462" s="1"/>
      <c r="O462" s="60">
        <f t="shared" si="115"/>
        <v>2</v>
      </c>
      <c r="P462" s="60">
        <f t="shared" si="116"/>
        <v>2</v>
      </c>
      <c r="Q462" s="62">
        <f t="shared" si="112"/>
        <v>0.88853503184713378</v>
      </c>
      <c r="R462" s="62">
        <f t="shared" si="117"/>
        <v>8.9714285714285715</v>
      </c>
      <c r="S462" s="60" t="str">
        <f t="shared" si="113"/>
        <v>50-100% range</v>
      </c>
      <c r="T462" s="1">
        <f>$I462</f>
        <v>314</v>
      </c>
      <c r="U462" s="61">
        <f t="shared" ref="U462:U525" si="119">MAX(I462:N462)</f>
        <v>314</v>
      </c>
      <c r="V462" s="61">
        <f t="shared" ref="V462:V525" si="120">MIN(I462:N462)</f>
        <v>35</v>
      </c>
      <c r="W462" s="60">
        <f t="shared" si="114"/>
        <v>1</v>
      </c>
      <c r="X462" s="68" t="s">
        <v>2156</v>
      </c>
    </row>
    <row r="463" spans="1:24" ht="15" customHeight="1" x14ac:dyDescent="0.25">
      <c r="A463" s="40" t="s">
        <v>15</v>
      </c>
      <c r="B463" s="40" t="s">
        <v>99</v>
      </c>
      <c r="C463" t="s">
        <v>680</v>
      </c>
      <c r="D463" s="40" t="s">
        <v>121</v>
      </c>
      <c r="E463" t="s">
        <v>122</v>
      </c>
      <c r="F463" s="40" t="s">
        <v>123</v>
      </c>
      <c r="G463" t="s">
        <v>122</v>
      </c>
      <c r="H463" t="s">
        <v>164</v>
      </c>
      <c r="I463" s="1">
        <v>143</v>
      </c>
      <c r="J463" s="1"/>
      <c r="K463" s="1">
        <v>125</v>
      </c>
      <c r="L463" s="1"/>
      <c r="M463" s="1"/>
      <c r="N463" s="1">
        <v>175</v>
      </c>
      <c r="O463" s="60">
        <f t="shared" si="115"/>
        <v>3</v>
      </c>
      <c r="P463" s="60">
        <f t="shared" si="116"/>
        <v>3</v>
      </c>
      <c r="Q463" s="62">
        <f t="shared" si="112"/>
        <v>0.2857142857142857</v>
      </c>
      <c r="R463" s="62">
        <f t="shared" si="117"/>
        <v>1.4</v>
      </c>
      <c r="S463" s="60" t="str">
        <f t="shared" si="113"/>
        <v>16 - 50% range</v>
      </c>
      <c r="T463" s="61">
        <f t="shared" si="104"/>
        <v>147.66666666666666</v>
      </c>
      <c r="U463" s="61">
        <f t="shared" si="119"/>
        <v>175</v>
      </c>
      <c r="V463" s="61">
        <f t="shared" si="120"/>
        <v>125</v>
      </c>
      <c r="W463" s="60">
        <f t="shared" si="114"/>
        <v>1</v>
      </c>
      <c r="X463" s="68" t="s">
        <v>2155</v>
      </c>
    </row>
    <row r="464" spans="1:24" ht="15" customHeight="1" x14ac:dyDescent="0.25">
      <c r="A464" s="40" t="s">
        <v>15</v>
      </c>
      <c r="B464" s="40" t="s">
        <v>99</v>
      </c>
      <c r="C464" t="s">
        <v>680</v>
      </c>
      <c r="D464" s="40" t="s">
        <v>121</v>
      </c>
      <c r="E464" t="s">
        <v>122</v>
      </c>
      <c r="F464" s="40" t="s">
        <v>123</v>
      </c>
      <c r="G464" t="s">
        <v>474</v>
      </c>
      <c r="H464" t="s">
        <v>473</v>
      </c>
      <c r="I464" s="1">
        <v>46</v>
      </c>
      <c r="J464" s="1"/>
      <c r="K464" s="1">
        <v>40</v>
      </c>
      <c r="L464" s="1"/>
      <c r="M464" s="1"/>
      <c r="N464" s="1"/>
      <c r="O464" s="60">
        <f t="shared" si="115"/>
        <v>2</v>
      </c>
      <c r="P464" s="60">
        <f t="shared" si="116"/>
        <v>2</v>
      </c>
      <c r="Q464" s="62">
        <f t="shared" si="112"/>
        <v>0.13043478260869568</v>
      </c>
      <c r="R464" s="62">
        <f t="shared" si="117"/>
        <v>1.1499999999999999</v>
      </c>
      <c r="S464" s="60" t="str">
        <f t="shared" si="113"/>
        <v>0-15% range</v>
      </c>
      <c r="T464" s="61">
        <f>AVERAGE(I464:N464)</f>
        <v>43</v>
      </c>
      <c r="U464" s="61">
        <f t="shared" si="119"/>
        <v>46</v>
      </c>
      <c r="V464" s="61">
        <f t="shared" si="120"/>
        <v>40</v>
      </c>
      <c r="W464" s="60">
        <f t="shared" si="114"/>
        <v>1</v>
      </c>
      <c r="X464" s="68" t="s">
        <v>2154</v>
      </c>
    </row>
    <row r="465" spans="1:24" ht="15" customHeight="1" x14ac:dyDescent="0.25">
      <c r="A465" s="40" t="s">
        <v>15</v>
      </c>
      <c r="B465" s="40" t="s">
        <v>99</v>
      </c>
      <c r="C465" t="s">
        <v>680</v>
      </c>
      <c r="D465" s="40" t="s">
        <v>121</v>
      </c>
      <c r="E465" t="s">
        <v>122</v>
      </c>
      <c r="F465" s="40" t="s">
        <v>123</v>
      </c>
      <c r="G465" t="s">
        <v>126</v>
      </c>
      <c r="H465" t="s">
        <v>127</v>
      </c>
      <c r="I465" s="1">
        <v>171</v>
      </c>
      <c r="J465" s="1"/>
      <c r="K465" s="1">
        <v>45</v>
      </c>
      <c r="L465" s="1"/>
      <c r="M465" s="1"/>
      <c r="N465" s="1"/>
      <c r="O465" s="60">
        <f t="shared" si="115"/>
        <v>2</v>
      </c>
      <c r="P465" s="60">
        <f t="shared" si="116"/>
        <v>2</v>
      </c>
      <c r="Q465" s="62">
        <f t="shared" si="112"/>
        <v>0.73684210526315796</v>
      </c>
      <c r="R465" s="62">
        <f t="shared" si="117"/>
        <v>3.8</v>
      </c>
      <c r="S465" s="60" t="str">
        <f t="shared" si="113"/>
        <v>50-100% range</v>
      </c>
      <c r="T465" s="1">
        <f>$I465</f>
        <v>171</v>
      </c>
      <c r="U465" s="61">
        <f t="shared" si="119"/>
        <v>171</v>
      </c>
      <c r="V465" s="61">
        <f t="shared" si="120"/>
        <v>45</v>
      </c>
      <c r="W465" s="60">
        <f t="shared" si="114"/>
        <v>1</v>
      </c>
      <c r="X465" s="68" t="s">
        <v>2156</v>
      </c>
    </row>
    <row r="466" spans="1:24" ht="15" customHeight="1" x14ac:dyDescent="0.25">
      <c r="A466" s="40" t="s">
        <v>15</v>
      </c>
      <c r="B466" s="40" t="s">
        <v>99</v>
      </c>
      <c r="C466" t="s">
        <v>680</v>
      </c>
      <c r="D466" s="40" t="s">
        <v>121</v>
      </c>
      <c r="E466" t="s">
        <v>122</v>
      </c>
      <c r="F466" s="40" t="s">
        <v>123</v>
      </c>
      <c r="G466" t="s">
        <v>130</v>
      </c>
      <c r="H466" t="s">
        <v>131</v>
      </c>
      <c r="I466" s="1">
        <v>57</v>
      </c>
      <c r="J466" s="1"/>
      <c r="K466" s="1">
        <v>80</v>
      </c>
      <c r="L466" s="1"/>
      <c r="M466" s="1"/>
      <c r="N466" s="1"/>
      <c r="O466" s="60">
        <f t="shared" si="115"/>
        <v>2</v>
      </c>
      <c r="P466" s="60">
        <f t="shared" si="116"/>
        <v>2</v>
      </c>
      <c r="Q466" s="62">
        <f t="shared" si="112"/>
        <v>0.28749999999999998</v>
      </c>
      <c r="R466" s="62">
        <f t="shared" si="117"/>
        <v>1.4035087719298245</v>
      </c>
      <c r="S466" s="60" t="str">
        <f t="shared" si="113"/>
        <v>16 - 50% range</v>
      </c>
      <c r="T466" s="61">
        <f>AVERAGE(I466:N466)</f>
        <v>68.5</v>
      </c>
      <c r="U466" s="61">
        <f t="shared" si="119"/>
        <v>80</v>
      </c>
      <c r="V466" s="61">
        <f t="shared" si="120"/>
        <v>57</v>
      </c>
      <c r="W466" s="60">
        <f t="shared" si="114"/>
        <v>1</v>
      </c>
      <c r="X466" s="68" t="s">
        <v>2154</v>
      </c>
    </row>
    <row r="467" spans="1:24" ht="15" customHeight="1" x14ac:dyDescent="0.25">
      <c r="A467" s="40" t="s">
        <v>15</v>
      </c>
      <c r="B467" s="40" t="s">
        <v>99</v>
      </c>
      <c r="C467" t="s">
        <v>680</v>
      </c>
      <c r="D467" s="40" t="s">
        <v>121</v>
      </c>
      <c r="E467" t="s">
        <v>122</v>
      </c>
      <c r="F467" s="40" t="s">
        <v>123</v>
      </c>
      <c r="G467" t="s">
        <v>761</v>
      </c>
      <c r="H467" t="s">
        <v>762</v>
      </c>
      <c r="I467" s="1">
        <v>68</v>
      </c>
      <c r="J467" s="1"/>
      <c r="K467" s="1">
        <v>50</v>
      </c>
      <c r="L467" s="1"/>
      <c r="M467" s="1"/>
      <c r="N467" s="1">
        <v>35</v>
      </c>
      <c r="O467" s="60">
        <f t="shared" si="115"/>
        <v>3</v>
      </c>
      <c r="P467" s="60">
        <f t="shared" si="116"/>
        <v>3</v>
      </c>
      <c r="Q467" s="62">
        <f t="shared" si="112"/>
        <v>0.48529411764705888</v>
      </c>
      <c r="R467" s="62">
        <f t="shared" si="117"/>
        <v>1.9428571428571428</v>
      </c>
      <c r="S467" s="60" t="str">
        <f t="shared" si="113"/>
        <v>16 - 50% range</v>
      </c>
      <c r="T467" s="61">
        <f t="shared" ref="T467" si="121">AVERAGE(I467:N467)</f>
        <v>51</v>
      </c>
      <c r="U467" s="61">
        <f t="shared" si="119"/>
        <v>68</v>
      </c>
      <c r="V467" s="61">
        <f t="shared" si="120"/>
        <v>35</v>
      </c>
      <c r="W467" s="60">
        <f t="shared" si="114"/>
        <v>1</v>
      </c>
      <c r="X467" s="68" t="s">
        <v>2155</v>
      </c>
    </row>
    <row r="468" spans="1:24" ht="15" customHeight="1" x14ac:dyDescent="0.25">
      <c r="A468" s="40" t="s">
        <v>15</v>
      </c>
      <c r="B468" s="40" t="s">
        <v>99</v>
      </c>
      <c r="C468" t="s">
        <v>680</v>
      </c>
      <c r="D468" s="40" t="s">
        <v>121</v>
      </c>
      <c r="E468" t="s">
        <v>122</v>
      </c>
      <c r="F468" s="40" t="s">
        <v>123</v>
      </c>
      <c r="G468" t="s">
        <v>763</v>
      </c>
      <c r="H468" t="s">
        <v>764</v>
      </c>
      <c r="I468" s="1"/>
      <c r="J468" s="1"/>
      <c r="K468" s="1">
        <v>25</v>
      </c>
      <c r="L468" s="1"/>
      <c r="M468" s="1"/>
      <c r="N468" s="1"/>
      <c r="O468" s="60">
        <f t="shared" si="115"/>
        <v>1</v>
      </c>
      <c r="P468" s="60">
        <f t="shared" si="116"/>
        <v>1</v>
      </c>
      <c r="Q468" s="62">
        <f t="shared" si="112"/>
        <v>0</v>
      </c>
      <c r="R468" s="62">
        <f t="shared" si="117"/>
        <v>1</v>
      </c>
      <c r="S468" s="60" t="str">
        <f t="shared" si="113"/>
        <v>0-15% range</v>
      </c>
      <c r="T468" s="61">
        <f>AVERAGE(I468:N468)</f>
        <v>25</v>
      </c>
      <c r="U468" s="61">
        <f t="shared" si="119"/>
        <v>25</v>
      </c>
      <c r="V468" s="61">
        <f t="shared" si="120"/>
        <v>25</v>
      </c>
      <c r="W468" s="60">
        <f t="shared" si="114"/>
        <v>1</v>
      </c>
      <c r="X468" s="77" t="s">
        <v>2173</v>
      </c>
    </row>
    <row r="469" spans="1:24" ht="15" customHeight="1" x14ac:dyDescent="0.25">
      <c r="A469" s="40" t="s">
        <v>15</v>
      </c>
      <c r="B469" s="40" t="s">
        <v>99</v>
      </c>
      <c r="C469" t="s">
        <v>680</v>
      </c>
      <c r="D469" s="40" t="s">
        <v>121</v>
      </c>
      <c r="E469" t="s">
        <v>122</v>
      </c>
      <c r="F469" s="40" t="s">
        <v>123</v>
      </c>
      <c r="G469" t="s">
        <v>780</v>
      </c>
      <c r="H469" t="s">
        <v>781</v>
      </c>
      <c r="I469" s="1">
        <v>285</v>
      </c>
      <c r="J469" s="1"/>
      <c r="K469" s="1">
        <v>50</v>
      </c>
      <c r="L469" s="1"/>
      <c r="M469" s="1"/>
      <c r="N469" s="1"/>
      <c r="O469" s="60">
        <f t="shared" si="115"/>
        <v>2</v>
      </c>
      <c r="P469" s="60">
        <f t="shared" si="116"/>
        <v>2</v>
      </c>
      <c r="Q469" s="62">
        <f t="shared" si="112"/>
        <v>0.82456140350877194</v>
      </c>
      <c r="R469" s="62">
        <f t="shared" si="117"/>
        <v>5.7</v>
      </c>
      <c r="S469" s="60" t="str">
        <f t="shared" si="113"/>
        <v>50-100% range</v>
      </c>
      <c r="T469" s="1">
        <f>$I469</f>
        <v>285</v>
      </c>
      <c r="U469" s="61">
        <f t="shared" si="119"/>
        <v>285</v>
      </c>
      <c r="V469" s="61">
        <f t="shared" si="120"/>
        <v>50</v>
      </c>
      <c r="W469" s="60">
        <f t="shared" si="114"/>
        <v>1</v>
      </c>
      <c r="X469" s="68" t="s">
        <v>2156</v>
      </c>
    </row>
    <row r="470" spans="1:24" ht="15" customHeight="1" x14ac:dyDescent="0.25">
      <c r="A470" s="40" t="s">
        <v>15</v>
      </c>
      <c r="B470" s="40" t="s">
        <v>99</v>
      </c>
      <c r="C470" t="s">
        <v>680</v>
      </c>
      <c r="D470" s="40" t="s">
        <v>121</v>
      </c>
      <c r="E470" t="s">
        <v>122</v>
      </c>
      <c r="F470" s="40" t="s">
        <v>123</v>
      </c>
      <c r="G470" t="s">
        <v>1768</v>
      </c>
      <c r="H470" t="s">
        <v>1769</v>
      </c>
      <c r="I470" s="1"/>
      <c r="J470" s="1"/>
      <c r="K470" s="1"/>
      <c r="L470" s="1"/>
      <c r="M470" s="1"/>
      <c r="N470" s="1">
        <v>73</v>
      </c>
      <c r="O470" s="60">
        <f t="shared" si="115"/>
        <v>1</v>
      </c>
      <c r="P470" s="60">
        <f t="shared" si="116"/>
        <v>1</v>
      </c>
      <c r="Q470" s="62">
        <f t="shared" si="112"/>
        <v>0</v>
      </c>
      <c r="R470" s="62">
        <f t="shared" si="117"/>
        <v>1</v>
      </c>
      <c r="S470" s="60" t="str">
        <f t="shared" si="113"/>
        <v>0-15% range</v>
      </c>
      <c r="T470" s="61">
        <f t="shared" ref="T470:T532" si="122">AVERAGE(I470:N470)</f>
        <v>73</v>
      </c>
      <c r="U470" s="61">
        <f t="shared" si="119"/>
        <v>73</v>
      </c>
      <c r="V470" s="61">
        <f t="shared" si="120"/>
        <v>73</v>
      </c>
      <c r="W470" s="60">
        <f t="shared" si="114"/>
        <v>1</v>
      </c>
      <c r="X470" s="77" t="s">
        <v>2173</v>
      </c>
    </row>
    <row r="471" spans="1:24" ht="15" customHeight="1" x14ac:dyDescent="0.25">
      <c r="A471" s="40" t="s">
        <v>15</v>
      </c>
      <c r="B471" s="40" t="s">
        <v>99</v>
      </c>
      <c r="C471" t="s">
        <v>680</v>
      </c>
      <c r="D471" s="40" t="s">
        <v>121</v>
      </c>
      <c r="E471" t="s">
        <v>122</v>
      </c>
      <c r="F471" s="40" t="s">
        <v>123</v>
      </c>
      <c r="G471" t="s">
        <v>1812</v>
      </c>
      <c r="H471" t="s">
        <v>1813</v>
      </c>
      <c r="I471" s="1"/>
      <c r="J471" s="1"/>
      <c r="K471" s="1"/>
      <c r="L471" s="1"/>
      <c r="M471" s="1"/>
      <c r="N471" s="1">
        <v>230</v>
      </c>
      <c r="O471" s="60">
        <f t="shared" si="115"/>
        <v>1</v>
      </c>
      <c r="P471" s="60">
        <f t="shared" si="116"/>
        <v>1</v>
      </c>
      <c r="Q471" s="62">
        <f t="shared" si="112"/>
        <v>0</v>
      </c>
      <c r="R471" s="62">
        <f t="shared" si="117"/>
        <v>1</v>
      </c>
      <c r="S471" s="60" t="str">
        <f t="shared" si="113"/>
        <v>0-15% range</v>
      </c>
      <c r="T471" s="61">
        <f t="shared" si="122"/>
        <v>230</v>
      </c>
      <c r="U471" s="61">
        <f t="shared" si="119"/>
        <v>230</v>
      </c>
      <c r="V471" s="61">
        <f t="shared" si="120"/>
        <v>230</v>
      </c>
      <c r="W471" s="60">
        <f t="shared" si="114"/>
        <v>1</v>
      </c>
      <c r="X471" s="77" t="s">
        <v>2173</v>
      </c>
    </row>
    <row r="472" spans="1:24" ht="15" customHeight="1" x14ac:dyDescent="0.25">
      <c r="A472" s="40" t="s">
        <v>15</v>
      </c>
      <c r="B472" s="40" t="s">
        <v>99</v>
      </c>
      <c r="C472" t="s">
        <v>680</v>
      </c>
      <c r="D472" s="40" t="s">
        <v>121</v>
      </c>
      <c r="E472" t="s">
        <v>122</v>
      </c>
      <c r="F472" s="40" t="s">
        <v>123</v>
      </c>
      <c r="G472" t="s">
        <v>2103</v>
      </c>
      <c r="H472" t="s">
        <v>874</v>
      </c>
      <c r="I472" s="1">
        <v>52</v>
      </c>
      <c r="J472" s="1"/>
      <c r="K472" s="1"/>
      <c r="L472" s="1"/>
      <c r="M472" s="1"/>
      <c r="N472" s="1"/>
      <c r="O472" s="60">
        <f t="shared" si="115"/>
        <v>1</v>
      </c>
      <c r="P472" s="60">
        <f t="shared" si="116"/>
        <v>1</v>
      </c>
      <c r="Q472" s="62">
        <f t="shared" si="112"/>
        <v>0</v>
      </c>
      <c r="R472" s="62">
        <f t="shared" si="117"/>
        <v>1</v>
      </c>
      <c r="S472" s="60" t="str">
        <f t="shared" si="113"/>
        <v>0-15% range</v>
      </c>
      <c r="T472" s="61">
        <f t="shared" si="122"/>
        <v>52</v>
      </c>
      <c r="U472" s="61">
        <f t="shared" si="119"/>
        <v>52</v>
      </c>
      <c r="V472" s="61">
        <f t="shared" si="120"/>
        <v>52</v>
      </c>
      <c r="W472" s="60">
        <f t="shared" si="114"/>
        <v>1</v>
      </c>
      <c r="X472" s="77" t="s">
        <v>2173</v>
      </c>
    </row>
    <row r="473" spans="1:24" ht="15" customHeight="1" x14ac:dyDescent="0.25">
      <c r="A473" s="40" t="s">
        <v>15</v>
      </c>
      <c r="B473" s="40" t="s">
        <v>99</v>
      </c>
      <c r="C473" t="s">
        <v>680</v>
      </c>
      <c r="D473" s="40" t="s">
        <v>121</v>
      </c>
      <c r="E473" t="s">
        <v>122</v>
      </c>
      <c r="F473" s="40" t="s">
        <v>123</v>
      </c>
      <c r="G473" t="s">
        <v>2104</v>
      </c>
      <c r="H473" t="s">
        <v>875</v>
      </c>
      <c r="I473" s="1">
        <v>57</v>
      </c>
      <c r="J473" s="1"/>
      <c r="K473" s="1"/>
      <c r="L473" s="1"/>
      <c r="M473" s="1"/>
      <c r="N473" s="1"/>
      <c r="O473" s="60">
        <f t="shared" si="115"/>
        <v>1</v>
      </c>
      <c r="P473" s="60">
        <f t="shared" si="116"/>
        <v>1</v>
      </c>
      <c r="Q473" s="62">
        <f t="shared" si="112"/>
        <v>0</v>
      </c>
      <c r="R473" s="62">
        <f t="shared" si="117"/>
        <v>1</v>
      </c>
      <c r="S473" s="60" t="str">
        <f t="shared" si="113"/>
        <v>0-15% range</v>
      </c>
      <c r="T473" s="61">
        <f t="shared" si="122"/>
        <v>57</v>
      </c>
      <c r="U473" s="61">
        <f t="shared" si="119"/>
        <v>57</v>
      </c>
      <c r="V473" s="61">
        <f t="shared" si="120"/>
        <v>57</v>
      </c>
      <c r="W473" s="60">
        <f t="shared" si="114"/>
        <v>1</v>
      </c>
      <c r="X473" s="77" t="s">
        <v>2173</v>
      </c>
    </row>
    <row r="474" spans="1:24" ht="15" customHeight="1" x14ac:dyDescent="0.25">
      <c r="A474" s="40" t="s">
        <v>15</v>
      </c>
      <c r="B474" s="40" t="s">
        <v>99</v>
      </c>
      <c r="C474" t="s">
        <v>680</v>
      </c>
      <c r="D474" s="40" t="s">
        <v>121</v>
      </c>
      <c r="E474" t="s">
        <v>122</v>
      </c>
      <c r="F474" s="40" t="s">
        <v>123</v>
      </c>
      <c r="G474" t="s">
        <v>2105</v>
      </c>
      <c r="H474" t="s">
        <v>876</v>
      </c>
      <c r="I474" s="1">
        <v>34</v>
      </c>
      <c r="J474" s="1"/>
      <c r="K474" s="1"/>
      <c r="L474" s="1"/>
      <c r="M474" s="1"/>
      <c r="N474" s="1"/>
      <c r="O474" s="60">
        <f t="shared" si="115"/>
        <v>1</v>
      </c>
      <c r="P474" s="60">
        <f t="shared" si="116"/>
        <v>1</v>
      </c>
      <c r="Q474" s="62">
        <f t="shared" si="112"/>
        <v>0</v>
      </c>
      <c r="R474" s="62">
        <f t="shared" si="117"/>
        <v>1</v>
      </c>
      <c r="S474" s="60" t="str">
        <f t="shared" si="113"/>
        <v>0-15% range</v>
      </c>
      <c r="T474" s="61">
        <f t="shared" si="122"/>
        <v>34</v>
      </c>
      <c r="U474" s="61">
        <f t="shared" si="119"/>
        <v>34</v>
      </c>
      <c r="V474" s="61">
        <f t="shared" si="120"/>
        <v>34</v>
      </c>
      <c r="W474" s="60">
        <f t="shared" si="114"/>
        <v>1</v>
      </c>
      <c r="X474" s="77" t="s">
        <v>2173</v>
      </c>
    </row>
    <row r="475" spans="1:24" ht="15" customHeight="1" x14ac:dyDescent="0.25">
      <c r="A475" s="40" t="s">
        <v>15</v>
      </c>
      <c r="B475" s="40" t="s">
        <v>99</v>
      </c>
      <c r="C475" t="s">
        <v>680</v>
      </c>
      <c r="D475" s="40" t="s">
        <v>121</v>
      </c>
      <c r="E475" t="s">
        <v>250</v>
      </c>
      <c r="F475" s="40" t="s">
        <v>251</v>
      </c>
      <c r="G475" t="s">
        <v>691</v>
      </c>
      <c r="H475" t="s">
        <v>617</v>
      </c>
      <c r="I475" s="1"/>
      <c r="J475" s="1"/>
      <c r="K475" s="1">
        <v>35</v>
      </c>
      <c r="L475" s="1"/>
      <c r="M475" s="1"/>
      <c r="N475" s="1"/>
      <c r="O475" s="60">
        <f t="shared" si="115"/>
        <v>1</v>
      </c>
      <c r="P475" s="60">
        <f t="shared" si="116"/>
        <v>1</v>
      </c>
      <c r="Q475" s="62">
        <f t="shared" si="112"/>
        <v>0</v>
      </c>
      <c r="R475" s="62">
        <f t="shared" si="117"/>
        <v>1</v>
      </c>
      <c r="S475" s="60" t="str">
        <f t="shared" si="113"/>
        <v>0-15% range</v>
      </c>
      <c r="T475" s="61">
        <f t="shared" si="122"/>
        <v>35</v>
      </c>
      <c r="U475" s="61">
        <f t="shared" si="119"/>
        <v>35</v>
      </c>
      <c r="V475" s="61">
        <f t="shared" si="120"/>
        <v>35</v>
      </c>
      <c r="W475" s="60">
        <f t="shared" si="114"/>
        <v>1</v>
      </c>
      <c r="X475" s="77" t="s">
        <v>2173</v>
      </c>
    </row>
    <row r="476" spans="1:24" ht="15" customHeight="1" x14ac:dyDescent="0.25">
      <c r="A476" s="40" t="s">
        <v>15</v>
      </c>
      <c r="B476" s="40" t="s">
        <v>99</v>
      </c>
      <c r="C476" t="s">
        <v>680</v>
      </c>
      <c r="D476" s="40" t="s">
        <v>121</v>
      </c>
      <c r="E476" t="s">
        <v>250</v>
      </c>
      <c r="F476" s="40" t="s">
        <v>251</v>
      </c>
      <c r="G476" t="s">
        <v>250</v>
      </c>
      <c r="H476" t="s">
        <v>252</v>
      </c>
      <c r="I476" s="1">
        <v>469</v>
      </c>
      <c r="J476" s="1"/>
      <c r="K476" s="1">
        <v>45</v>
      </c>
      <c r="L476" s="1"/>
      <c r="M476" s="1"/>
      <c r="N476" s="1"/>
      <c r="O476" s="60">
        <f t="shared" si="115"/>
        <v>2</v>
      </c>
      <c r="P476" s="60">
        <f t="shared" si="116"/>
        <v>2</v>
      </c>
      <c r="Q476" s="62">
        <f t="shared" si="112"/>
        <v>0.90405117270788915</v>
      </c>
      <c r="R476" s="62">
        <f t="shared" si="117"/>
        <v>10.422222222222222</v>
      </c>
      <c r="S476" s="60" t="str">
        <f t="shared" si="113"/>
        <v>50-100% range</v>
      </c>
      <c r="T476" s="1">
        <f>$I476</f>
        <v>469</v>
      </c>
      <c r="U476" s="61">
        <f t="shared" si="119"/>
        <v>469</v>
      </c>
      <c r="V476" s="61">
        <f t="shared" si="120"/>
        <v>45</v>
      </c>
      <c r="W476" s="60">
        <f t="shared" si="114"/>
        <v>1</v>
      </c>
      <c r="X476" s="68" t="s">
        <v>2156</v>
      </c>
    </row>
    <row r="477" spans="1:24" ht="15" customHeight="1" x14ac:dyDescent="0.25">
      <c r="A477" s="40" t="s">
        <v>15</v>
      </c>
      <c r="B477" s="40" t="s">
        <v>99</v>
      </c>
      <c r="C477" t="s">
        <v>680</v>
      </c>
      <c r="D477" s="40" t="s">
        <v>121</v>
      </c>
      <c r="E477" t="s">
        <v>250</v>
      </c>
      <c r="F477" s="40" t="s">
        <v>251</v>
      </c>
      <c r="G477" t="s">
        <v>298</v>
      </c>
      <c r="H477" t="s">
        <v>299</v>
      </c>
      <c r="I477" s="1">
        <v>229</v>
      </c>
      <c r="J477" s="1"/>
      <c r="K477" s="1"/>
      <c r="L477" s="1"/>
      <c r="M477" s="1"/>
      <c r="N477" s="1"/>
      <c r="O477" s="60">
        <f t="shared" si="115"/>
        <v>1</v>
      </c>
      <c r="P477" s="60">
        <f t="shared" si="116"/>
        <v>1</v>
      </c>
      <c r="Q477" s="62">
        <f t="shared" si="112"/>
        <v>0</v>
      </c>
      <c r="R477" s="62">
        <f t="shared" si="117"/>
        <v>1</v>
      </c>
      <c r="S477" s="60" t="str">
        <f t="shared" si="113"/>
        <v>0-15% range</v>
      </c>
      <c r="T477" s="61">
        <f t="shared" ref="T477:T478" si="123">AVERAGE(I477:N477)</f>
        <v>229</v>
      </c>
      <c r="U477" s="61">
        <f t="shared" si="119"/>
        <v>229</v>
      </c>
      <c r="V477" s="61">
        <f t="shared" si="120"/>
        <v>229</v>
      </c>
      <c r="W477" s="60">
        <f t="shared" si="114"/>
        <v>1</v>
      </c>
      <c r="X477" s="77" t="s">
        <v>2173</v>
      </c>
    </row>
    <row r="478" spans="1:24" ht="15" customHeight="1" x14ac:dyDescent="0.25">
      <c r="A478" s="40" t="s">
        <v>15</v>
      </c>
      <c r="B478" s="40" t="s">
        <v>99</v>
      </c>
      <c r="C478" t="s">
        <v>680</v>
      </c>
      <c r="D478" s="40" t="s">
        <v>121</v>
      </c>
      <c r="E478" t="s">
        <v>237</v>
      </c>
      <c r="F478" s="40" t="s">
        <v>238</v>
      </c>
      <c r="G478" t="s">
        <v>271</v>
      </c>
      <c r="H478" t="s">
        <v>272</v>
      </c>
      <c r="I478" s="1"/>
      <c r="J478" s="1"/>
      <c r="K478" s="1"/>
      <c r="L478" s="1"/>
      <c r="M478" s="1"/>
      <c r="N478" s="1">
        <v>220</v>
      </c>
      <c r="O478" s="60">
        <f t="shared" si="115"/>
        <v>1</v>
      </c>
      <c r="P478" s="60">
        <f t="shared" si="116"/>
        <v>1</v>
      </c>
      <c r="Q478" s="62">
        <f t="shared" si="112"/>
        <v>0</v>
      </c>
      <c r="R478" s="62">
        <f t="shared" si="117"/>
        <v>1</v>
      </c>
      <c r="S478" s="60" t="str">
        <f t="shared" si="113"/>
        <v>0-15% range</v>
      </c>
      <c r="T478" s="61">
        <f t="shared" si="123"/>
        <v>220</v>
      </c>
      <c r="U478" s="61">
        <f t="shared" si="119"/>
        <v>220</v>
      </c>
      <c r="V478" s="61">
        <f t="shared" si="120"/>
        <v>220</v>
      </c>
      <c r="W478" s="60">
        <f t="shared" si="114"/>
        <v>1</v>
      </c>
      <c r="X478" s="77" t="s">
        <v>2173</v>
      </c>
    </row>
    <row r="479" spans="1:24" ht="15" customHeight="1" x14ac:dyDescent="0.25">
      <c r="A479" s="40" t="s">
        <v>15</v>
      </c>
      <c r="B479" s="40" t="s">
        <v>99</v>
      </c>
      <c r="C479" t="s">
        <v>680</v>
      </c>
      <c r="D479" s="40" t="s">
        <v>121</v>
      </c>
      <c r="E479" t="s">
        <v>237</v>
      </c>
      <c r="F479" s="40" t="s">
        <v>238</v>
      </c>
      <c r="G479" t="s">
        <v>262</v>
      </c>
      <c r="H479" t="s">
        <v>263</v>
      </c>
      <c r="I479" s="1">
        <v>74</v>
      </c>
      <c r="J479" s="1"/>
      <c r="K479" s="1">
        <v>200</v>
      </c>
      <c r="L479" s="1"/>
      <c r="M479" s="1"/>
      <c r="N479" s="1">
        <v>369</v>
      </c>
      <c r="O479" s="60">
        <f t="shared" si="115"/>
        <v>3</v>
      </c>
      <c r="P479" s="60">
        <f t="shared" si="116"/>
        <v>3</v>
      </c>
      <c r="Q479" s="62">
        <f t="shared" si="112"/>
        <v>0.79945799457994582</v>
      </c>
      <c r="R479" s="62">
        <f t="shared" si="117"/>
        <v>4.9864864864864868</v>
      </c>
      <c r="S479" s="60" t="str">
        <f t="shared" si="113"/>
        <v>50-100% range</v>
      </c>
      <c r="T479" s="61">
        <f>$I479</f>
        <v>74</v>
      </c>
      <c r="U479" s="61">
        <f t="shared" si="119"/>
        <v>369</v>
      </c>
      <c r="V479" s="61">
        <f t="shared" si="120"/>
        <v>74</v>
      </c>
      <c r="W479" s="60">
        <f t="shared" si="114"/>
        <v>1</v>
      </c>
      <c r="X479" s="68" t="s">
        <v>2157</v>
      </c>
    </row>
    <row r="480" spans="1:24" ht="15" customHeight="1" x14ac:dyDescent="0.25">
      <c r="A480" s="40" t="s">
        <v>15</v>
      </c>
      <c r="B480" s="40" t="s">
        <v>99</v>
      </c>
      <c r="C480" t="s">
        <v>680</v>
      </c>
      <c r="D480" s="40" t="s">
        <v>121</v>
      </c>
      <c r="E480" t="s">
        <v>237</v>
      </c>
      <c r="F480" s="40" t="s">
        <v>238</v>
      </c>
      <c r="G480" t="s">
        <v>134</v>
      </c>
      <c r="H480" t="s">
        <v>546</v>
      </c>
      <c r="I480" s="1">
        <v>29</v>
      </c>
      <c r="J480" s="1"/>
      <c r="K480" s="1"/>
      <c r="L480" s="1"/>
      <c r="M480" s="1"/>
      <c r="N480" s="1">
        <v>770</v>
      </c>
      <c r="O480" s="60">
        <f t="shared" si="115"/>
        <v>2</v>
      </c>
      <c r="P480" s="60">
        <f t="shared" si="116"/>
        <v>2</v>
      </c>
      <c r="Q480" s="62">
        <f t="shared" si="112"/>
        <v>0.96233766233766238</v>
      </c>
      <c r="R480" s="62">
        <f t="shared" si="117"/>
        <v>26.551724137931036</v>
      </c>
      <c r="S480" s="60" t="str">
        <f t="shared" si="113"/>
        <v>50-100% range</v>
      </c>
      <c r="T480" s="1">
        <f>$I480</f>
        <v>29</v>
      </c>
      <c r="U480" s="61">
        <f t="shared" si="119"/>
        <v>770</v>
      </c>
      <c r="V480" s="61">
        <f t="shared" si="120"/>
        <v>29</v>
      </c>
      <c r="W480" s="60">
        <f t="shared" si="114"/>
        <v>1</v>
      </c>
      <c r="X480" s="68" t="s">
        <v>2156</v>
      </c>
    </row>
    <row r="481" spans="1:24" ht="15" customHeight="1" x14ac:dyDescent="0.25">
      <c r="A481" s="40" t="s">
        <v>15</v>
      </c>
      <c r="B481" s="40" t="s">
        <v>99</v>
      </c>
      <c r="C481" t="s">
        <v>680</v>
      </c>
      <c r="D481" s="40" t="s">
        <v>121</v>
      </c>
      <c r="E481" t="s">
        <v>237</v>
      </c>
      <c r="F481" s="40" t="s">
        <v>238</v>
      </c>
      <c r="G481" t="s">
        <v>273</v>
      </c>
      <c r="H481" t="s">
        <v>274</v>
      </c>
      <c r="I481" s="1">
        <v>303</v>
      </c>
      <c r="J481" s="1"/>
      <c r="K481" s="1">
        <v>140</v>
      </c>
      <c r="L481" s="1"/>
      <c r="M481" s="1"/>
      <c r="N481" s="1">
        <v>980</v>
      </c>
      <c r="O481" s="60">
        <f t="shared" si="115"/>
        <v>3</v>
      </c>
      <c r="P481" s="60">
        <f t="shared" si="116"/>
        <v>3</v>
      </c>
      <c r="Q481" s="62">
        <f t="shared" si="112"/>
        <v>0.85714285714285721</v>
      </c>
      <c r="R481" s="62">
        <f t="shared" si="117"/>
        <v>7</v>
      </c>
      <c r="S481" s="60" t="str">
        <f t="shared" si="113"/>
        <v>50-100% range</v>
      </c>
      <c r="T481" s="61">
        <f>$I481</f>
        <v>303</v>
      </c>
      <c r="U481" s="61">
        <f t="shared" si="119"/>
        <v>980</v>
      </c>
      <c r="V481" s="61">
        <f t="shared" si="120"/>
        <v>140</v>
      </c>
      <c r="W481" s="60">
        <f t="shared" si="114"/>
        <v>1</v>
      </c>
      <c r="X481" s="68" t="s">
        <v>2157</v>
      </c>
    </row>
    <row r="482" spans="1:24" ht="15" customHeight="1" x14ac:dyDescent="0.25">
      <c r="A482" s="40" t="s">
        <v>15</v>
      </c>
      <c r="B482" s="40" t="s">
        <v>99</v>
      </c>
      <c r="C482" t="s">
        <v>680</v>
      </c>
      <c r="D482" s="40" t="s">
        <v>121</v>
      </c>
      <c r="E482" t="s">
        <v>237</v>
      </c>
      <c r="F482" s="40" t="s">
        <v>238</v>
      </c>
      <c r="G482" t="s">
        <v>253</v>
      </c>
      <c r="H482" t="s">
        <v>254</v>
      </c>
      <c r="I482" s="1"/>
      <c r="J482" s="1"/>
      <c r="K482" s="1"/>
      <c r="L482" s="1"/>
      <c r="M482" s="1"/>
      <c r="N482" s="1">
        <v>1858</v>
      </c>
      <c r="O482" s="60">
        <f t="shared" si="115"/>
        <v>1</v>
      </c>
      <c r="P482" s="60">
        <f t="shared" si="116"/>
        <v>1</v>
      </c>
      <c r="Q482" s="62">
        <f t="shared" si="112"/>
        <v>0</v>
      </c>
      <c r="R482" s="62">
        <f t="shared" si="117"/>
        <v>1</v>
      </c>
      <c r="S482" s="60" t="str">
        <f t="shared" si="113"/>
        <v>0-15% range</v>
      </c>
      <c r="T482" s="61">
        <f t="shared" si="122"/>
        <v>1858</v>
      </c>
      <c r="U482" s="61">
        <f t="shared" si="119"/>
        <v>1858</v>
      </c>
      <c r="V482" s="61">
        <f t="shared" si="120"/>
        <v>1858</v>
      </c>
      <c r="W482" s="60">
        <f t="shared" si="114"/>
        <v>1</v>
      </c>
      <c r="X482" s="77" t="s">
        <v>2173</v>
      </c>
    </row>
    <row r="483" spans="1:24" ht="15" customHeight="1" x14ac:dyDescent="0.25">
      <c r="A483" s="40" t="s">
        <v>15</v>
      </c>
      <c r="B483" s="40" t="s">
        <v>99</v>
      </c>
      <c r="C483" t="s">
        <v>680</v>
      </c>
      <c r="D483" s="40" t="s">
        <v>121</v>
      </c>
      <c r="E483" t="s">
        <v>237</v>
      </c>
      <c r="F483" s="40" t="s">
        <v>238</v>
      </c>
      <c r="G483" t="s">
        <v>338</v>
      </c>
      <c r="H483" t="s">
        <v>339</v>
      </c>
      <c r="I483" s="1">
        <v>57</v>
      </c>
      <c r="J483" s="1"/>
      <c r="K483" s="1"/>
      <c r="L483" s="1"/>
      <c r="M483" s="1"/>
      <c r="N483" s="1"/>
      <c r="O483" s="60">
        <f t="shared" si="115"/>
        <v>1</v>
      </c>
      <c r="P483" s="60">
        <f t="shared" si="116"/>
        <v>1</v>
      </c>
      <c r="Q483" s="62">
        <f t="shared" si="112"/>
        <v>0</v>
      </c>
      <c r="R483" s="62">
        <f t="shared" si="117"/>
        <v>1</v>
      </c>
      <c r="S483" s="60" t="str">
        <f t="shared" si="113"/>
        <v>0-15% range</v>
      </c>
      <c r="T483" s="61">
        <f t="shared" si="122"/>
        <v>57</v>
      </c>
      <c r="U483" s="61">
        <f t="shared" si="119"/>
        <v>57</v>
      </c>
      <c r="V483" s="61">
        <f t="shared" si="120"/>
        <v>57</v>
      </c>
      <c r="W483" s="60">
        <f t="shared" si="114"/>
        <v>1</v>
      </c>
      <c r="X483" s="77" t="s">
        <v>2173</v>
      </c>
    </row>
    <row r="484" spans="1:24" ht="15" customHeight="1" x14ac:dyDescent="0.25">
      <c r="A484" s="40" t="s">
        <v>15</v>
      </c>
      <c r="B484" s="40" t="s">
        <v>99</v>
      </c>
      <c r="C484" t="s">
        <v>680</v>
      </c>
      <c r="D484" s="40" t="s">
        <v>121</v>
      </c>
      <c r="E484" t="s">
        <v>237</v>
      </c>
      <c r="F484" s="40" t="s">
        <v>238</v>
      </c>
      <c r="G484" t="s">
        <v>356</v>
      </c>
      <c r="H484" t="s">
        <v>357</v>
      </c>
      <c r="I484" s="1"/>
      <c r="J484" s="1"/>
      <c r="K484" s="1">
        <v>10</v>
      </c>
      <c r="L484" s="1"/>
      <c r="M484" s="1"/>
      <c r="N484" s="1">
        <v>150</v>
      </c>
      <c r="O484" s="60">
        <f t="shared" si="115"/>
        <v>2</v>
      </c>
      <c r="P484" s="60">
        <f t="shared" si="116"/>
        <v>2</v>
      </c>
      <c r="Q484" s="62">
        <f t="shared" si="112"/>
        <v>0.93333333333333335</v>
      </c>
      <c r="R484" s="62">
        <f t="shared" si="117"/>
        <v>15</v>
      </c>
      <c r="S484" s="60" t="str">
        <f t="shared" si="113"/>
        <v>50-100% range</v>
      </c>
      <c r="T484" s="61">
        <f>$N484</f>
        <v>150</v>
      </c>
      <c r="U484" s="61">
        <f t="shared" si="119"/>
        <v>150</v>
      </c>
      <c r="V484" s="61">
        <f t="shared" si="120"/>
        <v>10</v>
      </c>
      <c r="W484" s="60">
        <f t="shared" si="114"/>
        <v>1</v>
      </c>
      <c r="X484" s="68" t="s">
        <v>2160</v>
      </c>
    </row>
    <row r="485" spans="1:24" ht="15" customHeight="1" x14ac:dyDescent="0.25">
      <c r="A485" s="40" t="s">
        <v>15</v>
      </c>
      <c r="B485" s="40" t="s">
        <v>99</v>
      </c>
      <c r="C485" t="s">
        <v>680</v>
      </c>
      <c r="D485" s="40" t="s">
        <v>121</v>
      </c>
      <c r="E485" t="s">
        <v>237</v>
      </c>
      <c r="F485" s="40" t="s">
        <v>238</v>
      </c>
      <c r="G485" t="s">
        <v>275</v>
      </c>
      <c r="H485" t="s">
        <v>276</v>
      </c>
      <c r="I485" s="1"/>
      <c r="J485" s="1"/>
      <c r="K485" s="1"/>
      <c r="L485" s="1"/>
      <c r="M485" s="1"/>
      <c r="N485" s="1">
        <v>955</v>
      </c>
      <c r="O485" s="60">
        <f t="shared" si="115"/>
        <v>1</v>
      </c>
      <c r="P485" s="60">
        <f t="shared" si="116"/>
        <v>1</v>
      </c>
      <c r="Q485" s="62">
        <f t="shared" si="112"/>
        <v>0</v>
      </c>
      <c r="R485" s="62">
        <f t="shared" si="117"/>
        <v>1</v>
      </c>
      <c r="S485" s="60" t="str">
        <f t="shared" si="113"/>
        <v>0-15% range</v>
      </c>
      <c r="T485" s="61">
        <f>AVERAGE(I485:N485)</f>
        <v>955</v>
      </c>
      <c r="U485" s="61">
        <f t="shared" si="119"/>
        <v>955</v>
      </c>
      <c r="V485" s="61">
        <f t="shared" si="120"/>
        <v>955</v>
      </c>
      <c r="W485" s="60">
        <f t="shared" si="114"/>
        <v>1</v>
      </c>
      <c r="X485" s="77" t="s">
        <v>2173</v>
      </c>
    </row>
    <row r="486" spans="1:24" ht="15" customHeight="1" x14ac:dyDescent="0.25">
      <c r="A486" s="40" t="s">
        <v>15</v>
      </c>
      <c r="B486" s="40" t="s">
        <v>99</v>
      </c>
      <c r="C486" t="s">
        <v>680</v>
      </c>
      <c r="D486" s="40" t="s">
        <v>121</v>
      </c>
      <c r="E486" t="s">
        <v>237</v>
      </c>
      <c r="F486" s="40" t="s">
        <v>238</v>
      </c>
      <c r="G486" t="s">
        <v>296</v>
      </c>
      <c r="H486" t="s">
        <v>297</v>
      </c>
      <c r="I486" s="1"/>
      <c r="J486" s="1"/>
      <c r="K486" s="1">
        <v>15</v>
      </c>
      <c r="L486" s="1"/>
      <c r="M486" s="1"/>
      <c r="N486" s="1">
        <v>128</v>
      </c>
      <c r="O486" s="60">
        <f t="shared" si="115"/>
        <v>2</v>
      </c>
      <c r="P486" s="60">
        <f t="shared" si="116"/>
        <v>2</v>
      </c>
      <c r="Q486" s="62">
        <f t="shared" si="112"/>
        <v>0.8828125</v>
      </c>
      <c r="R486" s="62">
        <f t="shared" si="117"/>
        <v>8.5333333333333332</v>
      </c>
      <c r="S486" s="60" t="str">
        <f t="shared" si="113"/>
        <v>50-100% range</v>
      </c>
      <c r="T486" s="61">
        <f>$N486</f>
        <v>128</v>
      </c>
      <c r="U486" s="61">
        <f t="shared" si="119"/>
        <v>128</v>
      </c>
      <c r="V486" s="61">
        <f t="shared" si="120"/>
        <v>15</v>
      </c>
      <c r="W486" s="60">
        <f t="shared" si="114"/>
        <v>1</v>
      </c>
      <c r="X486" s="68" t="s">
        <v>2160</v>
      </c>
    </row>
    <row r="487" spans="1:24" ht="15" customHeight="1" x14ac:dyDescent="0.25">
      <c r="A487" s="40" t="s">
        <v>15</v>
      </c>
      <c r="B487" s="40" t="s">
        <v>99</v>
      </c>
      <c r="C487" t="s">
        <v>680</v>
      </c>
      <c r="D487" s="40" t="s">
        <v>121</v>
      </c>
      <c r="E487" t="s">
        <v>237</v>
      </c>
      <c r="F487" s="40" t="s">
        <v>238</v>
      </c>
      <c r="G487" t="s">
        <v>486</v>
      </c>
      <c r="H487" t="s">
        <v>485</v>
      </c>
      <c r="I487" s="1">
        <v>86</v>
      </c>
      <c r="J487" s="1"/>
      <c r="K487" s="1"/>
      <c r="L487" s="1"/>
      <c r="M487" s="1"/>
      <c r="N487" s="1">
        <v>220</v>
      </c>
      <c r="O487" s="60">
        <f t="shared" si="115"/>
        <v>2</v>
      </c>
      <c r="P487" s="60">
        <f t="shared" si="116"/>
        <v>2</v>
      </c>
      <c r="Q487" s="62">
        <f t="shared" si="112"/>
        <v>0.60909090909090913</v>
      </c>
      <c r="R487" s="62">
        <f t="shared" si="117"/>
        <v>2.558139534883721</v>
      </c>
      <c r="S487" s="60" t="str">
        <f t="shared" si="113"/>
        <v>50-100% range</v>
      </c>
      <c r="T487" s="1">
        <f>$I487</f>
        <v>86</v>
      </c>
      <c r="U487" s="61">
        <f t="shared" si="119"/>
        <v>220</v>
      </c>
      <c r="V487" s="61">
        <f t="shared" si="120"/>
        <v>86</v>
      </c>
      <c r="W487" s="60">
        <f t="shared" si="114"/>
        <v>1</v>
      </c>
      <c r="X487" s="68" t="s">
        <v>2156</v>
      </c>
    </row>
    <row r="488" spans="1:24" ht="15" customHeight="1" x14ac:dyDescent="0.25">
      <c r="A488" s="40" t="s">
        <v>15</v>
      </c>
      <c r="B488" s="40" t="s">
        <v>99</v>
      </c>
      <c r="C488" t="s">
        <v>680</v>
      </c>
      <c r="D488" s="40" t="s">
        <v>121</v>
      </c>
      <c r="E488" t="s">
        <v>237</v>
      </c>
      <c r="F488" s="40" t="s">
        <v>238</v>
      </c>
      <c r="G488" t="s">
        <v>564</v>
      </c>
      <c r="H488" t="s">
        <v>565</v>
      </c>
      <c r="I488" s="1"/>
      <c r="J488" s="1"/>
      <c r="K488" s="1">
        <v>15</v>
      </c>
      <c r="L488" s="1"/>
      <c r="M488" s="1"/>
      <c r="N488" s="1">
        <v>220</v>
      </c>
      <c r="O488" s="60">
        <f t="shared" si="115"/>
        <v>2</v>
      </c>
      <c r="P488" s="60">
        <f t="shared" si="116"/>
        <v>2</v>
      </c>
      <c r="Q488" s="62">
        <f t="shared" si="112"/>
        <v>0.93181818181818188</v>
      </c>
      <c r="R488" s="62">
        <f t="shared" si="117"/>
        <v>14.666666666666666</v>
      </c>
      <c r="S488" s="60" t="str">
        <f t="shared" si="113"/>
        <v>50-100% range</v>
      </c>
      <c r="T488" s="61">
        <f>$N488</f>
        <v>220</v>
      </c>
      <c r="U488" s="61">
        <f t="shared" si="119"/>
        <v>220</v>
      </c>
      <c r="V488" s="61">
        <f t="shared" si="120"/>
        <v>15</v>
      </c>
      <c r="W488" s="60">
        <f t="shared" si="114"/>
        <v>1</v>
      </c>
      <c r="X488" s="68" t="s">
        <v>2160</v>
      </c>
    </row>
    <row r="489" spans="1:24" ht="15" customHeight="1" x14ac:dyDescent="0.25">
      <c r="A489" s="40" t="s">
        <v>15</v>
      </c>
      <c r="B489" s="40" t="s">
        <v>99</v>
      </c>
      <c r="C489" t="s">
        <v>680</v>
      </c>
      <c r="D489" s="40" t="s">
        <v>121</v>
      </c>
      <c r="E489" t="s">
        <v>237</v>
      </c>
      <c r="F489" s="40" t="s">
        <v>238</v>
      </c>
      <c r="G489" t="s">
        <v>255</v>
      </c>
      <c r="H489" t="s">
        <v>256</v>
      </c>
      <c r="I489" s="1">
        <v>211</v>
      </c>
      <c r="J489" s="1"/>
      <c r="K489" s="1"/>
      <c r="L489" s="1"/>
      <c r="M489" s="1"/>
      <c r="N489" s="1"/>
      <c r="O489" s="60">
        <f t="shared" si="115"/>
        <v>1</v>
      </c>
      <c r="P489" s="60">
        <f t="shared" si="116"/>
        <v>1</v>
      </c>
      <c r="Q489" s="62">
        <f t="shared" si="112"/>
        <v>0</v>
      </c>
      <c r="R489" s="62">
        <f t="shared" si="117"/>
        <v>1</v>
      </c>
      <c r="S489" s="60" t="str">
        <f t="shared" si="113"/>
        <v>0-15% range</v>
      </c>
      <c r="T489" s="61">
        <f>AVERAGE(I489:N489)</f>
        <v>211</v>
      </c>
      <c r="U489" s="61">
        <f t="shared" si="119"/>
        <v>211</v>
      </c>
      <c r="V489" s="61">
        <f t="shared" si="120"/>
        <v>211</v>
      </c>
      <c r="W489" s="60">
        <f t="shared" si="114"/>
        <v>1</v>
      </c>
      <c r="X489" s="77" t="s">
        <v>2173</v>
      </c>
    </row>
    <row r="490" spans="1:24" ht="15" customHeight="1" x14ac:dyDescent="0.25">
      <c r="A490" s="40" t="s">
        <v>15</v>
      </c>
      <c r="B490" s="40" t="s">
        <v>99</v>
      </c>
      <c r="C490" t="s">
        <v>680</v>
      </c>
      <c r="D490" s="40" t="s">
        <v>121</v>
      </c>
      <c r="E490" t="s">
        <v>237</v>
      </c>
      <c r="F490" s="40" t="s">
        <v>238</v>
      </c>
      <c r="G490" t="s">
        <v>237</v>
      </c>
      <c r="H490" t="s">
        <v>277</v>
      </c>
      <c r="I490" s="1"/>
      <c r="J490" s="1"/>
      <c r="K490" s="1">
        <v>665</v>
      </c>
      <c r="L490" s="1"/>
      <c r="M490" s="1"/>
      <c r="N490" s="1">
        <v>1000</v>
      </c>
      <c r="O490" s="60">
        <f t="shared" si="115"/>
        <v>2</v>
      </c>
      <c r="P490" s="60">
        <f t="shared" si="116"/>
        <v>2</v>
      </c>
      <c r="Q490" s="62">
        <f t="shared" si="112"/>
        <v>0.33499999999999996</v>
      </c>
      <c r="R490" s="62">
        <f t="shared" si="117"/>
        <v>1.5037593984962405</v>
      </c>
      <c r="S490" s="60" t="str">
        <f t="shared" si="113"/>
        <v>16 - 50% range</v>
      </c>
      <c r="T490" s="61">
        <f>AVERAGE(I490:N490)</f>
        <v>832.5</v>
      </c>
      <c r="U490" s="61">
        <f t="shared" si="119"/>
        <v>1000</v>
      </c>
      <c r="V490" s="61">
        <f t="shared" si="120"/>
        <v>665</v>
      </c>
      <c r="W490" s="60">
        <f t="shared" si="114"/>
        <v>1</v>
      </c>
      <c r="X490" s="68" t="s">
        <v>2154</v>
      </c>
    </row>
    <row r="491" spans="1:24" ht="15" customHeight="1" x14ac:dyDescent="0.25">
      <c r="A491" s="40" t="s">
        <v>15</v>
      </c>
      <c r="B491" s="40" t="s">
        <v>99</v>
      </c>
      <c r="C491" t="s">
        <v>680</v>
      </c>
      <c r="D491" s="40" t="s">
        <v>121</v>
      </c>
      <c r="E491" t="s">
        <v>237</v>
      </c>
      <c r="F491" s="40" t="s">
        <v>238</v>
      </c>
      <c r="G491" t="s">
        <v>264</v>
      </c>
      <c r="H491" t="s">
        <v>265</v>
      </c>
      <c r="I491" s="1">
        <v>34</v>
      </c>
      <c r="J491" s="1"/>
      <c r="K491" s="1">
        <v>25</v>
      </c>
      <c r="L491" s="1"/>
      <c r="M491" s="1"/>
      <c r="N491" s="1">
        <v>1740</v>
      </c>
      <c r="O491" s="60">
        <f t="shared" si="115"/>
        <v>3</v>
      </c>
      <c r="P491" s="60">
        <f t="shared" si="116"/>
        <v>3</v>
      </c>
      <c r="Q491" s="62">
        <f t="shared" si="112"/>
        <v>0.98563218390804597</v>
      </c>
      <c r="R491" s="62">
        <f t="shared" si="117"/>
        <v>69.599999999999994</v>
      </c>
      <c r="S491" s="60" t="str">
        <f t="shared" si="113"/>
        <v>50-100% range</v>
      </c>
      <c r="T491" s="61">
        <f>$I491</f>
        <v>34</v>
      </c>
      <c r="U491" s="61">
        <f t="shared" si="119"/>
        <v>1740</v>
      </c>
      <c r="V491" s="61">
        <f t="shared" si="120"/>
        <v>25</v>
      </c>
      <c r="W491" s="60">
        <f t="shared" si="114"/>
        <v>1</v>
      </c>
      <c r="X491" s="68" t="s">
        <v>2157</v>
      </c>
    </row>
    <row r="492" spans="1:24" ht="15" customHeight="1" x14ac:dyDescent="0.25">
      <c r="A492" s="40" t="s">
        <v>15</v>
      </c>
      <c r="B492" s="40" t="s">
        <v>99</v>
      </c>
      <c r="C492" t="s">
        <v>680</v>
      </c>
      <c r="D492" s="40" t="s">
        <v>121</v>
      </c>
      <c r="E492" t="s">
        <v>237</v>
      </c>
      <c r="F492" s="40" t="s">
        <v>238</v>
      </c>
      <c r="G492" t="s">
        <v>548</v>
      </c>
      <c r="H492" t="s">
        <v>549</v>
      </c>
      <c r="I492" s="1">
        <v>457</v>
      </c>
      <c r="J492" s="1"/>
      <c r="K492" s="1"/>
      <c r="L492" s="1"/>
      <c r="M492" s="1"/>
      <c r="N492" s="1">
        <v>154</v>
      </c>
      <c r="O492" s="60">
        <f t="shared" si="115"/>
        <v>2</v>
      </c>
      <c r="P492" s="60">
        <f t="shared" si="116"/>
        <v>2</v>
      </c>
      <c r="Q492" s="62">
        <f t="shared" si="112"/>
        <v>0.66301969365426694</v>
      </c>
      <c r="R492" s="62">
        <f t="shared" si="117"/>
        <v>2.9675324675324677</v>
      </c>
      <c r="S492" s="60" t="str">
        <f t="shared" si="113"/>
        <v>50-100% range</v>
      </c>
      <c r="T492" s="1">
        <f>$I492</f>
        <v>457</v>
      </c>
      <c r="U492" s="61">
        <f t="shared" si="119"/>
        <v>457</v>
      </c>
      <c r="V492" s="61">
        <f t="shared" si="120"/>
        <v>154</v>
      </c>
      <c r="W492" s="60">
        <f t="shared" si="114"/>
        <v>1</v>
      </c>
      <c r="X492" s="68" t="s">
        <v>2156</v>
      </c>
    </row>
    <row r="493" spans="1:24" ht="15" customHeight="1" x14ac:dyDescent="0.25">
      <c r="A493" s="40" t="s">
        <v>15</v>
      </c>
      <c r="B493" s="40" t="s">
        <v>99</v>
      </c>
      <c r="C493" t="s">
        <v>680</v>
      </c>
      <c r="D493" s="40" t="s">
        <v>121</v>
      </c>
      <c r="E493" t="s">
        <v>237</v>
      </c>
      <c r="F493" s="40" t="s">
        <v>238</v>
      </c>
      <c r="G493" t="s">
        <v>239</v>
      </c>
      <c r="H493" t="s">
        <v>240</v>
      </c>
      <c r="I493" s="1">
        <v>57</v>
      </c>
      <c r="J493" s="1"/>
      <c r="K493" s="1">
        <v>100</v>
      </c>
      <c r="L493" s="1"/>
      <c r="M493" s="1"/>
      <c r="N493" s="1">
        <v>981</v>
      </c>
      <c r="O493" s="60">
        <f t="shared" si="115"/>
        <v>3</v>
      </c>
      <c r="P493" s="60">
        <f t="shared" si="116"/>
        <v>3</v>
      </c>
      <c r="Q493" s="62">
        <f t="shared" si="112"/>
        <v>0.94189602446483178</v>
      </c>
      <c r="R493" s="62">
        <f t="shared" si="117"/>
        <v>17.210526315789473</v>
      </c>
      <c r="S493" s="60" t="str">
        <f t="shared" si="113"/>
        <v>50-100% range</v>
      </c>
      <c r="T493" s="61">
        <f>$I493</f>
        <v>57</v>
      </c>
      <c r="U493" s="61">
        <f t="shared" si="119"/>
        <v>981</v>
      </c>
      <c r="V493" s="61">
        <f t="shared" si="120"/>
        <v>57</v>
      </c>
      <c r="W493" s="60">
        <f t="shared" si="114"/>
        <v>1</v>
      </c>
      <c r="X493" s="68" t="s">
        <v>2157</v>
      </c>
    </row>
    <row r="494" spans="1:24" ht="15" customHeight="1" x14ac:dyDescent="0.25">
      <c r="A494" s="40" t="s">
        <v>15</v>
      </c>
      <c r="B494" s="40" t="s">
        <v>99</v>
      </c>
      <c r="C494" t="s">
        <v>680</v>
      </c>
      <c r="D494" s="40" t="s">
        <v>121</v>
      </c>
      <c r="E494" t="s">
        <v>237</v>
      </c>
      <c r="F494" s="40" t="s">
        <v>238</v>
      </c>
      <c r="G494" t="s">
        <v>387</v>
      </c>
      <c r="H494" t="s">
        <v>388</v>
      </c>
      <c r="I494" s="1"/>
      <c r="J494" s="1"/>
      <c r="K494" s="1">
        <v>5</v>
      </c>
      <c r="L494" s="1"/>
      <c r="M494" s="1"/>
      <c r="N494" s="1">
        <v>335</v>
      </c>
      <c r="O494" s="60">
        <f t="shared" si="115"/>
        <v>2</v>
      </c>
      <c r="P494" s="60">
        <f t="shared" si="116"/>
        <v>2</v>
      </c>
      <c r="Q494" s="62">
        <f t="shared" si="112"/>
        <v>0.9850746268656716</v>
      </c>
      <c r="R494" s="62">
        <f t="shared" si="117"/>
        <v>67</v>
      </c>
      <c r="S494" s="60" t="str">
        <f t="shared" si="113"/>
        <v>50-100% range</v>
      </c>
      <c r="T494" s="61">
        <f>$N494</f>
        <v>335</v>
      </c>
      <c r="U494" s="61">
        <f t="shared" si="119"/>
        <v>335</v>
      </c>
      <c r="V494" s="61">
        <f t="shared" si="120"/>
        <v>5</v>
      </c>
      <c r="W494" s="60">
        <f t="shared" si="114"/>
        <v>1</v>
      </c>
      <c r="X494" s="68" t="s">
        <v>2160</v>
      </c>
    </row>
    <row r="495" spans="1:24" ht="15" customHeight="1" x14ac:dyDescent="0.25">
      <c r="A495" s="40" t="s">
        <v>15</v>
      </c>
      <c r="B495" s="40" t="s">
        <v>99</v>
      </c>
      <c r="C495" t="s">
        <v>680</v>
      </c>
      <c r="D495" s="40" t="s">
        <v>121</v>
      </c>
      <c r="E495" t="s">
        <v>237</v>
      </c>
      <c r="F495" s="40" t="s">
        <v>238</v>
      </c>
      <c r="G495" t="s">
        <v>700</v>
      </c>
      <c r="H495" t="s">
        <v>627</v>
      </c>
      <c r="I495" s="1">
        <v>97</v>
      </c>
      <c r="J495" s="1"/>
      <c r="K495" s="1"/>
      <c r="L495" s="1"/>
      <c r="M495" s="1"/>
      <c r="N495" s="1">
        <v>22</v>
      </c>
      <c r="O495" s="60">
        <f t="shared" si="115"/>
        <v>2</v>
      </c>
      <c r="P495" s="60">
        <f t="shared" si="116"/>
        <v>2</v>
      </c>
      <c r="Q495" s="62">
        <f t="shared" si="112"/>
        <v>0.77319587628865982</v>
      </c>
      <c r="R495" s="62">
        <f t="shared" si="117"/>
        <v>4.4090909090909092</v>
      </c>
      <c r="S495" s="60" t="str">
        <f t="shared" si="113"/>
        <v>50-100% range</v>
      </c>
      <c r="T495" s="1">
        <f>$I495</f>
        <v>97</v>
      </c>
      <c r="U495" s="61">
        <f t="shared" si="119"/>
        <v>97</v>
      </c>
      <c r="V495" s="61">
        <f t="shared" si="120"/>
        <v>22</v>
      </c>
      <c r="W495" s="60">
        <f t="shared" si="114"/>
        <v>1</v>
      </c>
      <c r="X495" s="68" t="s">
        <v>2156</v>
      </c>
    </row>
    <row r="496" spans="1:24" ht="15" customHeight="1" x14ac:dyDescent="0.25">
      <c r="A496" s="40" t="s">
        <v>15</v>
      </c>
      <c r="B496" s="40" t="s">
        <v>99</v>
      </c>
      <c r="C496" t="s">
        <v>680</v>
      </c>
      <c r="D496" s="40" t="s">
        <v>121</v>
      </c>
      <c r="E496" t="s">
        <v>237</v>
      </c>
      <c r="F496" s="40" t="s">
        <v>238</v>
      </c>
      <c r="G496" t="s">
        <v>332</v>
      </c>
      <c r="H496" t="s">
        <v>333</v>
      </c>
      <c r="I496" s="1"/>
      <c r="J496" s="1"/>
      <c r="K496" s="1">
        <v>35</v>
      </c>
      <c r="L496" s="1"/>
      <c r="M496" s="1"/>
      <c r="N496" s="1"/>
      <c r="O496" s="60">
        <f t="shared" si="115"/>
        <v>1</v>
      </c>
      <c r="P496" s="60">
        <f t="shared" si="116"/>
        <v>1</v>
      </c>
      <c r="Q496" s="62">
        <f t="shared" si="112"/>
        <v>0</v>
      </c>
      <c r="R496" s="62">
        <f t="shared" si="117"/>
        <v>1</v>
      </c>
      <c r="S496" s="60" t="str">
        <f t="shared" si="113"/>
        <v>0-15% range</v>
      </c>
      <c r="T496" s="61">
        <f t="shared" si="122"/>
        <v>35</v>
      </c>
      <c r="U496" s="61">
        <f t="shared" si="119"/>
        <v>35</v>
      </c>
      <c r="V496" s="61">
        <f t="shared" si="120"/>
        <v>35</v>
      </c>
      <c r="W496" s="60">
        <f t="shared" si="114"/>
        <v>1</v>
      </c>
      <c r="X496" s="77" t="s">
        <v>2173</v>
      </c>
    </row>
    <row r="497" spans="1:24" ht="15" customHeight="1" x14ac:dyDescent="0.25">
      <c r="A497" s="40" t="s">
        <v>15</v>
      </c>
      <c r="B497" s="40" t="s">
        <v>99</v>
      </c>
      <c r="C497" t="s">
        <v>680</v>
      </c>
      <c r="D497" s="40" t="s">
        <v>121</v>
      </c>
      <c r="E497" t="s">
        <v>237</v>
      </c>
      <c r="F497" s="40" t="s">
        <v>238</v>
      </c>
      <c r="G497" t="s">
        <v>794</v>
      </c>
      <c r="H497" t="s">
        <v>795</v>
      </c>
      <c r="I497" s="1"/>
      <c r="J497" s="1"/>
      <c r="K497" s="1">
        <v>50</v>
      </c>
      <c r="L497" s="1"/>
      <c r="M497" s="1"/>
      <c r="N497" s="1"/>
      <c r="O497" s="60">
        <f t="shared" si="115"/>
        <v>1</v>
      </c>
      <c r="P497" s="60">
        <f t="shared" si="116"/>
        <v>1</v>
      </c>
      <c r="Q497" s="62">
        <f t="shared" si="112"/>
        <v>0</v>
      </c>
      <c r="R497" s="62">
        <f t="shared" si="117"/>
        <v>1</v>
      </c>
      <c r="S497" s="60" t="str">
        <f t="shared" si="113"/>
        <v>0-15% range</v>
      </c>
      <c r="T497" s="61">
        <f t="shared" si="122"/>
        <v>50</v>
      </c>
      <c r="U497" s="61">
        <f t="shared" si="119"/>
        <v>50</v>
      </c>
      <c r="V497" s="61">
        <f t="shared" si="120"/>
        <v>50</v>
      </c>
      <c r="W497" s="60">
        <f t="shared" si="114"/>
        <v>1</v>
      </c>
      <c r="X497" s="77" t="s">
        <v>2173</v>
      </c>
    </row>
    <row r="498" spans="1:24" ht="15" customHeight="1" x14ac:dyDescent="0.25">
      <c r="A498" s="40" t="s">
        <v>15</v>
      </c>
      <c r="B498" s="40" t="s">
        <v>99</v>
      </c>
      <c r="C498" t="s">
        <v>680</v>
      </c>
      <c r="D498" s="40" t="s">
        <v>121</v>
      </c>
      <c r="E498" t="s">
        <v>237</v>
      </c>
      <c r="F498" s="40" t="s">
        <v>238</v>
      </c>
      <c r="G498" t="s">
        <v>1778</v>
      </c>
      <c r="H498" t="s">
        <v>902</v>
      </c>
      <c r="I498" s="1">
        <v>109</v>
      </c>
      <c r="J498" s="1"/>
      <c r="K498" s="1"/>
      <c r="L498" s="1"/>
      <c r="M498" s="1"/>
      <c r="N498" s="1">
        <v>44</v>
      </c>
      <c r="O498" s="60">
        <f t="shared" si="115"/>
        <v>2</v>
      </c>
      <c r="P498" s="60">
        <f t="shared" si="116"/>
        <v>2</v>
      </c>
      <c r="Q498" s="62">
        <f t="shared" si="112"/>
        <v>0.59633027522935778</v>
      </c>
      <c r="R498" s="62">
        <f t="shared" si="117"/>
        <v>2.4772727272727271</v>
      </c>
      <c r="S498" s="60" t="str">
        <f t="shared" si="113"/>
        <v>50-100% range</v>
      </c>
      <c r="T498" s="1">
        <f>$I498</f>
        <v>109</v>
      </c>
      <c r="U498" s="61">
        <f t="shared" si="119"/>
        <v>109</v>
      </c>
      <c r="V498" s="61">
        <f t="shared" si="120"/>
        <v>44</v>
      </c>
      <c r="W498" s="60">
        <f t="shared" si="114"/>
        <v>1</v>
      </c>
      <c r="X498" s="68" t="s">
        <v>2156</v>
      </c>
    </row>
    <row r="499" spans="1:24" ht="15" customHeight="1" x14ac:dyDescent="0.25">
      <c r="A499" s="40" t="s">
        <v>15</v>
      </c>
      <c r="B499" s="40" t="s">
        <v>99</v>
      </c>
      <c r="C499" t="s">
        <v>680</v>
      </c>
      <c r="D499" s="40" t="s">
        <v>121</v>
      </c>
      <c r="E499" t="s">
        <v>237</v>
      </c>
      <c r="F499" s="40" t="s">
        <v>238</v>
      </c>
      <c r="G499" t="s">
        <v>963</v>
      </c>
      <c r="H499" t="s">
        <v>962</v>
      </c>
      <c r="I499" s="1"/>
      <c r="J499" s="1"/>
      <c r="K499" s="1"/>
      <c r="L499" s="1"/>
      <c r="M499" s="1"/>
      <c r="N499" s="1">
        <v>176</v>
      </c>
      <c r="O499" s="60">
        <f t="shared" si="115"/>
        <v>1</v>
      </c>
      <c r="P499" s="60">
        <f t="shared" si="116"/>
        <v>1</v>
      </c>
      <c r="Q499" s="62">
        <f t="shared" si="112"/>
        <v>0</v>
      </c>
      <c r="R499" s="62">
        <f t="shared" si="117"/>
        <v>1</v>
      </c>
      <c r="S499" s="60" t="str">
        <f t="shared" si="113"/>
        <v>0-15% range</v>
      </c>
      <c r="T499" s="61">
        <f t="shared" si="122"/>
        <v>176</v>
      </c>
      <c r="U499" s="61">
        <f t="shared" si="119"/>
        <v>176</v>
      </c>
      <c r="V499" s="61">
        <f t="shared" si="120"/>
        <v>176</v>
      </c>
      <c r="W499" s="60">
        <f t="shared" si="114"/>
        <v>1</v>
      </c>
      <c r="X499" s="77" t="s">
        <v>2173</v>
      </c>
    </row>
    <row r="500" spans="1:24" ht="15" customHeight="1" x14ac:dyDescent="0.25">
      <c r="A500" s="40" t="s">
        <v>15</v>
      </c>
      <c r="B500" s="40" t="s">
        <v>99</v>
      </c>
      <c r="C500" t="s">
        <v>680</v>
      </c>
      <c r="D500" s="40" t="s">
        <v>121</v>
      </c>
      <c r="E500" t="s">
        <v>237</v>
      </c>
      <c r="F500" s="40" t="s">
        <v>238</v>
      </c>
      <c r="G500" t="s">
        <v>1797</v>
      </c>
      <c r="H500" t="s">
        <v>1798</v>
      </c>
      <c r="I500" s="1"/>
      <c r="J500" s="1"/>
      <c r="K500" s="1"/>
      <c r="L500" s="1"/>
      <c r="M500" s="1"/>
      <c r="N500" s="1">
        <v>65</v>
      </c>
      <c r="O500" s="60">
        <f t="shared" si="115"/>
        <v>1</v>
      </c>
      <c r="P500" s="60">
        <f t="shared" si="116"/>
        <v>1</v>
      </c>
      <c r="Q500" s="62">
        <f t="shared" si="112"/>
        <v>0</v>
      </c>
      <c r="R500" s="62">
        <f t="shared" si="117"/>
        <v>1</v>
      </c>
      <c r="S500" s="60" t="str">
        <f t="shared" si="113"/>
        <v>0-15% range</v>
      </c>
      <c r="T500" s="61">
        <f t="shared" si="122"/>
        <v>65</v>
      </c>
      <c r="U500" s="61">
        <f t="shared" si="119"/>
        <v>65</v>
      </c>
      <c r="V500" s="61">
        <f t="shared" si="120"/>
        <v>65</v>
      </c>
      <c r="W500" s="60">
        <f t="shared" si="114"/>
        <v>1</v>
      </c>
      <c r="X500" s="77" t="s">
        <v>2173</v>
      </c>
    </row>
    <row r="501" spans="1:24" ht="15" customHeight="1" x14ac:dyDescent="0.25">
      <c r="A501" s="40" t="s">
        <v>15</v>
      </c>
      <c r="B501" s="40" t="s">
        <v>99</v>
      </c>
      <c r="C501" t="s">
        <v>680</v>
      </c>
      <c r="D501" s="40" t="s">
        <v>121</v>
      </c>
      <c r="E501" t="s">
        <v>237</v>
      </c>
      <c r="F501" s="40" t="s">
        <v>238</v>
      </c>
      <c r="G501" t="s">
        <v>1799</v>
      </c>
      <c r="H501" t="s">
        <v>1800</v>
      </c>
      <c r="I501" s="1"/>
      <c r="J501" s="1"/>
      <c r="K501" s="1"/>
      <c r="L501" s="1"/>
      <c r="M501" s="1"/>
      <c r="N501" s="1">
        <v>53</v>
      </c>
      <c r="O501" s="60">
        <f t="shared" si="115"/>
        <v>1</v>
      </c>
      <c r="P501" s="60">
        <f t="shared" si="116"/>
        <v>1</v>
      </c>
      <c r="Q501" s="62">
        <f t="shared" si="112"/>
        <v>0</v>
      </c>
      <c r="R501" s="62">
        <f t="shared" si="117"/>
        <v>1</v>
      </c>
      <c r="S501" s="60" t="str">
        <f t="shared" si="113"/>
        <v>0-15% range</v>
      </c>
      <c r="T501" s="61">
        <f t="shared" si="122"/>
        <v>53</v>
      </c>
      <c r="U501" s="61">
        <f t="shared" si="119"/>
        <v>53</v>
      </c>
      <c r="V501" s="61">
        <f t="shared" si="120"/>
        <v>53</v>
      </c>
      <c r="W501" s="60">
        <f t="shared" si="114"/>
        <v>1</v>
      </c>
      <c r="X501" s="77" t="s">
        <v>2173</v>
      </c>
    </row>
    <row r="502" spans="1:24" ht="15" customHeight="1" x14ac:dyDescent="0.25">
      <c r="A502" s="40" t="s">
        <v>15</v>
      </c>
      <c r="B502" s="40" t="s">
        <v>99</v>
      </c>
      <c r="C502" t="s">
        <v>680</v>
      </c>
      <c r="D502" s="40" t="s">
        <v>121</v>
      </c>
      <c r="E502" t="s">
        <v>237</v>
      </c>
      <c r="F502" s="40" t="s">
        <v>238</v>
      </c>
      <c r="G502" t="s">
        <v>1801</v>
      </c>
      <c r="H502" t="s">
        <v>1802</v>
      </c>
      <c r="I502" s="1"/>
      <c r="J502" s="1"/>
      <c r="K502" s="1"/>
      <c r="L502" s="1"/>
      <c r="M502" s="1"/>
      <c r="N502" s="1">
        <v>88</v>
      </c>
      <c r="O502" s="60">
        <f t="shared" si="115"/>
        <v>1</v>
      </c>
      <c r="P502" s="60">
        <f t="shared" si="116"/>
        <v>1</v>
      </c>
      <c r="Q502" s="62">
        <f t="shared" si="112"/>
        <v>0</v>
      </c>
      <c r="R502" s="62">
        <f t="shared" si="117"/>
        <v>1</v>
      </c>
      <c r="S502" s="60" t="str">
        <f t="shared" si="113"/>
        <v>0-15% range</v>
      </c>
      <c r="T502" s="61">
        <f t="shared" si="122"/>
        <v>88</v>
      </c>
      <c r="U502" s="61">
        <f t="shared" si="119"/>
        <v>88</v>
      </c>
      <c r="V502" s="61">
        <f t="shared" si="120"/>
        <v>88</v>
      </c>
      <c r="W502" s="60">
        <f t="shared" si="114"/>
        <v>1</v>
      </c>
      <c r="X502" s="77" t="s">
        <v>2173</v>
      </c>
    </row>
    <row r="503" spans="1:24" ht="15" customHeight="1" x14ac:dyDescent="0.25">
      <c r="A503" s="40" t="s">
        <v>15</v>
      </c>
      <c r="B503" s="40" t="s">
        <v>99</v>
      </c>
      <c r="C503" t="s">
        <v>680</v>
      </c>
      <c r="D503" s="40" t="s">
        <v>121</v>
      </c>
      <c r="E503" t="s">
        <v>237</v>
      </c>
      <c r="F503" s="40" t="s">
        <v>238</v>
      </c>
      <c r="G503" t="s">
        <v>1805</v>
      </c>
      <c r="H503" t="s">
        <v>1806</v>
      </c>
      <c r="I503" s="1"/>
      <c r="J503" s="1"/>
      <c r="K503" s="1"/>
      <c r="L503" s="1"/>
      <c r="M503" s="1"/>
      <c r="N503" s="1">
        <v>220</v>
      </c>
      <c r="O503" s="60">
        <f t="shared" si="115"/>
        <v>1</v>
      </c>
      <c r="P503" s="60">
        <f t="shared" si="116"/>
        <v>1</v>
      </c>
      <c r="Q503" s="62">
        <f t="shared" si="112"/>
        <v>0</v>
      </c>
      <c r="R503" s="62">
        <f t="shared" si="117"/>
        <v>1</v>
      </c>
      <c r="S503" s="60" t="str">
        <f t="shared" si="113"/>
        <v>0-15% range</v>
      </c>
      <c r="T503" s="61">
        <f t="shared" si="122"/>
        <v>220</v>
      </c>
      <c r="U503" s="61">
        <f t="shared" si="119"/>
        <v>220</v>
      </c>
      <c r="V503" s="61">
        <f t="shared" si="120"/>
        <v>220</v>
      </c>
      <c r="W503" s="60">
        <f t="shared" si="114"/>
        <v>1</v>
      </c>
      <c r="X503" s="77" t="s">
        <v>2173</v>
      </c>
    </row>
    <row r="504" spans="1:24" ht="15" customHeight="1" x14ac:dyDescent="0.25">
      <c r="A504" s="40" t="s">
        <v>15</v>
      </c>
      <c r="B504" s="40" t="s">
        <v>99</v>
      </c>
      <c r="C504" t="s">
        <v>680</v>
      </c>
      <c r="D504" s="40" t="s">
        <v>121</v>
      </c>
      <c r="E504" t="s">
        <v>237</v>
      </c>
      <c r="F504" s="40" t="s">
        <v>238</v>
      </c>
      <c r="G504" t="s">
        <v>694</v>
      </c>
      <c r="H504" t="s">
        <v>620</v>
      </c>
      <c r="I504" s="1"/>
      <c r="J504" s="1"/>
      <c r="K504" s="1"/>
      <c r="L504" s="1"/>
      <c r="M504" s="1"/>
      <c r="N504" s="1">
        <v>204</v>
      </c>
      <c r="O504" s="60">
        <f t="shared" si="115"/>
        <v>1</v>
      </c>
      <c r="P504" s="60">
        <f t="shared" si="116"/>
        <v>1</v>
      </c>
      <c r="Q504" s="62">
        <f t="shared" si="112"/>
        <v>0</v>
      </c>
      <c r="R504" s="62">
        <f t="shared" si="117"/>
        <v>1</v>
      </c>
      <c r="S504" s="60" t="str">
        <f t="shared" si="113"/>
        <v>0-15% range</v>
      </c>
      <c r="T504" s="61">
        <f t="shared" si="122"/>
        <v>204</v>
      </c>
      <c r="U504" s="61">
        <f t="shared" si="119"/>
        <v>204</v>
      </c>
      <c r="V504" s="61">
        <f t="shared" si="120"/>
        <v>204</v>
      </c>
      <c r="W504" s="60">
        <f t="shared" si="114"/>
        <v>1</v>
      </c>
      <c r="X504" s="77" t="s">
        <v>2173</v>
      </c>
    </row>
    <row r="505" spans="1:24" ht="15" customHeight="1" x14ac:dyDescent="0.25">
      <c r="A505" s="40" t="s">
        <v>15</v>
      </c>
      <c r="B505" s="40" t="s">
        <v>99</v>
      </c>
      <c r="C505" t="s">
        <v>680</v>
      </c>
      <c r="D505" s="40" t="s">
        <v>121</v>
      </c>
      <c r="E505" t="s">
        <v>237</v>
      </c>
      <c r="F505" s="40" t="s">
        <v>238</v>
      </c>
      <c r="G505" t="s">
        <v>1836</v>
      </c>
      <c r="H505" t="s">
        <v>1837</v>
      </c>
      <c r="I505" s="1"/>
      <c r="J505" s="1"/>
      <c r="K505" s="1"/>
      <c r="L505" s="1"/>
      <c r="M505" s="1"/>
      <c r="N505" s="1">
        <v>250</v>
      </c>
      <c r="O505" s="60">
        <f t="shared" si="115"/>
        <v>1</v>
      </c>
      <c r="P505" s="60">
        <f t="shared" si="116"/>
        <v>1</v>
      </c>
      <c r="Q505" s="62">
        <f t="shared" si="112"/>
        <v>0</v>
      </c>
      <c r="R505" s="62">
        <f t="shared" si="117"/>
        <v>1</v>
      </c>
      <c r="S505" s="60" t="str">
        <f t="shared" si="113"/>
        <v>0-15% range</v>
      </c>
      <c r="T505" s="61">
        <f t="shared" si="122"/>
        <v>250</v>
      </c>
      <c r="U505" s="61">
        <f t="shared" si="119"/>
        <v>250</v>
      </c>
      <c r="V505" s="61">
        <f t="shared" si="120"/>
        <v>250</v>
      </c>
      <c r="W505" s="60">
        <f t="shared" si="114"/>
        <v>1</v>
      </c>
      <c r="X505" s="77" t="s">
        <v>2173</v>
      </c>
    </row>
    <row r="506" spans="1:24" ht="15" customHeight="1" x14ac:dyDescent="0.25">
      <c r="A506" s="40" t="s">
        <v>15</v>
      </c>
      <c r="B506" s="40" t="s">
        <v>99</v>
      </c>
      <c r="C506" t="s">
        <v>680</v>
      </c>
      <c r="D506" s="40" t="s">
        <v>121</v>
      </c>
      <c r="E506" t="s">
        <v>257</v>
      </c>
      <c r="F506" s="40" t="s">
        <v>258</v>
      </c>
      <c r="G506" t="s">
        <v>2106</v>
      </c>
      <c r="H506" t="s">
        <v>897</v>
      </c>
      <c r="I506" s="1">
        <v>257</v>
      </c>
      <c r="J506" s="1"/>
      <c r="K506" s="1"/>
      <c r="L506" s="1"/>
      <c r="M506" s="1"/>
      <c r="N506" s="1"/>
      <c r="O506" s="60">
        <f t="shared" si="115"/>
        <v>1</v>
      </c>
      <c r="P506" s="60">
        <f t="shared" si="116"/>
        <v>1</v>
      </c>
      <c r="Q506" s="62">
        <f t="shared" si="112"/>
        <v>0</v>
      </c>
      <c r="R506" s="62">
        <f t="shared" si="117"/>
        <v>1</v>
      </c>
      <c r="S506" s="60" t="str">
        <f t="shared" si="113"/>
        <v>0-15% range</v>
      </c>
      <c r="T506" s="61">
        <f t="shared" si="122"/>
        <v>257</v>
      </c>
      <c r="U506" s="61">
        <f t="shared" si="119"/>
        <v>257</v>
      </c>
      <c r="V506" s="61">
        <f t="shared" si="120"/>
        <v>257</v>
      </c>
      <c r="W506" s="60">
        <f t="shared" si="114"/>
        <v>1</v>
      </c>
      <c r="X506" s="77" t="s">
        <v>2173</v>
      </c>
    </row>
    <row r="507" spans="1:24" ht="15" customHeight="1" x14ac:dyDescent="0.25">
      <c r="A507" s="40" t="s">
        <v>15</v>
      </c>
      <c r="B507" s="40" t="s">
        <v>99</v>
      </c>
      <c r="C507" t="s">
        <v>680</v>
      </c>
      <c r="D507" s="40" t="s">
        <v>121</v>
      </c>
      <c r="E507" t="s">
        <v>257</v>
      </c>
      <c r="F507" s="40" t="s">
        <v>258</v>
      </c>
      <c r="G507" t="s">
        <v>2107</v>
      </c>
      <c r="H507" t="s">
        <v>898</v>
      </c>
      <c r="I507" s="1">
        <v>182</v>
      </c>
      <c r="J507" s="1"/>
      <c r="K507" s="1"/>
      <c r="L507" s="1"/>
      <c r="M507" s="1"/>
      <c r="N507" s="1"/>
      <c r="O507" s="60">
        <f t="shared" si="115"/>
        <v>1</v>
      </c>
      <c r="P507" s="60">
        <f t="shared" si="116"/>
        <v>1</v>
      </c>
      <c r="Q507" s="62">
        <f t="shared" si="112"/>
        <v>0</v>
      </c>
      <c r="R507" s="62">
        <f t="shared" si="117"/>
        <v>1</v>
      </c>
      <c r="S507" s="60" t="str">
        <f t="shared" si="113"/>
        <v>0-15% range</v>
      </c>
      <c r="T507" s="61">
        <f t="shared" si="122"/>
        <v>182</v>
      </c>
      <c r="U507" s="61">
        <f t="shared" si="119"/>
        <v>182</v>
      </c>
      <c r="V507" s="61">
        <f t="shared" si="120"/>
        <v>182</v>
      </c>
      <c r="W507" s="60">
        <f t="shared" si="114"/>
        <v>1</v>
      </c>
      <c r="X507" s="77" t="s">
        <v>2173</v>
      </c>
    </row>
    <row r="508" spans="1:24" ht="15" customHeight="1" x14ac:dyDescent="0.25">
      <c r="A508" s="40" t="s">
        <v>15</v>
      </c>
      <c r="B508" s="40" t="s">
        <v>99</v>
      </c>
      <c r="C508" t="s">
        <v>680</v>
      </c>
      <c r="D508" s="40" t="s">
        <v>121</v>
      </c>
      <c r="E508" t="s">
        <v>257</v>
      </c>
      <c r="F508" s="40" t="s">
        <v>258</v>
      </c>
      <c r="G508" t="s">
        <v>2108</v>
      </c>
      <c r="H508" t="s">
        <v>899</v>
      </c>
      <c r="I508" s="1">
        <v>200</v>
      </c>
      <c r="J508" s="1"/>
      <c r="K508" s="1"/>
      <c r="L508" s="1"/>
      <c r="M508" s="1"/>
      <c r="N508" s="1"/>
      <c r="O508" s="60">
        <f t="shared" si="115"/>
        <v>1</v>
      </c>
      <c r="P508" s="60">
        <f t="shared" si="116"/>
        <v>1</v>
      </c>
      <c r="Q508" s="62">
        <f t="shared" ref="Q508:Q558" si="124">IFERROR(1-(MIN(I508:N508)/MAX(I508:N508)),"")</f>
        <v>0</v>
      </c>
      <c r="R508" s="62">
        <f t="shared" si="117"/>
        <v>1</v>
      </c>
      <c r="S508" s="60" t="str">
        <f t="shared" si="113"/>
        <v>0-15% range</v>
      </c>
      <c r="T508" s="61">
        <f t="shared" si="122"/>
        <v>200</v>
      </c>
      <c r="U508" s="61">
        <f t="shared" si="119"/>
        <v>200</v>
      </c>
      <c r="V508" s="61">
        <f t="shared" si="120"/>
        <v>200</v>
      </c>
      <c r="W508" s="60">
        <f t="shared" si="114"/>
        <v>1</v>
      </c>
      <c r="X508" s="77" t="s">
        <v>2173</v>
      </c>
    </row>
    <row r="509" spans="1:24" ht="15" customHeight="1" x14ac:dyDescent="0.25">
      <c r="A509" s="40" t="s">
        <v>15</v>
      </c>
      <c r="B509" s="40" t="s">
        <v>99</v>
      </c>
      <c r="C509" t="s">
        <v>680</v>
      </c>
      <c r="D509" s="40" t="s">
        <v>121</v>
      </c>
      <c r="E509" t="s">
        <v>257</v>
      </c>
      <c r="F509" s="40" t="s">
        <v>258</v>
      </c>
      <c r="G509" t="s">
        <v>2109</v>
      </c>
      <c r="H509" t="s">
        <v>901</v>
      </c>
      <c r="I509" s="1">
        <v>143</v>
      </c>
      <c r="J509" s="1"/>
      <c r="K509" s="1"/>
      <c r="L509" s="1"/>
      <c r="M509" s="1"/>
      <c r="N509" s="1"/>
      <c r="O509" s="60">
        <f t="shared" si="115"/>
        <v>1</v>
      </c>
      <c r="P509" s="60">
        <f t="shared" si="116"/>
        <v>1</v>
      </c>
      <c r="Q509" s="62">
        <f t="shared" si="124"/>
        <v>0</v>
      </c>
      <c r="R509" s="62">
        <f t="shared" si="117"/>
        <v>1</v>
      </c>
      <c r="S509" s="60" t="str">
        <f t="shared" si="113"/>
        <v>0-15% range</v>
      </c>
      <c r="T509" s="61">
        <f t="shared" si="122"/>
        <v>143</v>
      </c>
      <c r="U509" s="61">
        <f t="shared" si="119"/>
        <v>143</v>
      </c>
      <c r="V509" s="61">
        <f t="shared" si="120"/>
        <v>143</v>
      </c>
      <c r="W509" s="60">
        <f t="shared" si="114"/>
        <v>1</v>
      </c>
      <c r="X509" s="77" t="s">
        <v>2173</v>
      </c>
    </row>
    <row r="510" spans="1:24" ht="15" customHeight="1" x14ac:dyDescent="0.25">
      <c r="A510" s="41" t="s">
        <v>15</v>
      </c>
      <c r="B510" s="40" t="s">
        <v>99</v>
      </c>
      <c r="C510" t="s">
        <v>680</v>
      </c>
      <c r="D510" s="40" t="s">
        <v>121</v>
      </c>
      <c r="E510" t="s">
        <v>257</v>
      </c>
      <c r="F510" s="40" t="s">
        <v>258</v>
      </c>
      <c r="G510" t="s">
        <v>2110</v>
      </c>
      <c r="H510" t="s">
        <v>903</v>
      </c>
      <c r="I510" s="1">
        <v>200</v>
      </c>
      <c r="J510" s="1"/>
      <c r="K510" s="1"/>
      <c r="L510" s="1"/>
      <c r="M510" s="1"/>
      <c r="N510" s="1"/>
      <c r="O510" s="60">
        <f t="shared" si="115"/>
        <v>1</v>
      </c>
      <c r="P510" s="60">
        <f t="shared" si="116"/>
        <v>1</v>
      </c>
      <c r="Q510" s="62">
        <f t="shared" si="124"/>
        <v>0</v>
      </c>
      <c r="R510" s="62">
        <f t="shared" si="117"/>
        <v>1</v>
      </c>
      <c r="S510" s="60" t="str">
        <f t="shared" si="113"/>
        <v>0-15% range</v>
      </c>
      <c r="T510" s="61">
        <f t="shared" si="122"/>
        <v>200</v>
      </c>
      <c r="U510" s="61">
        <f t="shared" si="119"/>
        <v>200</v>
      </c>
      <c r="V510" s="61">
        <f t="shared" si="120"/>
        <v>200</v>
      </c>
      <c r="W510" s="60">
        <f t="shared" si="114"/>
        <v>1</v>
      </c>
      <c r="X510" s="77" t="s">
        <v>2173</v>
      </c>
    </row>
    <row r="511" spans="1:24" ht="15" customHeight="1" x14ac:dyDescent="0.25">
      <c r="A511" s="40" t="s">
        <v>27</v>
      </c>
      <c r="B511" s="40" t="s">
        <v>171</v>
      </c>
      <c r="C511" t="s">
        <v>656</v>
      </c>
      <c r="D511" s="40" t="s">
        <v>657</v>
      </c>
      <c r="E511" t="s">
        <v>658</v>
      </c>
      <c r="F511" s="40" t="s">
        <v>659</v>
      </c>
      <c r="G511" t="s">
        <v>660</v>
      </c>
      <c r="H511" t="s">
        <v>661</v>
      </c>
      <c r="I511" s="1"/>
      <c r="J511" s="1"/>
      <c r="K511" s="1"/>
      <c r="L511" s="1"/>
      <c r="M511" s="1"/>
      <c r="N511" s="1">
        <v>10</v>
      </c>
      <c r="O511" s="60">
        <f t="shared" si="115"/>
        <v>1</v>
      </c>
      <c r="P511" s="60">
        <f t="shared" si="116"/>
        <v>1</v>
      </c>
      <c r="Q511" s="62">
        <f t="shared" si="124"/>
        <v>0</v>
      </c>
      <c r="R511" s="62">
        <f t="shared" si="117"/>
        <v>1</v>
      </c>
      <c r="S511" s="60" t="str">
        <f t="shared" si="113"/>
        <v>0-15% range</v>
      </c>
      <c r="T511" s="61">
        <f t="shared" si="122"/>
        <v>10</v>
      </c>
      <c r="U511" s="61">
        <f t="shared" si="119"/>
        <v>10</v>
      </c>
      <c r="V511" s="61">
        <f t="shared" si="120"/>
        <v>10</v>
      </c>
      <c r="W511" s="60">
        <f t="shared" si="114"/>
        <v>1</v>
      </c>
      <c r="X511" s="77" t="s">
        <v>2173</v>
      </c>
    </row>
    <row r="512" spans="1:24" ht="15" customHeight="1" x14ac:dyDescent="0.25">
      <c r="A512" s="40" t="s">
        <v>27</v>
      </c>
      <c r="B512" s="40" t="s">
        <v>171</v>
      </c>
      <c r="C512" t="s">
        <v>27</v>
      </c>
      <c r="D512" s="40" t="s">
        <v>172</v>
      </c>
      <c r="E512" t="s">
        <v>27</v>
      </c>
      <c r="F512" s="40" t="s">
        <v>664</v>
      </c>
      <c r="G512" t="s">
        <v>665</v>
      </c>
      <c r="H512" t="s">
        <v>666</v>
      </c>
      <c r="I512" s="1"/>
      <c r="J512" s="1"/>
      <c r="K512" s="1"/>
      <c r="L512" s="1"/>
      <c r="M512" s="1"/>
      <c r="N512" s="1">
        <v>40</v>
      </c>
      <c r="O512" s="60">
        <f t="shared" si="115"/>
        <v>1</v>
      </c>
      <c r="P512" s="60">
        <f t="shared" si="116"/>
        <v>1</v>
      </c>
      <c r="Q512" s="62">
        <f t="shared" si="124"/>
        <v>0</v>
      </c>
      <c r="R512" s="62">
        <f t="shared" si="117"/>
        <v>1</v>
      </c>
      <c r="S512" s="60" t="str">
        <f t="shared" si="113"/>
        <v>0-15% range</v>
      </c>
      <c r="T512" s="61">
        <f t="shared" si="122"/>
        <v>40</v>
      </c>
      <c r="U512" s="61">
        <f t="shared" si="119"/>
        <v>40</v>
      </c>
      <c r="V512" s="61">
        <f t="shared" si="120"/>
        <v>40</v>
      </c>
      <c r="W512" s="60">
        <f t="shared" si="114"/>
        <v>1</v>
      </c>
      <c r="X512" s="77" t="s">
        <v>2173</v>
      </c>
    </row>
    <row r="513" spans="1:24" ht="15" customHeight="1" x14ac:dyDescent="0.25">
      <c r="A513" s="40" t="s">
        <v>27</v>
      </c>
      <c r="B513" s="40" t="s">
        <v>171</v>
      </c>
      <c r="C513" t="s">
        <v>27</v>
      </c>
      <c r="D513" s="40" t="s">
        <v>172</v>
      </c>
      <c r="E513" t="s">
        <v>27</v>
      </c>
      <c r="F513" s="40" t="s">
        <v>664</v>
      </c>
      <c r="G513" t="s">
        <v>1902</v>
      </c>
      <c r="H513" t="s">
        <v>1903</v>
      </c>
      <c r="I513" s="1"/>
      <c r="J513" s="1"/>
      <c r="K513" s="1"/>
      <c r="L513" s="1"/>
      <c r="M513" s="1"/>
      <c r="N513" s="1">
        <v>10</v>
      </c>
      <c r="O513" s="60">
        <f t="shared" si="115"/>
        <v>1</v>
      </c>
      <c r="P513" s="60">
        <f t="shared" si="116"/>
        <v>1</v>
      </c>
      <c r="Q513" s="62">
        <f t="shared" si="124"/>
        <v>0</v>
      </c>
      <c r="R513" s="62">
        <f t="shared" si="117"/>
        <v>1</v>
      </c>
      <c r="S513" s="60" t="str">
        <f t="shared" si="113"/>
        <v>0-15% range</v>
      </c>
      <c r="T513" s="61">
        <f t="shared" si="122"/>
        <v>10</v>
      </c>
      <c r="U513" s="61">
        <f t="shared" si="119"/>
        <v>10</v>
      </c>
      <c r="V513" s="61">
        <f t="shared" si="120"/>
        <v>10</v>
      </c>
      <c r="W513" s="60">
        <f t="shared" si="114"/>
        <v>1</v>
      </c>
      <c r="X513" s="77" t="s">
        <v>2173</v>
      </c>
    </row>
    <row r="514" spans="1:24" ht="15" customHeight="1" x14ac:dyDescent="0.25">
      <c r="A514" s="40" t="s">
        <v>27</v>
      </c>
      <c r="B514" s="40" t="s">
        <v>171</v>
      </c>
      <c r="C514" t="s">
        <v>27</v>
      </c>
      <c r="D514" s="40" t="s">
        <v>172</v>
      </c>
      <c r="E514" t="s">
        <v>738</v>
      </c>
      <c r="F514" s="40" t="s">
        <v>739</v>
      </c>
      <c r="G514" t="s">
        <v>740</v>
      </c>
      <c r="H514" t="s">
        <v>741</v>
      </c>
      <c r="I514" s="1"/>
      <c r="J514" s="1">
        <v>50</v>
      </c>
      <c r="K514" s="1"/>
      <c r="L514" s="1"/>
      <c r="M514" s="1"/>
      <c r="N514" s="1"/>
      <c r="O514" s="60">
        <f t="shared" si="115"/>
        <v>1</v>
      </c>
      <c r="P514" s="60">
        <f t="shared" si="116"/>
        <v>1</v>
      </c>
      <c r="Q514" s="62">
        <f t="shared" si="124"/>
        <v>0</v>
      </c>
      <c r="R514" s="62">
        <f t="shared" si="117"/>
        <v>1</v>
      </c>
      <c r="S514" s="60" t="str">
        <f t="shared" si="113"/>
        <v>0-15% range</v>
      </c>
      <c r="T514" s="61">
        <f t="shared" si="122"/>
        <v>50</v>
      </c>
      <c r="U514" s="61">
        <f t="shared" si="119"/>
        <v>50</v>
      </c>
      <c r="V514" s="61">
        <f t="shared" si="120"/>
        <v>50</v>
      </c>
      <c r="W514" s="60">
        <f t="shared" si="114"/>
        <v>1</v>
      </c>
      <c r="X514" s="77" t="s">
        <v>2173</v>
      </c>
    </row>
    <row r="515" spans="1:24" ht="15" customHeight="1" x14ac:dyDescent="0.25">
      <c r="A515" s="40" t="s">
        <v>27</v>
      </c>
      <c r="B515" s="40" t="s">
        <v>171</v>
      </c>
      <c r="C515" t="s">
        <v>27</v>
      </c>
      <c r="D515" s="40" t="s">
        <v>172</v>
      </c>
      <c r="E515" t="s">
        <v>738</v>
      </c>
      <c r="F515" s="40" t="s">
        <v>739</v>
      </c>
      <c r="G515" t="s">
        <v>1477</v>
      </c>
      <c r="H515" t="s">
        <v>1478</v>
      </c>
      <c r="I515" s="1"/>
      <c r="J515" s="1"/>
      <c r="K515" s="1"/>
      <c r="L515" s="1"/>
      <c r="M515" s="1"/>
      <c r="N515" s="1">
        <v>25</v>
      </c>
      <c r="O515" s="60">
        <f t="shared" si="115"/>
        <v>1</v>
      </c>
      <c r="P515" s="60">
        <f t="shared" si="116"/>
        <v>1</v>
      </c>
      <c r="Q515" s="62">
        <f t="shared" si="124"/>
        <v>0</v>
      </c>
      <c r="R515" s="62">
        <f t="shared" si="117"/>
        <v>1</v>
      </c>
      <c r="S515" s="60" t="str">
        <f t="shared" ref="S515:S578" si="125">IFERROR(IF(Q515&lt;=0.15,"0-15% range",IF(AND(Q515&gt;0.15,Q515&lt;=0.5),"16 - 50% range",IF(Q515&gt;0.5,"50-100% range", "NA"))),"")</f>
        <v>0-15% range</v>
      </c>
      <c r="T515" s="61">
        <f t="shared" si="122"/>
        <v>25</v>
      </c>
      <c r="U515" s="61">
        <f t="shared" si="119"/>
        <v>25</v>
      </c>
      <c r="V515" s="61">
        <f t="shared" si="120"/>
        <v>25</v>
      </c>
      <c r="W515" s="60">
        <f t="shared" ref="W515:W578" si="126">COUNTIF(H:H,H515)</f>
        <v>1</v>
      </c>
      <c r="X515" s="77" t="s">
        <v>2173</v>
      </c>
    </row>
    <row r="516" spans="1:24" ht="15" customHeight="1" x14ac:dyDescent="0.25">
      <c r="A516" s="40" t="s">
        <v>27</v>
      </c>
      <c r="B516" s="40" t="s">
        <v>171</v>
      </c>
      <c r="C516" t="s">
        <v>27</v>
      </c>
      <c r="D516" s="40" t="s">
        <v>172</v>
      </c>
      <c r="E516" t="s">
        <v>738</v>
      </c>
      <c r="F516" s="40" t="s">
        <v>739</v>
      </c>
      <c r="G516" t="s">
        <v>1500</v>
      </c>
      <c r="H516" t="s">
        <v>1501</v>
      </c>
      <c r="I516" s="1"/>
      <c r="J516" s="1"/>
      <c r="K516" s="1"/>
      <c r="L516" s="1"/>
      <c r="M516" s="1"/>
      <c r="N516" s="1">
        <v>60</v>
      </c>
      <c r="O516" s="60">
        <f t="shared" ref="O516:O579" si="127">COUNTIF(I516:N516,"&gt;=0")</f>
        <v>1</v>
      </c>
      <c r="P516" s="60">
        <f t="shared" ref="P516:P579" si="128">COUNTIF(I516:N516,"&gt;=0")</f>
        <v>1</v>
      </c>
      <c r="Q516" s="62">
        <f t="shared" si="124"/>
        <v>0</v>
      </c>
      <c r="R516" s="62">
        <f t="shared" ref="R516:R579" si="129">IF(MIN(I516:N516)&lt;&gt;0,MAX(I516:N516)/MIN(I516:N516),0)</f>
        <v>1</v>
      </c>
      <c r="S516" s="60" t="str">
        <f t="shared" si="125"/>
        <v>0-15% range</v>
      </c>
      <c r="T516" s="61">
        <f t="shared" si="122"/>
        <v>60</v>
      </c>
      <c r="U516" s="61">
        <f t="shared" si="119"/>
        <v>60</v>
      </c>
      <c r="V516" s="61">
        <f t="shared" si="120"/>
        <v>60</v>
      </c>
      <c r="W516" s="60">
        <f t="shared" si="126"/>
        <v>1</v>
      </c>
      <c r="X516" s="77" t="s">
        <v>2173</v>
      </c>
    </row>
    <row r="517" spans="1:24" ht="15" customHeight="1" x14ac:dyDescent="0.25">
      <c r="A517" s="40" t="s">
        <v>27</v>
      </c>
      <c r="B517" s="40" t="s">
        <v>171</v>
      </c>
      <c r="C517" t="s">
        <v>27</v>
      </c>
      <c r="D517" s="40" t="s">
        <v>172</v>
      </c>
      <c r="E517" t="s">
        <v>738</v>
      </c>
      <c r="F517" s="40" t="s">
        <v>739</v>
      </c>
      <c r="G517" t="s">
        <v>1506</v>
      </c>
      <c r="H517" t="s">
        <v>1507</v>
      </c>
      <c r="I517" s="1"/>
      <c r="J517" s="1"/>
      <c r="K517" s="1"/>
      <c r="L517" s="1"/>
      <c r="M517" s="1"/>
      <c r="N517" s="1">
        <v>5</v>
      </c>
      <c r="O517" s="60">
        <f t="shared" si="127"/>
        <v>1</v>
      </c>
      <c r="P517" s="60">
        <f t="shared" si="128"/>
        <v>1</v>
      </c>
      <c r="Q517" s="62">
        <f t="shared" si="124"/>
        <v>0</v>
      </c>
      <c r="R517" s="62">
        <f t="shared" si="129"/>
        <v>1</v>
      </c>
      <c r="S517" s="60" t="str">
        <f t="shared" si="125"/>
        <v>0-15% range</v>
      </c>
      <c r="T517" s="61">
        <f t="shared" si="122"/>
        <v>5</v>
      </c>
      <c r="U517" s="61">
        <f t="shared" si="119"/>
        <v>5</v>
      </c>
      <c r="V517" s="61">
        <f t="shared" si="120"/>
        <v>5</v>
      </c>
      <c r="W517" s="60">
        <f t="shared" si="126"/>
        <v>1</v>
      </c>
      <c r="X517" s="77" t="s">
        <v>2173</v>
      </c>
    </row>
    <row r="518" spans="1:24" ht="15" customHeight="1" x14ac:dyDescent="0.25">
      <c r="A518" s="40" t="s">
        <v>27</v>
      </c>
      <c r="B518" s="40" t="s">
        <v>171</v>
      </c>
      <c r="C518" t="s">
        <v>27</v>
      </c>
      <c r="D518" s="40" t="s">
        <v>172</v>
      </c>
      <c r="E518" t="s">
        <v>738</v>
      </c>
      <c r="F518" s="40" t="s">
        <v>739</v>
      </c>
      <c r="G518" t="s">
        <v>1508</v>
      </c>
      <c r="H518" t="s">
        <v>1509</v>
      </c>
      <c r="I518" s="1"/>
      <c r="J518" s="1"/>
      <c r="K518" s="1"/>
      <c r="L518" s="1"/>
      <c r="M518" s="1"/>
      <c r="N518" s="1">
        <v>25</v>
      </c>
      <c r="O518" s="60">
        <f t="shared" si="127"/>
        <v>1</v>
      </c>
      <c r="P518" s="60">
        <f t="shared" si="128"/>
        <v>1</v>
      </c>
      <c r="Q518" s="62">
        <f t="shared" si="124"/>
        <v>0</v>
      </c>
      <c r="R518" s="62">
        <f t="shared" si="129"/>
        <v>1</v>
      </c>
      <c r="S518" s="60" t="str">
        <f t="shared" si="125"/>
        <v>0-15% range</v>
      </c>
      <c r="T518" s="61">
        <f t="shared" si="122"/>
        <v>25</v>
      </c>
      <c r="U518" s="61">
        <f t="shared" si="119"/>
        <v>25</v>
      </c>
      <c r="V518" s="61">
        <f t="shared" si="120"/>
        <v>25</v>
      </c>
      <c r="W518" s="60">
        <f t="shared" si="126"/>
        <v>1</v>
      </c>
      <c r="X518" s="77" t="s">
        <v>2173</v>
      </c>
    </row>
    <row r="519" spans="1:24" ht="15" customHeight="1" x14ac:dyDescent="0.25">
      <c r="A519" s="40" t="s">
        <v>27</v>
      </c>
      <c r="B519" s="40" t="s">
        <v>171</v>
      </c>
      <c r="C519" t="s">
        <v>27</v>
      </c>
      <c r="D519" s="40" t="s">
        <v>172</v>
      </c>
      <c r="E519" t="s">
        <v>1889</v>
      </c>
      <c r="F519" s="40" t="s">
        <v>1890</v>
      </c>
      <c r="G519" t="s">
        <v>1233</v>
      </c>
      <c r="H519" t="s">
        <v>1891</v>
      </c>
      <c r="I519" s="1"/>
      <c r="J519" s="1"/>
      <c r="K519" s="1"/>
      <c r="L519" s="1"/>
      <c r="M519" s="1"/>
      <c r="N519" s="1">
        <v>25</v>
      </c>
      <c r="O519" s="60">
        <f t="shared" si="127"/>
        <v>1</v>
      </c>
      <c r="P519" s="60">
        <f t="shared" si="128"/>
        <v>1</v>
      </c>
      <c r="Q519" s="62">
        <f t="shared" si="124"/>
        <v>0</v>
      </c>
      <c r="R519" s="62">
        <f t="shared" si="129"/>
        <v>1</v>
      </c>
      <c r="S519" s="60" t="str">
        <f t="shared" si="125"/>
        <v>0-15% range</v>
      </c>
      <c r="T519" s="61">
        <f t="shared" si="122"/>
        <v>25</v>
      </c>
      <c r="U519" s="61">
        <f t="shared" si="119"/>
        <v>25</v>
      </c>
      <c r="V519" s="61">
        <f t="shared" si="120"/>
        <v>25</v>
      </c>
      <c r="W519" s="60">
        <f t="shared" si="126"/>
        <v>1</v>
      </c>
      <c r="X519" s="77" t="s">
        <v>2173</v>
      </c>
    </row>
    <row r="520" spans="1:24" ht="15" customHeight="1" x14ac:dyDescent="0.25">
      <c r="A520" s="40" t="s">
        <v>27</v>
      </c>
      <c r="B520" s="40" t="s">
        <v>171</v>
      </c>
      <c r="C520" t="s">
        <v>27</v>
      </c>
      <c r="D520" s="40" t="s">
        <v>172</v>
      </c>
      <c r="E520" t="s">
        <v>1889</v>
      </c>
      <c r="F520" s="40" t="s">
        <v>1890</v>
      </c>
      <c r="G520" t="s">
        <v>1892</v>
      </c>
      <c r="H520" t="s">
        <v>1893</v>
      </c>
      <c r="I520" s="1"/>
      <c r="J520" s="1"/>
      <c r="K520" s="1"/>
      <c r="L520" s="1"/>
      <c r="M520" s="1"/>
      <c r="N520" s="1">
        <v>40</v>
      </c>
      <c r="O520" s="60">
        <f t="shared" si="127"/>
        <v>1</v>
      </c>
      <c r="P520" s="60">
        <f t="shared" si="128"/>
        <v>1</v>
      </c>
      <c r="Q520" s="62">
        <f t="shared" si="124"/>
        <v>0</v>
      </c>
      <c r="R520" s="62">
        <f t="shared" si="129"/>
        <v>1</v>
      </c>
      <c r="S520" s="60" t="str">
        <f t="shared" si="125"/>
        <v>0-15% range</v>
      </c>
      <c r="T520" s="61">
        <f t="shared" si="122"/>
        <v>40</v>
      </c>
      <c r="U520" s="61">
        <f t="shared" si="119"/>
        <v>40</v>
      </c>
      <c r="V520" s="61">
        <f t="shared" si="120"/>
        <v>40</v>
      </c>
      <c r="W520" s="60">
        <f t="shared" si="126"/>
        <v>1</v>
      </c>
      <c r="X520" s="77" t="s">
        <v>2173</v>
      </c>
    </row>
    <row r="521" spans="1:24" ht="15" customHeight="1" x14ac:dyDescent="0.25">
      <c r="A521" s="40" t="s">
        <v>27</v>
      </c>
      <c r="B521" s="40" t="s">
        <v>171</v>
      </c>
      <c r="C521" t="s">
        <v>27</v>
      </c>
      <c r="D521" s="40" t="s">
        <v>172</v>
      </c>
      <c r="E521" t="s">
        <v>1889</v>
      </c>
      <c r="F521" s="40" t="s">
        <v>1890</v>
      </c>
      <c r="G521" t="s">
        <v>1896</v>
      </c>
      <c r="H521" t="s">
        <v>1897</v>
      </c>
      <c r="I521" s="1"/>
      <c r="J521" s="1"/>
      <c r="K521" s="1"/>
      <c r="L521" s="1"/>
      <c r="M521" s="1"/>
      <c r="N521" s="1">
        <v>30</v>
      </c>
      <c r="O521" s="60">
        <f t="shared" si="127"/>
        <v>1</v>
      </c>
      <c r="P521" s="60">
        <f t="shared" si="128"/>
        <v>1</v>
      </c>
      <c r="Q521" s="62">
        <f t="shared" si="124"/>
        <v>0</v>
      </c>
      <c r="R521" s="62">
        <f t="shared" si="129"/>
        <v>1</v>
      </c>
      <c r="S521" s="60" t="str">
        <f t="shared" si="125"/>
        <v>0-15% range</v>
      </c>
      <c r="T521" s="61">
        <f t="shared" si="122"/>
        <v>30</v>
      </c>
      <c r="U521" s="61">
        <f t="shared" si="119"/>
        <v>30</v>
      </c>
      <c r="V521" s="61">
        <f t="shared" si="120"/>
        <v>30</v>
      </c>
      <c r="W521" s="60">
        <f t="shared" si="126"/>
        <v>1</v>
      </c>
      <c r="X521" s="77" t="s">
        <v>2173</v>
      </c>
    </row>
    <row r="522" spans="1:24" ht="15" customHeight="1" x14ac:dyDescent="0.25">
      <c r="A522" s="40" t="s">
        <v>27</v>
      </c>
      <c r="B522" s="40" t="s">
        <v>171</v>
      </c>
      <c r="C522" t="s">
        <v>27</v>
      </c>
      <c r="D522" s="40" t="s">
        <v>172</v>
      </c>
      <c r="E522" t="s">
        <v>1889</v>
      </c>
      <c r="F522" s="40" t="s">
        <v>1890</v>
      </c>
      <c r="G522" t="s">
        <v>1898</v>
      </c>
      <c r="H522" t="s">
        <v>1899</v>
      </c>
      <c r="I522" s="1"/>
      <c r="J522" s="1"/>
      <c r="K522" s="1"/>
      <c r="L522" s="1"/>
      <c r="M522" s="1"/>
      <c r="N522" s="1">
        <v>25</v>
      </c>
      <c r="O522" s="60">
        <f t="shared" si="127"/>
        <v>1</v>
      </c>
      <c r="P522" s="60">
        <f t="shared" si="128"/>
        <v>1</v>
      </c>
      <c r="Q522" s="62">
        <f t="shared" si="124"/>
        <v>0</v>
      </c>
      <c r="R522" s="62">
        <f t="shared" si="129"/>
        <v>1</v>
      </c>
      <c r="S522" s="60" t="str">
        <f t="shared" si="125"/>
        <v>0-15% range</v>
      </c>
      <c r="T522" s="61">
        <f t="shared" si="122"/>
        <v>25</v>
      </c>
      <c r="U522" s="61">
        <f t="shared" si="119"/>
        <v>25</v>
      </c>
      <c r="V522" s="61">
        <f t="shared" si="120"/>
        <v>25</v>
      </c>
      <c r="W522" s="60">
        <f t="shared" si="126"/>
        <v>1</v>
      </c>
      <c r="X522" s="77" t="s">
        <v>2173</v>
      </c>
    </row>
    <row r="523" spans="1:24" ht="15" customHeight="1" x14ac:dyDescent="0.25">
      <c r="A523" s="40" t="s">
        <v>27</v>
      </c>
      <c r="B523" s="40" t="s">
        <v>171</v>
      </c>
      <c r="C523" t="s">
        <v>27</v>
      </c>
      <c r="D523" s="40" t="s">
        <v>172</v>
      </c>
      <c r="E523" t="s">
        <v>1889</v>
      </c>
      <c r="F523" s="40" t="s">
        <v>1890</v>
      </c>
      <c r="G523" t="s">
        <v>1900</v>
      </c>
      <c r="H523" t="s">
        <v>1901</v>
      </c>
      <c r="I523" s="1"/>
      <c r="J523" s="1"/>
      <c r="K523" s="1"/>
      <c r="L523" s="1"/>
      <c r="M523" s="1"/>
      <c r="N523" s="1">
        <v>15</v>
      </c>
      <c r="O523" s="60">
        <f t="shared" si="127"/>
        <v>1</v>
      </c>
      <c r="P523" s="60">
        <f t="shared" si="128"/>
        <v>1</v>
      </c>
      <c r="Q523" s="62">
        <f t="shared" si="124"/>
        <v>0</v>
      </c>
      <c r="R523" s="62">
        <f t="shared" si="129"/>
        <v>1</v>
      </c>
      <c r="S523" s="60" t="str">
        <f t="shared" si="125"/>
        <v>0-15% range</v>
      </c>
      <c r="T523" s="61">
        <f t="shared" si="122"/>
        <v>15</v>
      </c>
      <c r="U523" s="61">
        <f t="shared" si="119"/>
        <v>15</v>
      </c>
      <c r="V523" s="61">
        <f t="shared" si="120"/>
        <v>15</v>
      </c>
      <c r="W523" s="60">
        <f t="shared" si="126"/>
        <v>1</v>
      </c>
      <c r="X523" s="77" t="s">
        <v>2173</v>
      </c>
    </row>
    <row r="524" spans="1:24" ht="15" customHeight="1" x14ac:dyDescent="0.25">
      <c r="A524" s="41" t="s">
        <v>27</v>
      </c>
      <c r="B524" s="40" t="s">
        <v>171</v>
      </c>
      <c r="C524" t="s">
        <v>27</v>
      </c>
      <c r="D524" s="40" t="s">
        <v>172</v>
      </c>
      <c r="E524" t="s">
        <v>1889</v>
      </c>
      <c r="F524" s="40" t="s">
        <v>1890</v>
      </c>
      <c r="G524" t="s">
        <v>1889</v>
      </c>
      <c r="H524" t="s">
        <v>2005</v>
      </c>
      <c r="I524" s="1"/>
      <c r="J524" s="1"/>
      <c r="K524" s="1"/>
      <c r="L524" s="1"/>
      <c r="M524" s="1"/>
      <c r="N524" s="1">
        <v>25</v>
      </c>
      <c r="O524" s="60">
        <f t="shared" si="127"/>
        <v>1</v>
      </c>
      <c r="P524" s="60">
        <f t="shared" si="128"/>
        <v>1</v>
      </c>
      <c r="Q524" s="62">
        <f t="shared" si="124"/>
        <v>0</v>
      </c>
      <c r="R524" s="62">
        <f t="shared" si="129"/>
        <v>1</v>
      </c>
      <c r="S524" s="60" t="str">
        <f t="shared" si="125"/>
        <v>0-15% range</v>
      </c>
      <c r="T524" s="61">
        <f t="shared" si="122"/>
        <v>25</v>
      </c>
      <c r="U524" s="61">
        <f t="shared" si="119"/>
        <v>25</v>
      </c>
      <c r="V524" s="61">
        <f t="shared" si="120"/>
        <v>25</v>
      </c>
      <c r="W524" s="60">
        <f t="shared" si="126"/>
        <v>1</v>
      </c>
      <c r="X524" s="77" t="s">
        <v>2173</v>
      </c>
    </row>
    <row r="525" spans="1:24" ht="15" customHeight="1" x14ac:dyDescent="0.25">
      <c r="A525" s="40" t="s">
        <v>29</v>
      </c>
      <c r="B525" s="40" t="s">
        <v>159</v>
      </c>
      <c r="C525" t="s">
        <v>29</v>
      </c>
      <c r="D525" s="40" t="s">
        <v>476</v>
      </c>
      <c r="E525" t="s">
        <v>581</v>
      </c>
      <c r="F525" s="40" t="s">
        <v>582</v>
      </c>
      <c r="G525" t="s">
        <v>1423</v>
      </c>
      <c r="H525" t="s">
        <v>942</v>
      </c>
      <c r="I525" s="1"/>
      <c r="J525" s="1"/>
      <c r="K525" s="1"/>
      <c r="L525" s="1"/>
      <c r="M525" s="1"/>
      <c r="N525" s="1">
        <v>350</v>
      </c>
      <c r="O525" s="60">
        <f t="shared" si="127"/>
        <v>1</v>
      </c>
      <c r="P525" s="60">
        <f t="shared" si="128"/>
        <v>1</v>
      </c>
      <c r="Q525" s="62">
        <f t="shared" si="124"/>
        <v>0</v>
      </c>
      <c r="R525" s="62">
        <f t="shared" si="129"/>
        <v>1</v>
      </c>
      <c r="S525" s="60" t="str">
        <f t="shared" si="125"/>
        <v>0-15% range</v>
      </c>
      <c r="T525" s="61">
        <f t="shared" si="122"/>
        <v>350</v>
      </c>
      <c r="U525" s="61">
        <f t="shared" si="119"/>
        <v>350</v>
      </c>
      <c r="V525" s="61">
        <f t="shared" si="120"/>
        <v>350</v>
      </c>
      <c r="W525" s="60">
        <f t="shared" si="126"/>
        <v>1</v>
      </c>
      <c r="X525" s="77" t="s">
        <v>2173</v>
      </c>
    </row>
    <row r="526" spans="1:24" ht="15" customHeight="1" x14ac:dyDescent="0.25">
      <c r="A526" s="40" t="s">
        <v>29</v>
      </c>
      <c r="B526" s="40" t="s">
        <v>159</v>
      </c>
      <c r="C526" t="s">
        <v>29</v>
      </c>
      <c r="D526" s="40" t="s">
        <v>476</v>
      </c>
      <c r="E526" t="s">
        <v>581</v>
      </c>
      <c r="F526" s="40" t="s">
        <v>582</v>
      </c>
      <c r="G526" t="s">
        <v>1424</v>
      </c>
      <c r="H526" t="s">
        <v>944</v>
      </c>
      <c r="I526" s="1"/>
      <c r="J526" s="1"/>
      <c r="K526" s="1"/>
      <c r="L526" s="1"/>
      <c r="M526" s="1"/>
      <c r="N526" s="1">
        <v>925</v>
      </c>
      <c r="O526" s="60">
        <f t="shared" si="127"/>
        <v>1</v>
      </c>
      <c r="P526" s="60">
        <f t="shared" si="128"/>
        <v>1</v>
      </c>
      <c r="Q526" s="62">
        <f t="shared" si="124"/>
        <v>0</v>
      </c>
      <c r="R526" s="62">
        <f t="shared" si="129"/>
        <v>1</v>
      </c>
      <c r="S526" s="60" t="str">
        <f t="shared" si="125"/>
        <v>0-15% range</v>
      </c>
      <c r="T526" s="61">
        <f t="shared" si="122"/>
        <v>925</v>
      </c>
      <c r="U526" s="61">
        <f t="shared" ref="U526:U589" si="130">MAX(I526:N526)</f>
        <v>925</v>
      </c>
      <c r="V526" s="61">
        <f t="shared" ref="V526:V589" si="131">MIN(I526:N526)</f>
        <v>925</v>
      </c>
      <c r="W526" s="60">
        <f t="shared" si="126"/>
        <v>1</v>
      </c>
      <c r="X526" s="77" t="s">
        <v>2173</v>
      </c>
    </row>
    <row r="527" spans="1:24" ht="15" customHeight="1" x14ac:dyDescent="0.25">
      <c r="A527" s="40" t="s">
        <v>29</v>
      </c>
      <c r="B527" s="40" t="s">
        <v>159</v>
      </c>
      <c r="C527" t="s">
        <v>29</v>
      </c>
      <c r="D527" s="40" t="s">
        <v>476</v>
      </c>
      <c r="E527" t="s">
        <v>581</v>
      </c>
      <c r="F527" s="40" t="s">
        <v>582</v>
      </c>
      <c r="G527" t="s">
        <v>581</v>
      </c>
      <c r="H527" t="s">
        <v>941</v>
      </c>
      <c r="I527" s="1"/>
      <c r="J527" s="1"/>
      <c r="K527" s="1"/>
      <c r="L527" s="1"/>
      <c r="M527" s="1"/>
      <c r="N527" s="1">
        <v>1280</v>
      </c>
      <c r="O527" s="60">
        <f t="shared" si="127"/>
        <v>1</v>
      </c>
      <c r="P527" s="60">
        <f t="shared" si="128"/>
        <v>1</v>
      </c>
      <c r="Q527" s="62">
        <f t="shared" si="124"/>
        <v>0</v>
      </c>
      <c r="R527" s="62">
        <f t="shared" si="129"/>
        <v>1</v>
      </c>
      <c r="S527" s="60" t="str">
        <f t="shared" si="125"/>
        <v>0-15% range</v>
      </c>
      <c r="T527" s="61">
        <f t="shared" si="122"/>
        <v>1280</v>
      </c>
      <c r="U527" s="61">
        <f t="shared" si="130"/>
        <v>1280</v>
      </c>
      <c r="V527" s="61">
        <f t="shared" si="131"/>
        <v>1280</v>
      </c>
      <c r="W527" s="60">
        <f t="shared" si="126"/>
        <v>1</v>
      </c>
      <c r="X527" s="77" t="s">
        <v>2173</v>
      </c>
    </row>
    <row r="528" spans="1:24" ht="15" customHeight="1" x14ac:dyDescent="0.25">
      <c r="A528" s="40" t="s">
        <v>29</v>
      </c>
      <c r="B528" s="40" t="s">
        <v>159</v>
      </c>
      <c r="C528" t="s">
        <v>29</v>
      </c>
      <c r="D528" s="40" t="s">
        <v>476</v>
      </c>
      <c r="E528" t="s">
        <v>581</v>
      </c>
      <c r="F528" s="40" t="s">
        <v>582</v>
      </c>
      <c r="G528" t="s">
        <v>2033</v>
      </c>
      <c r="H528" t="s">
        <v>2034</v>
      </c>
      <c r="I528" s="1"/>
      <c r="J528" s="1"/>
      <c r="K528" s="1"/>
      <c r="L528" s="1"/>
      <c r="M528" s="1"/>
      <c r="N528" s="1">
        <v>200</v>
      </c>
      <c r="O528" s="60">
        <f t="shared" si="127"/>
        <v>1</v>
      </c>
      <c r="P528" s="60">
        <f t="shared" si="128"/>
        <v>1</v>
      </c>
      <c r="Q528" s="62">
        <f t="shared" si="124"/>
        <v>0</v>
      </c>
      <c r="R528" s="62">
        <f t="shared" si="129"/>
        <v>1</v>
      </c>
      <c r="S528" s="60" t="str">
        <f t="shared" si="125"/>
        <v>0-15% range</v>
      </c>
      <c r="T528" s="61">
        <f t="shared" si="122"/>
        <v>200</v>
      </c>
      <c r="U528" s="61">
        <f t="shared" si="130"/>
        <v>200</v>
      </c>
      <c r="V528" s="61">
        <f t="shared" si="131"/>
        <v>200</v>
      </c>
      <c r="W528" s="60">
        <f t="shared" si="126"/>
        <v>1</v>
      </c>
      <c r="X528" s="77" t="s">
        <v>2173</v>
      </c>
    </row>
    <row r="529" spans="1:24" ht="15" customHeight="1" x14ac:dyDescent="0.25">
      <c r="A529" s="40" t="s">
        <v>29</v>
      </c>
      <c r="B529" s="40" t="s">
        <v>159</v>
      </c>
      <c r="C529" t="s">
        <v>29</v>
      </c>
      <c r="D529" s="40" t="s">
        <v>476</v>
      </c>
      <c r="E529" t="s">
        <v>581</v>
      </c>
      <c r="F529" s="40" t="s">
        <v>582</v>
      </c>
      <c r="G529" t="s">
        <v>2035</v>
      </c>
      <c r="H529" t="s">
        <v>2036</v>
      </c>
      <c r="I529" s="1"/>
      <c r="J529" s="1"/>
      <c r="K529" s="1"/>
      <c r="L529" s="1"/>
      <c r="M529" s="1"/>
      <c r="N529" s="1">
        <v>230</v>
      </c>
      <c r="O529" s="60">
        <f t="shared" si="127"/>
        <v>1</v>
      </c>
      <c r="P529" s="60">
        <f t="shared" si="128"/>
        <v>1</v>
      </c>
      <c r="Q529" s="62">
        <f t="shared" si="124"/>
        <v>0</v>
      </c>
      <c r="R529" s="62">
        <f t="shared" si="129"/>
        <v>1</v>
      </c>
      <c r="S529" s="60" t="str">
        <f t="shared" si="125"/>
        <v>0-15% range</v>
      </c>
      <c r="T529" s="61">
        <f t="shared" si="122"/>
        <v>230</v>
      </c>
      <c r="U529" s="61">
        <f t="shared" si="130"/>
        <v>230</v>
      </c>
      <c r="V529" s="61">
        <f t="shared" si="131"/>
        <v>230</v>
      </c>
      <c r="W529" s="60">
        <f t="shared" si="126"/>
        <v>1</v>
      </c>
      <c r="X529" s="77" t="s">
        <v>2173</v>
      </c>
    </row>
    <row r="530" spans="1:24" ht="15" customHeight="1" x14ac:dyDescent="0.25">
      <c r="A530" s="40" t="s">
        <v>29</v>
      </c>
      <c r="B530" s="40" t="s">
        <v>159</v>
      </c>
      <c r="C530" t="s">
        <v>29</v>
      </c>
      <c r="D530" s="40" t="s">
        <v>476</v>
      </c>
      <c r="E530" t="s">
        <v>581</v>
      </c>
      <c r="F530" s="40" t="s">
        <v>582</v>
      </c>
      <c r="G530" t="s">
        <v>2037</v>
      </c>
      <c r="H530" t="s">
        <v>2038</v>
      </c>
      <c r="I530" s="1"/>
      <c r="J530" s="1"/>
      <c r="K530" s="1"/>
      <c r="L530" s="1"/>
      <c r="M530" s="1"/>
      <c r="N530" s="1">
        <v>350</v>
      </c>
      <c r="O530" s="60">
        <f t="shared" si="127"/>
        <v>1</v>
      </c>
      <c r="P530" s="60">
        <f t="shared" si="128"/>
        <v>1</v>
      </c>
      <c r="Q530" s="62">
        <f t="shared" si="124"/>
        <v>0</v>
      </c>
      <c r="R530" s="62">
        <f t="shared" si="129"/>
        <v>1</v>
      </c>
      <c r="S530" s="60" t="str">
        <f t="shared" si="125"/>
        <v>0-15% range</v>
      </c>
      <c r="T530" s="61">
        <f t="shared" si="122"/>
        <v>350</v>
      </c>
      <c r="U530" s="61">
        <f t="shared" si="130"/>
        <v>350</v>
      </c>
      <c r="V530" s="61">
        <f t="shared" si="131"/>
        <v>350</v>
      </c>
      <c r="W530" s="60">
        <f t="shared" si="126"/>
        <v>1</v>
      </c>
      <c r="X530" s="77" t="s">
        <v>2173</v>
      </c>
    </row>
    <row r="531" spans="1:24" ht="15" customHeight="1" x14ac:dyDescent="0.25">
      <c r="A531" s="40" t="s">
        <v>29</v>
      </c>
      <c r="B531" s="40" t="s">
        <v>159</v>
      </c>
      <c r="C531" t="s">
        <v>29</v>
      </c>
      <c r="D531" s="40" t="s">
        <v>476</v>
      </c>
      <c r="E531" t="s">
        <v>581</v>
      </c>
      <c r="F531" s="40" t="s">
        <v>582</v>
      </c>
      <c r="G531" t="s">
        <v>2039</v>
      </c>
      <c r="H531" t="s">
        <v>2040</v>
      </c>
      <c r="I531" s="1"/>
      <c r="J531" s="1"/>
      <c r="K531" s="1"/>
      <c r="L531" s="1"/>
      <c r="M531" s="1"/>
      <c r="N531" s="1">
        <v>450</v>
      </c>
      <c r="O531" s="60">
        <f t="shared" si="127"/>
        <v>1</v>
      </c>
      <c r="P531" s="60">
        <f t="shared" si="128"/>
        <v>1</v>
      </c>
      <c r="Q531" s="62">
        <f t="shared" si="124"/>
        <v>0</v>
      </c>
      <c r="R531" s="62">
        <f t="shared" si="129"/>
        <v>1</v>
      </c>
      <c r="S531" s="60" t="str">
        <f t="shared" si="125"/>
        <v>0-15% range</v>
      </c>
      <c r="T531" s="61">
        <f t="shared" si="122"/>
        <v>450</v>
      </c>
      <c r="U531" s="61">
        <f t="shared" si="130"/>
        <v>450</v>
      </c>
      <c r="V531" s="61">
        <f t="shared" si="131"/>
        <v>450</v>
      </c>
      <c r="W531" s="60">
        <f t="shared" si="126"/>
        <v>1</v>
      </c>
      <c r="X531" s="77" t="s">
        <v>2173</v>
      </c>
    </row>
    <row r="532" spans="1:24" ht="15" customHeight="1" x14ac:dyDescent="0.25">
      <c r="A532" s="40" t="s">
        <v>29</v>
      </c>
      <c r="B532" s="40" t="s">
        <v>159</v>
      </c>
      <c r="C532" t="s">
        <v>29</v>
      </c>
      <c r="D532" s="40" t="s">
        <v>476</v>
      </c>
      <c r="E532" t="s">
        <v>581</v>
      </c>
      <c r="F532" s="40" t="s">
        <v>582</v>
      </c>
      <c r="G532" t="s">
        <v>2041</v>
      </c>
      <c r="H532" t="s">
        <v>2042</v>
      </c>
      <c r="I532" s="1"/>
      <c r="J532" s="1"/>
      <c r="K532" s="1"/>
      <c r="L532" s="1"/>
      <c r="M532" s="1"/>
      <c r="N532" s="1">
        <v>370</v>
      </c>
      <c r="O532" s="60">
        <f t="shared" si="127"/>
        <v>1</v>
      </c>
      <c r="P532" s="60">
        <f t="shared" si="128"/>
        <v>1</v>
      </c>
      <c r="Q532" s="62">
        <f t="shared" si="124"/>
        <v>0</v>
      </c>
      <c r="R532" s="62">
        <f t="shared" si="129"/>
        <v>1</v>
      </c>
      <c r="S532" s="60" t="str">
        <f t="shared" si="125"/>
        <v>0-15% range</v>
      </c>
      <c r="T532" s="61">
        <f t="shared" si="122"/>
        <v>370</v>
      </c>
      <c r="U532" s="61">
        <f t="shared" si="130"/>
        <v>370</v>
      </c>
      <c r="V532" s="61">
        <f t="shared" si="131"/>
        <v>370</v>
      </c>
      <c r="W532" s="60">
        <f t="shared" si="126"/>
        <v>1</v>
      </c>
      <c r="X532" s="77" t="s">
        <v>2173</v>
      </c>
    </row>
    <row r="533" spans="1:24" ht="15" customHeight="1" x14ac:dyDescent="0.25">
      <c r="A533" s="40" t="s">
        <v>29</v>
      </c>
      <c r="B533" s="40" t="s">
        <v>159</v>
      </c>
      <c r="C533" t="s">
        <v>29</v>
      </c>
      <c r="D533" s="40" t="s">
        <v>476</v>
      </c>
      <c r="E533" t="s">
        <v>581</v>
      </c>
      <c r="F533" s="40" t="s">
        <v>582</v>
      </c>
      <c r="G533" t="s">
        <v>2044</v>
      </c>
      <c r="H533" t="s">
        <v>2045</v>
      </c>
      <c r="I533" s="1"/>
      <c r="J533" s="1"/>
      <c r="K533" s="1"/>
      <c r="L533" s="1"/>
      <c r="M533" s="1"/>
      <c r="N533" s="1">
        <v>300</v>
      </c>
      <c r="O533" s="60">
        <f t="shared" si="127"/>
        <v>1</v>
      </c>
      <c r="P533" s="60">
        <f t="shared" si="128"/>
        <v>1</v>
      </c>
      <c r="Q533" s="62">
        <f t="shared" si="124"/>
        <v>0</v>
      </c>
      <c r="R533" s="62">
        <f t="shared" si="129"/>
        <v>1</v>
      </c>
      <c r="S533" s="60" t="str">
        <f t="shared" si="125"/>
        <v>0-15% range</v>
      </c>
      <c r="T533" s="61">
        <f t="shared" ref="T533:T535" si="132">AVERAGE(I533:N533)</f>
        <v>300</v>
      </c>
      <c r="U533" s="61">
        <f t="shared" si="130"/>
        <v>300</v>
      </c>
      <c r="V533" s="61">
        <f t="shared" si="131"/>
        <v>300</v>
      </c>
      <c r="W533" s="60">
        <f t="shared" si="126"/>
        <v>1</v>
      </c>
      <c r="X533" s="77" t="s">
        <v>2173</v>
      </c>
    </row>
    <row r="534" spans="1:24" ht="15" customHeight="1" x14ac:dyDescent="0.25">
      <c r="A534" s="40" t="s">
        <v>29</v>
      </c>
      <c r="B534" s="40" t="s">
        <v>159</v>
      </c>
      <c r="C534" t="s">
        <v>29</v>
      </c>
      <c r="D534" s="40" t="s">
        <v>476</v>
      </c>
      <c r="E534" t="s">
        <v>581</v>
      </c>
      <c r="F534" s="40" t="s">
        <v>582</v>
      </c>
      <c r="G534" t="s">
        <v>2081</v>
      </c>
      <c r="H534" t="s">
        <v>943</v>
      </c>
      <c r="I534" s="1"/>
      <c r="J534" s="1"/>
      <c r="K534" s="1"/>
      <c r="L534" s="1"/>
      <c r="M534" s="1"/>
      <c r="N534" s="1">
        <v>47</v>
      </c>
      <c r="O534" s="60">
        <f t="shared" si="127"/>
        <v>1</v>
      </c>
      <c r="P534" s="60">
        <f t="shared" si="128"/>
        <v>1</v>
      </c>
      <c r="Q534" s="62">
        <f t="shared" si="124"/>
        <v>0</v>
      </c>
      <c r="R534" s="62">
        <f t="shared" si="129"/>
        <v>1</v>
      </c>
      <c r="S534" s="60" t="str">
        <f t="shared" si="125"/>
        <v>0-15% range</v>
      </c>
      <c r="T534" s="61">
        <f t="shared" si="132"/>
        <v>47</v>
      </c>
      <c r="U534" s="61">
        <f t="shared" si="130"/>
        <v>47</v>
      </c>
      <c r="V534" s="61">
        <f t="shared" si="131"/>
        <v>47</v>
      </c>
      <c r="W534" s="60">
        <f t="shared" si="126"/>
        <v>1</v>
      </c>
      <c r="X534" s="77" t="s">
        <v>2173</v>
      </c>
    </row>
    <row r="535" spans="1:24" ht="15" customHeight="1" x14ac:dyDescent="0.25">
      <c r="A535" s="40" t="s">
        <v>29</v>
      </c>
      <c r="B535" s="40" t="s">
        <v>159</v>
      </c>
      <c r="C535" t="s">
        <v>29</v>
      </c>
      <c r="D535" s="40" t="s">
        <v>476</v>
      </c>
      <c r="E535" t="s">
        <v>584</v>
      </c>
      <c r="F535" s="40" t="s">
        <v>585</v>
      </c>
      <c r="G535" t="s">
        <v>584</v>
      </c>
      <c r="H535" t="s">
        <v>2069</v>
      </c>
      <c r="I535" s="1"/>
      <c r="J535" s="1"/>
      <c r="K535" s="1"/>
      <c r="L535" s="1"/>
      <c r="M535" s="1"/>
      <c r="N535" s="1">
        <v>18</v>
      </c>
      <c r="O535" s="60">
        <f t="shared" si="127"/>
        <v>1</v>
      </c>
      <c r="P535" s="60">
        <f t="shared" si="128"/>
        <v>1</v>
      </c>
      <c r="Q535" s="62">
        <f t="shared" si="124"/>
        <v>0</v>
      </c>
      <c r="R535" s="62">
        <f t="shared" si="129"/>
        <v>1</v>
      </c>
      <c r="S535" s="60" t="str">
        <f t="shared" si="125"/>
        <v>0-15% range</v>
      </c>
      <c r="T535" s="61">
        <f t="shared" si="132"/>
        <v>18</v>
      </c>
      <c r="U535" s="61">
        <f t="shared" si="130"/>
        <v>18</v>
      </c>
      <c r="V535" s="61">
        <f t="shared" si="131"/>
        <v>18</v>
      </c>
      <c r="W535" s="60">
        <f t="shared" si="126"/>
        <v>1</v>
      </c>
      <c r="X535" s="77" t="s">
        <v>2173</v>
      </c>
    </row>
    <row r="536" spans="1:24" ht="15" customHeight="1" x14ac:dyDescent="0.25">
      <c r="A536" s="40" t="s">
        <v>29</v>
      </c>
      <c r="B536" s="40" t="s">
        <v>159</v>
      </c>
      <c r="C536" t="s">
        <v>29</v>
      </c>
      <c r="D536" s="40" t="s">
        <v>476</v>
      </c>
      <c r="E536" t="s">
        <v>819</v>
      </c>
      <c r="F536" s="40" t="s">
        <v>820</v>
      </c>
      <c r="G536" t="s">
        <v>819</v>
      </c>
      <c r="H536" t="s">
        <v>1662</v>
      </c>
      <c r="I536" s="1"/>
      <c r="J536" s="1"/>
      <c r="K536" s="1">
        <v>1355</v>
      </c>
      <c r="L536" s="1"/>
      <c r="M536" s="1"/>
      <c r="N536" s="1">
        <v>7</v>
      </c>
      <c r="O536" s="60">
        <f t="shared" si="127"/>
        <v>2</v>
      </c>
      <c r="P536" s="60">
        <f t="shared" si="128"/>
        <v>2</v>
      </c>
      <c r="Q536" s="62">
        <f t="shared" si="124"/>
        <v>0.99483394833948335</v>
      </c>
      <c r="R536" s="62">
        <f t="shared" si="129"/>
        <v>193.57142857142858</v>
      </c>
      <c r="S536" s="60" t="str">
        <f t="shared" si="125"/>
        <v>50-100% range</v>
      </c>
      <c r="T536" s="61">
        <f>$K536</f>
        <v>1355</v>
      </c>
      <c r="U536" s="61">
        <f t="shared" si="130"/>
        <v>1355</v>
      </c>
      <c r="V536" s="61">
        <f t="shared" si="131"/>
        <v>7</v>
      </c>
      <c r="W536" s="60">
        <f t="shared" si="126"/>
        <v>1</v>
      </c>
      <c r="X536" s="68" t="s">
        <v>2165</v>
      </c>
    </row>
    <row r="537" spans="1:24" ht="15" customHeight="1" x14ac:dyDescent="0.25">
      <c r="A537" s="40" t="s">
        <v>29</v>
      </c>
      <c r="B537" s="40" t="s">
        <v>159</v>
      </c>
      <c r="C537" t="s">
        <v>29</v>
      </c>
      <c r="D537" s="40" t="s">
        <v>476</v>
      </c>
      <c r="E537" t="s">
        <v>478</v>
      </c>
      <c r="F537" s="40" t="s">
        <v>477</v>
      </c>
      <c r="G537" t="s">
        <v>484</v>
      </c>
      <c r="H537" t="s">
        <v>483</v>
      </c>
      <c r="I537" s="1"/>
      <c r="J537" s="1"/>
      <c r="K537" s="1"/>
      <c r="L537" s="1"/>
      <c r="M537" s="1"/>
      <c r="N537" s="1">
        <v>420</v>
      </c>
      <c r="O537" s="60">
        <f t="shared" si="127"/>
        <v>1</v>
      </c>
      <c r="P537" s="60">
        <f t="shared" si="128"/>
        <v>1</v>
      </c>
      <c r="Q537" s="62">
        <f t="shared" si="124"/>
        <v>0</v>
      </c>
      <c r="R537" s="62">
        <f t="shared" si="129"/>
        <v>1</v>
      </c>
      <c r="S537" s="60" t="str">
        <f t="shared" si="125"/>
        <v>0-15% range</v>
      </c>
      <c r="T537" s="61">
        <f t="shared" ref="T537:T555" si="133">AVERAGE(I537:N537)</f>
        <v>420</v>
      </c>
      <c r="U537" s="61">
        <f t="shared" si="130"/>
        <v>420</v>
      </c>
      <c r="V537" s="61">
        <f t="shared" si="131"/>
        <v>420</v>
      </c>
      <c r="W537" s="60">
        <f t="shared" si="126"/>
        <v>1</v>
      </c>
      <c r="X537" s="77" t="s">
        <v>2173</v>
      </c>
    </row>
    <row r="538" spans="1:24" ht="15" customHeight="1" x14ac:dyDescent="0.25">
      <c r="A538" s="40" t="s">
        <v>29</v>
      </c>
      <c r="B538" s="40" t="s">
        <v>159</v>
      </c>
      <c r="C538" t="s">
        <v>29</v>
      </c>
      <c r="D538" s="40" t="s">
        <v>476</v>
      </c>
      <c r="E538" t="s">
        <v>478</v>
      </c>
      <c r="F538" s="40" t="s">
        <v>477</v>
      </c>
      <c r="G538" t="s">
        <v>488</v>
      </c>
      <c r="H538" t="s">
        <v>487</v>
      </c>
      <c r="I538" s="1"/>
      <c r="J538" s="1"/>
      <c r="K538" s="1"/>
      <c r="L538" s="1"/>
      <c r="M538" s="1"/>
      <c r="N538" s="1">
        <v>375</v>
      </c>
      <c r="O538" s="60">
        <f t="shared" si="127"/>
        <v>1</v>
      </c>
      <c r="P538" s="60">
        <f t="shared" si="128"/>
        <v>1</v>
      </c>
      <c r="Q538" s="62">
        <f t="shared" si="124"/>
        <v>0</v>
      </c>
      <c r="R538" s="62">
        <f t="shared" si="129"/>
        <v>1</v>
      </c>
      <c r="S538" s="60" t="str">
        <f t="shared" si="125"/>
        <v>0-15% range</v>
      </c>
      <c r="T538" s="61">
        <f t="shared" si="133"/>
        <v>375</v>
      </c>
      <c r="U538" s="61">
        <f t="shared" si="130"/>
        <v>375</v>
      </c>
      <c r="V538" s="61">
        <f t="shared" si="131"/>
        <v>375</v>
      </c>
      <c r="W538" s="60">
        <f t="shared" si="126"/>
        <v>1</v>
      </c>
      <c r="X538" s="77" t="s">
        <v>2173</v>
      </c>
    </row>
    <row r="539" spans="1:24" ht="15" customHeight="1" x14ac:dyDescent="0.25">
      <c r="A539" s="40" t="s">
        <v>29</v>
      </c>
      <c r="B539" s="40" t="s">
        <v>159</v>
      </c>
      <c r="C539" t="s">
        <v>29</v>
      </c>
      <c r="D539" s="40" t="s">
        <v>476</v>
      </c>
      <c r="E539" t="s">
        <v>478</v>
      </c>
      <c r="F539" s="40" t="s">
        <v>477</v>
      </c>
      <c r="G539" t="s">
        <v>647</v>
      </c>
      <c r="H539" t="s">
        <v>648</v>
      </c>
      <c r="I539" s="1"/>
      <c r="J539" s="1"/>
      <c r="K539" s="1"/>
      <c r="L539" s="1"/>
      <c r="M539" s="1"/>
      <c r="N539" s="1">
        <v>360</v>
      </c>
      <c r="O539" s="60">
        <f t="shared" si="127"/>
        <v>1</v>
      </c>
      <c r="P539" s="60">
        <f t="shared" si="128"/>
        <v>1</v>
      </c>
      <c r="Q539" s="62">
        <f t="shared" si="124"/>
        <v>0</v>
      </c>
      <c r="R539" s="62">
        <f t="shared" si="129"/>
        <v>1</v>
      </c>
      <c r="S539" s="60" t="str">
        <f t="shared" si="125"/>
        <v>0-15% range</v>
      </c>
      <c r="T539" s="61">
        <f t="shared" si="133"/>
        <v>360</v>
      </c>
      <c r="U539" s="61">
        <f t="shared" si="130"/>
        <v>360</v>
      </c>
      <c r="V539" s="61">
        <f t="shared" si="131"/>
        <v>360</v>
      </c>
      <c r="W539" s="60">
        <f t="shared" si="126"/>
        <v>1</v>
      </c>
      <c r="X539" s="77" t="s">
        <v>2173</v>
      </c>
    </row>
    <row r="540" spans="1:24" ht="15" customHeight="1" x14ac:dyDescent="0.25">
      <c r="A540" s="40" t="s">
        <v>29</v>
      </c>
      <c r="B540" s="40" t="s">
        <v>159</v>
      </c>
      <c r="C540" t="s">
        <v>29</v>
      </c>
      <c r="D540" s="40" t="s">
        <v>476</v>
      </c>
      <c r="E540" t="s">
        <v>478</v>
      </c>
      <c r="F540" s="40" t="s">
        <v>477</v>
      </c>
      <c r="G540" t="s">
        <v>478</v>
      </c>
      <c r="H540" t="s">
        <v>489</v>
      </c>
      <c r="I540" s="1"/>
      <c r="J540" s="1"/>
      <c r="K540" s="1"/>
      <c r="L540" s="1"/>
      <c r="M540" s="1"/>
      <c r="N540" s="1">
        <v>570</v>
      </c>
      <c r="O540" s="60">
        <f t="shared" si="127"/>
        <v>1</v>
      </c>
      <c r="P540" s="60">
        <f t="shared" si="128"/>
        <v>1</v>
      </c>
      <c r="Q540" s="62">
        <f t="shared" si="124"/>
        <v>0</v>
      </c>
      <c r="R540" s="62">
        <f t="shared" si="129"/>
        <v>1</v>
      </c>
      <c r="S540" s="60" t="str">
        <f t="shared" si="125"/>
        <v>0-15% range</v>
      </c>
      <c r="T540" s="61">
        <f t="shared" si="133"/>
        <v>570</v>
      </c>
      <c r="U540" s="61">
        <f t="shared" si="130"/>
        <v>570</v>
      </c>
      <c r="V540" s="61">
        <f t="shared" si="131"/>
        <v>570</v>
      </c>
      <c r="W540" s="60">
        <f t="shared" si="126"/>
        <v>1</v>
      </c>
      <c r="X540" s="77" t="s">
        <v>2173</v>
      </c>
    </row>
    <row r="541" spans="1:24" ht="15" customHeight="1" x14ac:dyDescent="0.25">
      <c r="A541" s="40" t="s">
        <v>29</v>
      </c>
      <c r="B541" s="40" t="s">
        <v>159</v>
      </c>
      <c r="C541" t="s">
        <v>29</v>
      </c>
      <c r="D541" s="40" t="s">
        <v>476</v>
      </c>
      <c r="E541" t="s">
        <v>478</v>
      </c>
      <c r="F541" s="40" t="s">
        <v>477</v>
      </c>
      <c r="G541" t="s">
        <v>482</v>
      </c>
      <c r="H541" t="s">
        <v>481</v>
      </c>
      <c r="I541" s="1"/>
      <c r="J541" s="1"/>
      <c r="K541" s="1"/>
      <c r="L541" s="1"/>
      <c r="M541" s="1"/>
      <c r="N541" s="1">
        <v>200</v>
      </c>
      <c r="O541" s="60">
        <f t="shared" si="127"/>
        <v>1</v>
      </c>
      <c r="P541" s="60">
        <f t="shared" si="128"/>
        <v>1</v>
      </c>
      <c r="Q541" s="62">
        <f t="shared" si="124"/>
        <v>0</v>
      </c>
      <c r="R541" s="62">
        <f t="shared" si="129"/>
        <v>1</v>
      </c>
      <c r="S541" s="60" t="str">
        <f t="shared" si="125"/>
        <v>0-15% range</v>
      </c>
      <c r="T541" s="61">
        <f t="shared" si="133"/>
        <v>200</v>
      </c>
      <c r="U541" s="61">
        <f t="shared" si="130"/>
        <v>200</v>
      </c>
      <c r="V541" s="61">
        <f t="shared" si="131"/>
        <v>200</v>
      </c>
      <c r="W541" s="60">
        <f t="shared" si="126"/>
        <v>1</v>
      </c>
      <c r="X541" s="77" t="s">
        <v>2173</v>
      </c>
    </row>
    <row r="542" spans="1:24" ht="15" customHeight="1" x14ac:dyDescent="0.25">
      <c r="A542" s="40" t="s">
        <v>29</v>
      </c>
      <c r="B542" s="40" t="s">
        <v>159</v>
      </c>
      <c r="C542" t="s">
        <v>29</v>
      </c>
      <c r="D542" s="40" t="s">
        <v>476</v>
      </c>
      <c r="E542" t="s">
        <v>478</v>
      </c>
      <c r="F542" s="40" t="s">
        <v>477</v>
      </c>
      <c r="G542" t="s">
        <v>480</v>
      </c>
      <c r="H542" t="s">
        <v>479</v>
      </c>
      <c r="I542" s="1"/>
      <c r="J542" s="1"/>
      <c r="K542" s="1"/>
      <c r="L542" s="1"/>
      <c r="M542" s="1"/>
      <c r="N542" s="1">
        <v>20</v>
      </c>
      <c r="O542" s="60">
        <f t="shared" si="127"/>
        <v>1</v>
      </c>
      <c r="P542" s="60">
        <f t="shared" si="128"/>
        <v>1</v>
      </c>
      <c r="Q542" s="62">
        <f t="shared" si="124"/>
        <v>0</v>
      </c>
      <c r="R542" s="62">
        <f t="shared" si="129"/>
        <v>1</v>
      </c>
      <c r="S542" s="60" t="str">
        <f t="shared" si="125"/>
        <v>0-15% range</v>
      </c>
      <c r="T542" s="61">
        <f t="shared" si="133"/>
        <v>20</v>
      </c>
      <c r="U542" s="61">
        <f t="shared" si="130"/>
        <v>20</v>
      </c>
      <c r="V542" s="61">
        <f t="shared" si="131"/>
        <v>20</v>
      </c>
      <c r="W542" s="60">
        <f t="shared" si="126"/>
        <v>1</v>
      </c>
      <c r="X542" s="77" t="s">
        <v>2173</v>
      </c>
    </row>
    <row r="543" spans="1:24" ht="15" customHeight="1" x14ac:dyDescent="0.25">
      <c r="A543" s="40" t="s">
        <v>29</v>
      </c>
      <c r="B543" s="40" t="s">
        <v>159</v>
      </c>
      <c r="C543" t="s">
        <v>29</v>
      </c>
      <c r="D543" s="40" t="s">
        <v>476</v>
      </c>
      <c r="E543" t="s">
        <v>1965</v>
      </c>
      <c r="F543" s="40" t="s">
        <v>1966</v>
      </c>
      <c r="G543" t="s">
        <v>1558</v>
      </c>
      <c r="H543" t="s">
        <v>1967</v>
      </c>
      <c r="I543" s="1"/>
      <c r="J543" s="1"/>
      <c r="K543" s="1"/>
      <c r="L543" s="1"/>
      <c r="M543" s="1"/>
      <c r="N543" s="1">
        <v>220</v>
      </c>
      <c r="O543" s="60">
        <f t="shared" si="127"/>
        <v>1</v>
      </c>
      <c r="P543" s="60">
        <f t="shared" si="128"/>
        <v>1</v>
      </c>
      <c r="Q543" s="62">
        <f t="shared" si="124"/>
        <v>0</v>
      </c>
      <c r="R543" s="62">
        <f t="shared" si="129"/>
        <v>1</v>
      </c>
      <c r="S543" s="60" t="str">
        <f t="shared" si="125"/>
        <v>0-15% range</v>
      </c>
      <c r="T543" s="61">
        <f t="shared" si="133"/>
        <v>220</v>
      </c>
      <c r="U543" s="61">
        <f t="shared" si="130"/>
        <v>220</v>
      </c>
      <c r="V543" s="61">
        <f t="shared" si="131"/>
        <v>220</v>
      </c>
      <c r="W543" s="60">
        <f t="shared" si="126"/>
        <v>1</v>
      </c>
      <c r="X543" s="77" t="s">
        <v>2173</v>
      </c>
    </row>
    <row r="544" spans="1:24" ht="15" customHeight="1" x14ac:dyDescent="0.25">
      <c r="A544" s="40" t="s">
        <v>29</v>
      </c>
      <c r="B544" s="40" t="s">
        <v>159</v>
      </c>
      <c r="C544" t="s">
        <v>29</v>
      </c>
      <c r="D544" s="40" t="s">
        <v>476</v>
      </c>
      <c r="E544" t="s">
        <v>1965</v>
      </c>
      <c r="F544" s="40" t="s">
        <v>1966</v>
      </c>
      <c r="G544" t="s">
        <v>1983</v>
      </c>
      <c r="H544" t="s">
        <v>1984</v>
      </c>
      <c r="I544" s="1"/>
      <c r="J544" s="1"/>
      <c r="K544" s="1"/>
      <c r="L544" s="1"/>
      <c r="M544" s="1"/>
      <c r="N544" s="1">
        <v>40</v>
      </c>
      <c r="O544" s="60">
        <f t="shared" si="127"/>
        <v>1</v>
      </c>
      <c r="P544" s="60">
        <f t="shared" si="128"/>
        <v>1</v>
      </c>
      <c r="Q544" s="62">
        <f t="shared" si="124"/>
        <v>0</v>
      </c>
      <c r="R544" s="62">
        <f t="shared" si="129"/>
        <v>1</v>
      </c>
      <c r="S544" s="60" t="str">
        <f t="shared" si="125"/>
        <v>0-15% range</v>
      </c>
      <c r="T544" s="61">
        <f t="shared" si="133"/>
        <v>40</v>
      </c>
      <c r="U544" s="61">
        <f t="shared" si="130"/>
        <v>40</v>
      </c>
      <c r="V544" s="61">
        <f t="shared" si="131"/>
        <v>40</v>
      </c>
      <c r="W544" s="60">
        <f t="shared" si="126"/>
        <v>1</v>
      </c>
      <c r="X544" s="77" t="s">
        <v>2173</v>
      </c>
    </row>
    <row r="545" spans="1:24" ht="15" customHeight="1" x14ac:dyDescent="0.25">
      <c r="A545" s="40" t="s">
        <v>29</v>
      </c>
      <c r="B545" s="40" t="s">
        <v>159</v>
      </c>
      <c r="C545" t="s">
        <v>29</v>
      </c>
      <c r="D545" s="40" t="s">
        <v>476</v>
      </c>
      <c r="E545" t="s">
        <v>1965</v>
      </c>
      <c r="F545" s="40" t="s">
        <v>1966</v>
      </c>
      <c r="G545" t="s">
        <v>1965</v>
      </c>
      <c r="H545" t="s">
        <v>1988</v>
      </c>
      <c r="I545" s="1"/>
      <c r="J545" s="1"/>
      <c r="K545" s="1"/>
      <c r="L545" s="1"/>
      <c r="M545" s="1"/>
      <c r="N545" s="1">
        <v>300</v>
      </c>
      <c r="O545" s="60">
        <f t="shared" si="127"/>
        <v>1</v>
      </c>
      <c r="P545" s="60">
        <f t="shared" si="128"/>
        <v>1</v>
      </c>
      <c r="Q545" s="62">
        <f t="shared" si="124"/>
        <v>0</v>
      </c>
      <c r="R545" s="62">
        <f t="shared" si="129"/>
        <v>1</v>
      </c>
      <c r="S545" s="60" t="str">
        <f t="shared" si="125"/>
        <v>0-15% range</v>
      </c>
      <c r="T545" s="61">
        <f t="shared" si="133"/>
        <v>300</v>
      </c>
      <c r="U545" s="61">
        <f t="shared" si="130"/>
        <v>300</v>
      </c>
      <c r="V545" s="61">
        <f t="shared" si="131"/>
        <v>300</v>
      </c>
      <c r="W545" s="60">
        <f t="shared" si="126"/>
        <v>1</v>
      </c>
      <c r="X545" s="77" t="s">
        <v>2173</v>
      </c>
    </row>
    <row r="546" spans="1:24" ht="15" customHeight="1" x14ac:dyDescent="0.25">
      <c r="A546" s="40" t="s">
        <v>29</v>
      </c>
      <c r="B546" s="40" t="s">
        <v>159</v>
      </c>
      <c r="C546" t="s">
        <v>29</v>
      </c>
      <c r="D546" s="40" t="s">
        <v>476</v>
      </c>
      <c r="E546" t="s">
        <v>491</v>
      </c>
      <c r="F546" s="40" t="s">
        <v>490</v>
      </c>
      <c r="G546" t="s">
        <v>491</v>
      </c>
      <c r="H546" t="s">
        <v>494</v>
      </c>
      <c r="I546" s="1"/>
      <c r="J546" s="1"/>
      <c r="K546" s="1"/>
      <c r="L546" s="1"/>
      <c r="M546" s="1"/>
      <c r="N546" s="1">
        <v>52</v>
      </c>
      <c r="O546" s="60">
        <f t="shared" si="127"/>
        <v>1</v>
      </c>
      <c r="P546" s="60">
        <f t="shared" si="128"/>
        <v>1</v>
      </c>
      <c r="Q546" s="62">
        <f t="shared" si="124"/>
        <v>0</v>
      </c>
      <c r="R546" s="62">
        <f t="shared" si="129"/>
        <v>1</v>
      </c>
      <c r="S546" s="60" t="str">
        <f t="shared" si="125"/>
        <v>0-15% range</v>
      </c>
      <c r="T546" s="61">
        <f t="shared" si="133"/>
        <v>52</v>
      </c>
      <c r="U546" s="61">
        <f t="shared" si="130"/>
        <v>52</v>
      </c>
      <c r="V546" s="61">
        <f t="shared" si="131"/>
        <v>52</v>
      </c>
      <c r="W546" s="60">
        <f t="shared" si="126"/>
        <v>1</v>
      </c>
      <c r="X546" s="77" t="s">
        <v>2173</v>
      </c>
    </row>
    <row r="547" spans="1:24" ht="15" customHeight="1" x14ac:dyDescent="0.25">
      <c r="A547" s="40" t="s">
        <v>29</v>
      </c>
      <c r="B547" s="40" t="s">
        <v>159</v>
      </c>
      <c r="C547" t="s">
        <v>29</v>
      </c>
      <c r="D547" s="40" t="s">
        <v>476</v>
      </c>
      <c r="E547" t="s">
        <v>491</v>
      </c>
      <c r="F547" s="40" t="s">
        <v>490</v>
      </c>
      <c r="G547" t="s">
        <v>493</v>
      </c>
      <c r="H547" t="s">
        <v>492</v>
      </c>
      <c r="I547" s="1"/>
      <c r="J547" s="1"/>
      <c r="K547" s="1"/>
      <c r="L547" s="1"/>
      <c r="M547" s="1"/>
      <c r="N547" s="1">
        <v>75</v>
      </c>
      <c r="O547" s="60">
        <f t="shared" si="127"/>
        <v>1</v>
      </c>
      <c r="P547" s="60">
        <f t="shared" si="128"/>
        <v>1</v>
      </c>
      <c r="Q547" s="62">
        <f t="shared" si="124"/>
        <v>0</v>
      </c>
      <c r="R547" s="62">
        <f t="shared" si="129"/>
        <v>1</v>
      </c>
      <c r="S547" s="60" t="str">
        <f t="shared" si="125"/>
        <v>0-15% range</v>
      </c>
      <c r="T547" s="61">
        <f t="shared" si="133"/>
        <v>75</v>
      </c>
      <c r="U547" s="61">
        <f t="shared" si="130"/>
        <v>75</v>
      </c>
      <c r="V547" s="61">
        <f t="shared" si="131"/>
        <v>75</v>
      </c>
      <c r="W547" s="60">
        <f t="shared" si="126"/>
        <v>1</v>
      </c>
      <c r="X547" s="77" t="s">
        <v>2173</v>
      </c>
    </row>
    <row r="548" spans="1:24" ht="15" customHeight="1" x14ac:dyDescent="0.25">
      <c r="A548" s="40" t="s">
        <v>29</v>
      </c>
      <c r="B548" s="40" t="s">
        <v>159</v>
      </c>
      <c r="C548" t="s">
        <v>1708</v>
      </c>
      <c r="D548" s="40" t="s">
        <v>1709</v>
      </c>
      <c r="E548" t="s">
        <v>1710</v>
      </c>
      <c r="F548" s="40" t="s">
        <v>1711</v>
      </c>
      <c r="G548" t="s">
        <v>1712</v>
      </c>
      <c r="H548" t="s">
        <v>1713</v>
      </c>
      <c r="I548" s="1"/>
      <c r="J548" s="1"/>
      <c r="K548" s="1"/>
      <c r="L548" s="1"/>
      <c r="M548" s="1"/>
      <c r="N548" s="1">
        <v>12</v>
      </c>
      <c r="O548" s="60">
        <f t="shared" si="127"/>
        <v>1</v>
      </c>
      <c r="P548" s="60">
        <f t="shared" si="128"/>
        <v>1</v>
      </c>
      <c r="Q548" s="62">
        <f t="shared" si="124"/>
        <v>0</v>
      </c>
      <c r="R548" s="62">
        <f t="shared" si="129"/>
        <v>1</v>
      </c>
      <c r="S548" s="60" t="str">
        <f t="shared" si="125"/>
        <v>0-15% range</v>
      </c>
      <c r="T548" s="61">
        <f t="shared" si="133"/>
        <v>12</v>
      </c>
      <c r="U548" s="61">
        <f t="shared" si="130"/>
        <v>12</v>
      </c>
      <c r="V548" s="61">
        <f t="shared" si="131"/>
        <v>12</v>
      </c>
      <c r="W548" s="60">
        <f t="shared" si="126"/>
        <v>1</v>
      </c>
      <c r="X548" s="77" t="s">
        <v>2173</v>
      </c>
    </row>
    <row r="549" spans="1:24" ht="15" customHeight="1" x14ac:dyDescent="0.25">
      <c r="A549" s="40" t="s">
        <v>29</v>
      </c>
      <c r="B549" s="40" t="s">
        <v>159</v>
      </c>
      <c r="C549" t="s">
        <v>1708</v>
      </c>
      <c r="D549" s="40" t="s">
        <v>1709</v>
      </c>
      <c r="E549" t="s">
        <v>1710</v>
      </c>
      <c r="F549" s="40" t="s">
        <v>1711</v>
      </c>
      <c r="G549" t="s">
        <v>1710</v>
      </c>
      <c r="H549" t="s">
        <v>2052</v>
      </c>
      <c r="I549" s="1"/>
      <c r="J549" s="1"/>
      <c r="K549" s="1"/>
      <c r="L549" s="1"/>
      <c r="M549" s="1"/>
      <c r="N549" s="1">
        <v>430</v>
      </c>
      <c r="O549" s="60">
        <f t="shared" si="127"/>
        <v>1</v>
      </c>
      <c r="P549" s="60">
        <f t="shared" si="128"/>
        <v>1</v>
      </c>
      <c r="Q549" s="62">
        <f t="shared" si="124"/>
        <v>0</v>
      </c>
      <c r="R549" s="62">
        <f t="shared" si="129"/>
        <v>1</v>
      </c>
      <c r="S549" s="60" t="str">
        <f t="shared" si="125"/>
        <v>0-15% range</v>
      </c>
      <c r="T549" s="61">
        <f t="shared" si="133"/>
        <v>430</v>
      </c>
      <c r="U549" s="61">
        <f t="shared" si="130"/>
        <v>430</v>
      </c>
      <c r="V549" s="61">
        <f t="shared" si="131"/>
        <v>430</v>
      </c>
      <c r="W549" s="60">
        <f t="shared" si="126"/>
        <v>1</v>
      </c>
      <c r="X549" s="77" t="s">
        <v>2173</v>
      </c>
    </row>
    <row r="550" spans="1:24" ht="15" customHeight="1" x14ac:dyDescent="0.25">
      <c r="A550" s="40" t="s">
        <v>29</v>
      </c>
      <c r="B550" s="40" t="s">
        <v>159</v>
      </c>
      <c r="C550" t="s">
        <v>496</v>
      </c>
      <c r="D550" s="40" t="s">
        <v>495</v>
      </c>
      <c r="E550" t="s">
        <v>496</v>
      </c>
      <c r="F550" s="40" t="s">
        <v>497</v>
      </c>
      <c r="G550" t="s">
        <v>496</v>
      </c>
      <c r="H550" t="s">
        <v>498</v>
      </c>
      <c r="I550" s="1"/>
      <c r="J550" s="1"/>
      <c r="K550" s="1"/>
      <c r="L550" s="1"/>
      <c r="M550" s="1"/>
      <c r="N550" s="1">
        <v>110</v>
      </c>
      <c r="O550" s="60">
        <f t="shared" si="127"/>
        <v>1</v>
      </c>
      <c r="P550" s="60">
        <f t="shared" si="128"/>
        <v>1</v>
      </c>
      <c r="Q550" s="62">
        <f t="shared" si="124"/>
        <v>0</v>
      </c>
      <c r="R550" s="62">
        <f t="shared" si="129"/>
        <v>1</v>
      </c>
      <c r="S550" s="60" t="str">
        <f t="shared" si="125"/>
        <v>0-15% range</v>
      </c>
      <c r="T550" s="61">
        <f t="shared" si="133"/>
        <v>110</v>
      </c>
      <c r="U550" s="61">
        <f t="shared" si="130"/>
        <v>110</v>
      </c>
      <c r="V550" s="61">
        <f t="shared" si="131"/>
        <v>110</v>
      </c>
      <c r="W550" s="60">
        <f t="shared" si="126"/>
        <v>1</v>
      </c>
      <c r="X550" s="77" t="s">
        <v>2173</v>
      </c>
    </row>
    <row r="551" spans="1:24" ht="15" customHeight="1" x14ac:dyDescent="0.25">
      <c r="A551" s="40" t="s">
        <v>29</v>
      </c>
      <c r="B551" s="40" t="s">
        <v>159</v>
      </c>
      <c r="C551" t="s">
        <v>496</v>
      </c>
      <c r="D551" s="40" t="s">
        <v>495</v>
      </c>
      <c r="E551" t="s">
        <v>496</v>
      </c>
      <c r="F551" s="40" t="s">
        <v>497</v>
      </c>
      <c r="G551" t="s">
        <v>1915</v>
      </c>
      <c r="H551" t="s">
        <v>1916</v>
      </c>
      <c r="I551" s="1"/>
      <c r="J551" s="1"/>
      <c r="K551" s="1"/>
      <c r="L551" s="1"/>
      <c r="M551" s="1"/>
      <c r="N551" s="1">
        <v>8</v>
      </c>
      <c r="O551" s="60">
        <f t="shared" si="127"/>
        <v>1</v>
      </c>
      <c r="P551" s="60">
        <f t="shared" si="128"/>
        <v>1</v>
      </c>
      <c r="Q551" s="62">
        <f t="shared" si="124"/>
        <v>0</v>
      </c>
      <c r="R551" s="62">
        <f t="shared" si="129"/>
        <v>1</v>
      </c>
      <c r="S551" s="60" t="str">
        <f t="shared" si="125"/>
        <v>0-15% range</v>
      </c>
      <c r="T551" s="61">
        <f t="shared" si="133"/>
        <v>8</v>
      </c>
      <c r="U551" s="61">
        <f t="shared" si="130"/>
        <v>8</v>
      </c>
      <c r="V551" s="61">
        <f t="shared" si="131"/>
        <v>8</v>
      </c>
      <c r="W551" s="60">
        <f t="shared" si="126"/>
        <v>1</v>
      </c>
      <c r="X551" s="77" t="s">
        <v>2173</v>
      </c>
    </row>
    <row r="552" spans="1:24" ht="15" customHeight="1" x14ac:dyDescent="0.25">
      <c r="A552" s="40" t="s">
        <v>29</v>
      </c>
      <c r="B552" s="40" t="s">
        <v>159</v>
      </c>
      <c r="C552" t="s">
        <v>496</v>
      </c>
      <c r="D552" s="40" t="s">
        <v>495</v>
      </c>
      <c r="E552" t="s">
        <v>500</v>
      </c>
      <c r="F552" s="40" t="s">
        <v>499</v>
      </c>
      <c r="G552" t="s">
        <v>1981</v>
      </c>
      <c r="H552" t="s">
        <v>1982</v>
      </c>
      <c r="I552" s="1"/>
      <c r="J552" s="1"/>
      <c r="K552" s="1"/>
      <c r="L552" s="1"/>
      <c r="M552" s="1"/>
      <c r="N552" s="1">
        <v>53</v>
      </c>
      <c r="O552" s="60">
        <f t="shared" si="127"/>
        <v>1</v>
      </c>
      <c r="P552" s="60">
        <f t="shared" si="128"/>
        <v>1</v>
      </c>
      <c r="Q552" s="62">
        <f t="shared" si="124"/>
        <v>0</v>
      </c>
      <c r="R552" s="62">
        <f t="shared" si="129"/>
        <v>1</v>
      </c>
      <c r="S552" s="60" t="str">
        <f t="shared" si="125"/>
        <v>0-15% range</v>
      </c>
      <c r="T552" s="61">
        <f t="shared" si="133"/>
        <v>53</v>
      </c>
      <c r="U552" s="61">
        <f t="shared" si="130"/>
        <v>53</v>
      </c>
      <c r="V552" s="61">
        <f t="shared" si="131"/>
        <v>53</v>
      </c>
      <c r="W552" s="60">
        <f t="shared" si="126"/>
        <v>1</v>
      </c>
      <c r="X552" s="77" t="s">
        <v>2173</v>
      </c>
    </row>
    <row r="553" spans="1:24" ht="15" customHeight="1" x14ac:dyDescent="0.25">
      <c r="A553" s="40" t="s">
        <v>29</v>
      </c>
      <c r="B553" s="40" t="s">
        <v>159</v>
      </c>
      <c r="C553" t="s">
        <v>496</v>
      </c>
      <c r="D553" s="40" t="s">
        <v>495</v>
      </c>
      <c r="E553" t="s">
        <v>500</v>
      </c>
      <c r="F553" s="40" t="s">
        <v>499</v>
      </c>
      <c r="G553" t="s">
        <v>500</v>
      </c>
      <c r="H553" t="s">
        <v>501</v>
      </c>
      <c r="I553" s="1"/>
      <c r="J553" s="1"/>
      <c r="K553" s="1"/>
      <c r="L553" s="1"/>
      <c r="M553" s="1"/>
      <c r="N553" s="1">
        <v>20</v>
      </c>
      <c r="O553" s="60">
        <f t="shared" si="127"/>
        <v>1</v>
      </c>
      <c r="P553" s="60">
        <f t="shared" si="128"/>
        <v>1</v>
      </c>
      <c r="Q553" s="62">
        <f t="shared" si="124"/>
        <v>0</v>
      </c>
      <c r="R553" s="62">
        <f t="shared" si="129"/>
        <v>1</v>
      </c>
      <c r="S553" s="60" t="str">
        <f t="shared" si="125"/>
        <v>0-15% range</v>
      </c>
      <c r="T553" s="61">
        <f t="shared" si="133"/>
        <v>20</v>
      </c>
      <c r="U553" s="61">
        <f t="shared" si="130"/>
        <v>20</v>
      </c>
      <c r="V553" s="61">
        <f t="shared" si="131"/>
        <v>20</v>
      </c>
      <c r="W553" s="60">
        <f t="shared" si="126"/>
        <v>1</v>
      </c>
      <c r="X553" s="77" t="s">
        <v>2173</v>
      </c>
    </row>
    <row r="554" spans="1:24" ht="15" customHeight="1" x14ac:dyDescent="0.25">
      <c r="A554" s="40" t="s">
        <v>29</v>
      </c>
      <c r="B554" s="40" t="s">
        <v>159</v>
      </c>
      <c r="C554" t="s">
        <v>496</v>
      </c>
      <c r="D554" s="40" t="s">
        <v>495</v>
      </c>
      <c r="E554" t="s">
        <v>711</v>
      </c>
      <c r="F554" s="40" t="s">
        <v>712</v>
      </c>
      <c r="G554" t="s">
        <v>711</v>
      </c>
      <c r="H554" t="s">
        <v>713</v>
      </c>
      <c r="I554" s="1"/>
      <c r="J554" s="1"/>
      <c r="K554" s="1">
        <v>4645</v>
      </c>
      <c r="L554" s="1"/>
      <c r="M554" s="1"/>
      <c r="N554" s="1"/>
      <c r="O554" s="60">
        <f t="shared" si="127"/>
        <v>1</v>
      </c>
      <c r="P554" s="60">
        <f t="shared" si="128"/>
        <v>1</v>
      </c>
      <c r="Q554" s="62">
        <f t="shared" si="124"/>
        <v>0</v>
      </c>
      <c r="R554" s="62">
        <f t="shared" si="129"/>
        <v>1</v>
      </c>
      <c r="S554" s="60" t="str">
        <f t="shared" si="125"/>
        <v>0-15% range</v>
      </c>
      <c r="T554" s="61">
        <f t="shared" si="133"/>
        <v>4645</v>
      </c>
      <c r="U554" s="61">
        <f t="shared" si="130"/>
        <v>4645</v>
      </c>
      <c r="V554" s="61">
        <f t="shared" si="131"/>
        <v>4645</v>
      </c>
      <c r="W554" s="60">
        <f t="shared" si="126"/>
        <v>1</v>
      </c>
      <c r="X554" s="77" t="s">
        <v>2173</v>
      </c>
    </row>
    <row r="555" spans="1:24" ht="15" customHeight="1" x14ac:dyDescent="0.25">
      <c r="A555" s="40" t="s">
        <v>29</v>
      </c>
      <c r="B555" s="40" t="s">
        <v>159</v>
      </c>
      <c r="C555" t="s">
        <v>496</v>
      </c>
      <c r="D555" s="40" t="s">
        <v>495</v>
      </c>
      <c r="E555" t="s">
        <v>814</v>
      </c>
      <c r="F555" s="40" t="s">
        <v>815</v>
      </c>
      <c r="G555" t="s">
        <v>814</v>
      </c>
      <c r="H555" t="s">
        <v>2128</v>
      </c>
      <c r="I555" s="1"/>
      <c r="J555" s="1"/>
      <c r="K555" s="1">
        <v>1500</v>
      </c>
      <c r="L555" s="1"/>
      <c r="M555" s="1"/>
      <c r="N555" s="1"/>
      <c r="O555" s="60">
        <f t="shared" si="127"/>
        <v>1</v>
      </c>
      <c r="P555" s="60">
        <f t="shared" si="128"/>
        <v>1</v>
      </c>
      <c r="Q555" s="62">
        <f t="shared" si="124"/>
        <v>0</v>
      </c>
      <c r="R555" s="62">
        <f t="shared" si="129"/>
        <v>1</v>
      </c>
      <c r="S555" s="60" t="str">
        <f t="shared" si="125"/>
        <v>0-15% range</v>
      </c>
      <c r="T555" s="61">
        <f t="shared" si="133"/>
        <v>1500</v>
      </c>
      <c r="U555" s="61">
        <f t="shared" si="130"/>
        <v>1500</v>
      </c>
      <c r="V555" s="61">
        <f t="shared" si="131"/>
        <v>1500</v>
      </c>
      <c r="W555" s="60">
        <f t="shared" si="126"/>
        <v>1</v>
      </c>
      <c r="X555" s="77" t="s">
        <v>2173</v>
      </c>
    </row>
    <row r="556" spans="1:24" ht="15" customHeight="1" x14ac:dyDescent="0.25">
      <c r="A556" s="40" t="s">
        <v>29</v>
      </c>
      <c r="B556" s="40" t="s">
        <v>159</v>
      </c>
      <c r="C556" t="s">
        <v>810</v>
      </c>
      <c r="D556" s="40" t="s">
        <v>811</v>
      </c>
      <c r="E556" t="s">
        <v>810</v>
      </c>
      <c r="F556" s="40" t="s">
        <v>812</v>
      </c>
      <c r="G556" t="s">
        <v>810</v>
      </c>
      <c r="H556" t="s">
        <v>1929</v>
      </c>
      <c r="I556" s="1"/>
      <c r="J556" s="1"/>
      <c r="K556" s="1">
        <v>360</v>
      </c>
      <c r="L556" s="1"/>
      <c r="M556" s="1"/>
      <c r="N556" s="1">
        <v>1638</v>
      </c>
      <c r="O556" s="60">
        <f t="shared" si="127"/>
        <v>2</v>
      </c>
      <c r="P556" s="60">
        <f t="shared" si="128"/>
        <v>2</v>
      </c>
      <c r="Q556" s="62">
        <f t="shared" si="124"/>
        <v>0.78021978021978022</v>
      </c>
      <c r="R556" s="62">
        <f t="shared" si="129"/>
        <v>4.55</v>
      </c>
      <c r="S556" s="60" t="str">
        <f t="shared" si="125"/>
        <v>50-100% range</v>
      </c>
      <c r="T556" s="61">
        <f>$K556</f>
        <v>360</v>
      </c>
      <c r="U556" s="61">
        <f t="shared" si="130"/>
        <v>1638</v>
      </c>
      <c r="V556" s="61">
        <f t="shared" si="131"/>
        <v>360</v>
      </c>
      <c r="W556" s="60">
        <f t="shared" si="126"/>
        <v>1</v>
      </c>
      <c r="X556" s="68" t="s">
        <v>2165</v>
      </c>
    </row>
    <row r="557" spans="1:24" ht="15" customHeight="1" x14ac:dyDescent="0.25">
      <c r="A557" s="40" t="s">
        <v>29</v>
      </c>
      <c r="B557" s="40" t="s">
        <v>159</v>
      </c>
      <c r="C557" t="s">
        <v>810</v>
      </c>
      <c r="D557" s="40" t="s">
        <v>811</v>
      </c>
      <c r="E557" t="s">
        <v>810</v>
      </c>
      <c r="F557" s="40" t="s">
        <v>812</v>
      </c>
      <c r="G557" t="s">
        <v>813</v>
      </c>
      <c r="H557" t="s">
        <v>2127</v>
      </c>
      <c r="I557" s="1"/>
      <c r="J557" s="1"/>
      <c r="K557" s="1">
        <v>1000</v>
      </c>
      <c r="L557" s="1"/>
      <c r="M557" s="1"/>
      <c r="N557" s="1"/>
      <c r="O557" s="60">
        <f t="shared" si="127"/>
        <v>1</v>
      </c>
      <c r="P557" s="60">
        <f t="shared" si="128"/>
        <v>1</v>
      </c>
      <c r="Q557" s="62">
        <f t="shared" si="124"/>
        <v>0</v>
      </c>
      <c r="R557" s="62">
        <f t="shared" si="129"/>
        <v>1</v>
      </c>
      <c r="S557" s="60" t="str">
        <f t="shared" si="125"/>
        <v>0-15% range</v>
      </c>
      <c r="T557" s="61">
        <f>AVERAGE(I557:N557)</f>
        <v>1000</v>
      </c>
      <c r="U557" s="61">
        <f t="shared" si="130"/>
        <v>1000</v>
      </c>
      <c r="V557" s="61">
        <f t="shared" si="131"/>
        <v>1000</v>
      </c>
      <c r="W557" s="60">
        <f t="shared" si="126"/>
        <v>1</v>
      </c>
      <c r="X557" s="77" t="s">
        <v>2173</v>
      </c>
    </row>
    <row r="558" spans="1:24" ht="15" customHeight="1" x14ac:dyDescent="0.25">
      <c r="A558" s="40" t="s">
        <v>29</v>
      </c>
      <c r="B558" s="40" t="s">
        <v>159</v>
      </c>
      <c r="C558" t="s">
        <v>821</v>
      </c>
      <c r="D558" s="40" t="s">
        <v>822</v>
      </c>
      <c r="E558" t="s">
        <v>821</v>
      </c>
      <c r="F558" s="40" t="s">
        <v>823</v>
      </c>
      <c r="G558" t="s">
        <v>821</v>
      </c>
      <c r="H558" t="s">
        <v>1930</v>
      </c>
      <c r="I558" s="1"/>
      <c r="J558" s="1"/>
      <c r="K558" s="1">
        <v>150</v>
      </c>
      <c r="L558" s="1"/>
      <c r="M558" s="1"/>
      <c r="N558" s="1">
        <v>320</v>
      </c>
      <c r="O558" s="60">
        <f t="shared" si="127"/>
        <v>2</v>
      </c>
      <c r="P558" s="60">
        <f t="shared" si="128"/>
        <v>2</v>
      </c>
      <c r="Q558" s="62">
        <f t="shared" si="124"/>
        <v>0.53125</v>
      </c>
      <c r="R558" s="62">
        <f t="shared" si="129"/>
        <v>2.1333333333333333</v>
      </c>
      <c r="S558" s="60" t="str">
        <f t="shared" si="125"/>
        <v>50-100% range</v>
      </c>
      <c r="T558" s="61">
        <f>$K558</f>
        <v>150</v>
      </c>
      <c r="U558" s="61">
        <f t="shared" si="130"/>
        <v>320</v>
      </c>
      <c r="V558" s="61">
        <f t="shared" si="131"/>
        <v>150</v>
      </c>
      <c r="W558" s="60">
        <f t="shared" si="126"/>
        <v>1</v>
      </c>
      <c r="X558" s="68" t="s">
        <v>2165</v>
      </c>
    </row>
    <row r="559" spans="1:24" ht="15" customHeight="1" x14ac:dyDescent="0.25">
      <c r="A559" s="40" t="s">
        <v>29</v>
      </c>
      <c r="B559" s="40" t="s">
        <v>159</v>
      </c>
      <c r="C559" t="s">
        <v>821</v>
      </c>
      <c r="D559" s="40" t="s">
        <v>822</v>
      </c>
      <c r="E559" t="s">
        <v>2026</v>
      </c>
      <c r="F559" s="40" t="s">
        <v>2027</v>
      </c>
      <c r="G559" t="s">
        <v>1947</v>
      </c>
      <c r="H559" t="s">
        <v>2029</v>
      </c>
      <c r="I559" s="1"/>
      <c r="J559" s="1"/>
      <c r="K559" s="1"/>
      <c r="L559" s="1"/>
      <c r="M559" s="1"/>
      <c r="N559" s="1">
        <v>181</v>
      </c>
      <c r="O559" s="60">
        <f t="shared" si="127"/>
        <v>1</v>
      </c>
      <c r="P559" s="60">
        <f t="shared" si="128"/>
        <v>1</v>
      </c>
      <c r="Q559" s="62" t="str">
        <f t="shared" ref="Q559" si="134">IFERROR(1-(MIN(I559:N559)/MAX(I559:M559)),"")</f>
        <v/>
      </c>
      <c r="R559" s="62">
        <f t="shared" si="129"/>
        <v>1</v>
      </c>
      <c r="S559" s="60" t="str">
        <f t="shared" si="125"/>
        <v>50-100% range</v>
      </c>
      <c r="T559" s="61">
        <f t="shared" ref="T559:T614" si="135">AVERAGE(I559:N559)</f>
        <v>181</v>
      </c>
      <c r="U559" s="61">
        <f t="shared" si="130"/>
        <v>181</v>
      </c>
      <c r="V559" s="61">
        <f t="shared" si="131"/>
        <v>181</v>
      </c>
      <c r="W559" s="60">
        <f t="shared" si="126"/>
        <v>1</v>
      </c>
      <c r="X559" s="77" t="s">
        <v>2173</v>
      </c>
    </row>
    <row r="560" spans="1:24" ht="15" customHeight="1" x14ac:dyDescent="0.25">
      <c r="A560" s="40" t="s">
        <v>29</v>
      </c>
      <c r="B560" s="40" t="s">
        <v>159</v>
      </c>
      <c r="C560" t="s">
        <v>821</v>
      </c>
      <c r="D560" s="40" t="s">
        <v>822</v>
      </c>
      <c r="E560" t="s">
        <v>2026</v>
      </c>
      <c r="F560" s="40" t="s">
        <v>2027</v>
      </c>
      <c r="G560" t="s">
        <v>2026</v>
      </c>
      <c r="H560" t="s">
        <v>2028</v>
      </c>
      <c r="I560" s="1"/>
      <c r="J560" s="1"/>
      <c r="K560" s="1"/>
      <c r="L560" s="1"/>
      <c r="M560" s="1"/>
      <c r="N560" s="1">
        <v>32</v>
      </c>
      <c r="O560" s="60">
        <f t="shared" si="127"/>
        <v>1</v>
      </c>
      <c r="P560" s="60">
        <f t="shared" si="128"/>
        <v>1</v>
      </c>
      <c r="Q560" s="62">
        <f t="shared" ref="Q560:Q616" si="136">IFERROR(1-(MIN(I560:N560)/MAX(I560:N560)),"")</f>
        <v>0</v>
      </c>
      <c r="R560" s="62">
        <f t="shared" si="129"/>
        <v>1</v>
      </c>
      <c r="S560" s="60" t="str">
        <f t="shared" si="125"/>
        <v>0-15% range</v>
      </c>
      <c r="T560" s="61">
        <f t="shared" si="135"/>
        <v>32</v>
      </c>
      <c r="U560" s="61">
        <f t="shared" si="130"/>
        <v>32</v>
      </c>
      <c r="V560" s="61">
        <f t="shared" si="131"/>
        <v>32</v>
      </c>
      <c r="W560" s="60">
        <f t="shared" si="126"/>
        <v>1</v>
      </c>
      <c r="X560" s="77" t="s">
        <v>2173</v>
      </c>
    </row>
    <row r="561" spans="1:24" ht="15" customHeight="1" x14ac:dyDescent="0.25">
      <c r="A561" s="40" t="s">
        <v>29</v>
      </c>
      <c r="B561" s="40" t="s">
        <v>159</v>
      </c>
      <c r="C561" t="s">
        <v>816</v>
      </c>
      <c r="D561" s="40" t="s">
        <v>817</v>
      </c>
      <c r="E561" t="s">
        <v>816</v>
      </c>
      <c r="F561" s="40" t="s">
        <v>818</v>
      </c>
      <c r="G561" t="s">
        <v>1978</v>
      </c>
      <c r="H561" t="s">
        <v>1979</v>
      </c>
      <c r="I561" s="1"/>
      <c r="J561" s="1"/>
      <c r="K561" s="1"/>
      <c r="L561" s="1"/>
      <c r="M561" s="1"/>
      <c r="N561" s="1">
        <v>38</v>
      </c>
      <c r="O561" s="60">
        <f t="shared" si="127"/>
        <v>1</v>
      </c>
      <c r="P561" s="60">
        <f t="shared" si="128"/>
        <v>1</v>
      </c>
      <c r="Q561" s="62">
        <f t="shared" si="136"/>
        <v>0</v>
      </c>
      <c r="R561" s="62">
        <f t="shared" si="129"/>
        <v>1</v>
      </c>
      <c r="S561" s="60" t="str">
        <f t="shared" si="125"/>
        <v>0-15% range</v>
      </c>
      <c r="T561" s="61">
        <f t="shared" si="135"/>
        <v>38</v>
      </c>
      <c r="U561" s="61">
        <f t="shared" si="130"/>
        <v>38</v>
      </c>
      <c r="V561" s="61">
        <f t="shared" si="131"/>
        <v>38</v>
      </c>
      <c r="W561" s="60">
        <f t="shared" si="126"/>
        <v>1</v>
      </c>
      <c r="X561" s="77" t="s">
        <v>2173</v>
      </c>
    </row>
    <row r="562" spans="1:24" ht="15" customHeight="1" x14ac:dyDescent="0.25">
      <c r="A562" s="40" t="s">
        <v>29</v>
      </c>
      <c r="B562" s="40" t="s">
        <v>159</v>
      </c>
      <c r="C562" t="s">
        <v>816</v>
      </c>
      <c r="D562" s="40" t="s">
        <v>817</v>
      </c>
      <c r="E562" t="s">
        <v>816</v>
      </c>
      <c r="F562" s="40" t="s">
        <v>818</v>
      </c>
      <c r="G562" t="s">
        <v>816</v>
      </c>
      <c r="H562" t="s">
        <v>1980</v>
      </c>
      <c r="I562" s="1"/>
      <c r="J562" s="1"/>
      <c r="K562" s="1">
        <v>500</v>
      </c>
      <c r="L562" s="1"/>
      <c r="M562" s="1"/>
      <c r="N562" s="1">
        <v>375</v>
      </c>
      <c r="O562" s="60">
        <f t="shared" si="127"/>
        <v>2</v>
      </c>
      <c r="P562" s="60">
        <f t="shared" si="128"/>
        <v>2</v>
      </c>
      <c r="Q562" s="62">
        <f t="shared" si="136"/>
        <v>0.25</v>
      </c>
      <c r="R562" s="62">
        <f t="shared" si="129"/>
        <v>1.3333333333333333</v>
      </c>
      <c r="S562" s="60" t="str">
        <f t="shared" si="125"/>
        <v>16 - 50% range</v>
      </c>
      <c r="T562" s="61">
        <f>AVERAGE(I562:N562)</f>
        <v>437.5</v>
      </c>
      <c r="U562" s="61">
        <f t="shared" si="130"/>
        <v>500</v>
      </c>
      <c r="V562" s="61">
        <f t="shared" si="131"/>
        <v>375</v>
      </c>
      <c r="W562" s="60">
        <f t="shared" si="126"/>
        <v>1</v>
      </c>
      <c r="X562" s="68" t="s">
        <v>2154</v>
      </c>
    </row>
    <row r="563" spans="1:24" ht="15" customHeight="1" x14ac:dyDescent="0.25">
      <c r="A563" s="40" t="s">
        <v>29</v>
      </c>
      <c r="B563" s="40" t="s">
        <v>159</v>
      </c>
      <c r="C563" t="s">
        <v>1998</v>
      </c>
      <c r="D563" s="40" t="s">
        <v>1999</v>
      </c>
      <c r="E563" t="s">
        <v>1998</v>
      </c>
      <c r="F563" s="40" t="s">
        <v>2000</v>
      </c>
      <c r="G563" t="s">
        <v>2067</v>
      </c>
      <c r="H563" t="s">
        <v>2068</v>
      </c>
      <c r="I563" s="1"/>
      <c r="J563" s="1"/>
      <c r="K563" s="1"/>
      <c r="L563" s="1"/>
      <c r="M563" s="1"/>
      <c r="N563" s="1">
        <v>31</v>
      </c>
      <c r="O563" s="60">
        <f t="shared" si="127"/>
        <v>1</v>
      </c>
      <c r="P563" s="60">
        <f t="shared" si="128"/>
        <v>1</v>
      </c>
      <c r="Q563" s="62">
        <f t="shared" si="136"/>
        <v>0</v>
      </c>
      <c r="R563" s="62">
        <f t="shared" si="129"/>
        <v>1</v>
      </c>
      <c r="S563" s="60" t="str">
        <f t="shared" si="125"/>
        <v>0-15% range</v>
      </c>
      <c r="T563" s="61">
        <f t="shared" si="135"/>
        <v>31</v>
      </c>
      <c r="U563" s="61">
        <f t="shared" si="130"/>
        <v>31</v>
      </c>
      <c r="V563" s="61">
        <f t="shared" si="131"/>
        <v>31</v>
      </c>
      <c r="W563" s="60">
        <f t="shared" si="126"/>
        <v>1</v>
      </c>
      <c r="X563" s="77" t="s">
        <v>2173</v>
      </c>
    </row>
    <row r="564" spans="1:24" ht="15" customHeight="1" x14ac:dyDescent="0.25">
      <c r="A564" s="41" t="s">
        <v>29</v>
      </c>
      <c r="B564" s="40" t="s">
        <v>159</v>
      </c>
      <c r="C564" t="s">
        <v>707</v>
      </c>
      <c r="D564" s="40" t="s">
        <v>634</v>
      </c>
      <c r="E564" t="s">
        <v>824</v>
      </c>
      <c r="F564" s="40" t="s">
        <v>825</v>
      </c>
      <c r="G564" t="s">
        <v>824</v>
      </c>
      <c r="H564" t="s">
        <v>2129</v>
      </c>
      <c r="I564" s="1"/>
      <c r="J564" s="1"/>
      <c r="K564" s="1">
        <v>135</v>
      </c>
      <c r="L564" s="1"/>
      <c r="M564" s="1"/>
      <c r="N564" s="1"/>
      <c r="O564" s="60">
        <f t="shared" si="127"/>
        <v>1</v>
      </c>
      <c r="P564" s="60">
        <f t="shared" si="128"/>
        <v>1</v>
      </c>
      <c r="Q564" s="62">
        <f t="shared" si="136"/>
        <v>0</v>
      </c>
      <c r="R564" s="62">
        <f t="shared" si="129"/>
        <v>1</v>
      </c>
      <c r="S564" s="60" t="str">
        <f t="shared" si="125"/>
        <v>0-15% range</v>
      </c>
      <c r="T564" s="61">
        <f t="shared" si="135"/>
        <v>135</v>
      </c>
      <c r="U564" s="61">
        <f t="shared" si="130"/>
        <v>135</v>
      </c>
      <c r="V564" s="61">
        <f t="shared" si="131"/>
        <v>135</v>
      </c>
      <c r="W564" s="60">
        <f t="shared" si="126"/>
        <v>1</v>
      </c>
      <c r="X564" s="77" t="s">
        <v>2173</v>
      </c>
    </row>
    <row r="565" spans="1:24" ht="15" customHeight="1" x14ac:dyDescent="0.25">
      <c r="A565" s="40" t="s">
        <v>12</v>
      </c>
      <c r="B565" s="40" t="s">
        <v>727</v>
      </c>
      <c r="C565" t="s">
        <v>12</v>
      </c>
      <c r="D565" s="40" t="s">
        <v>714</v>
      </c>
      <c r="E565" t="s">
        <v>12</v>
      </c>
      <c r="F565" s="40" t="s">
        <v>715</v>
      </c>
      <c r="G565" t="s">
        <v>1377</v>
      </c>
      <c r="H565" t="s">
        <v>1378</v>
      </c>
      <c r="I565" s="1"/>
      <c r="J565" s="1"/>
      <c r="K565" s="1"/>
      <c r="L565" s="1"/>
      <c r="M565" s="1"/>
      <c r="N565" s="1">
        <v>50</v>
      </c>
      <c r="O565" s="60">
        <f t="shared" si="127"/>
        <v>1</v>
      </c>
      <c r="P565" s="60">
        <f t="shared" si="128"/>
        <v>1</v>
      </c>
      <c r="Q565" s="62">
        <f t="shared" si="136"/>
        <v>0</v>
      </c>
      <c r="R565" s="62">
        <f t="shared" si="129"/>
        <v>1</v>
      </c>
      <c r="S565" s="60" t="str">
        <f t="shared" si="125"/>
        <v>0-15% range</v>
      </c>
      <c r="T565" s="61">
        <f t="shared" si="135"/>
        <v>50</v>
      </c>
      <c r="U565" s="61">
        <f t="shared" si="130"/>
        <v>50</v>
      </c>
      <c r="V565" s="61">
        <f t="shared" si="131"/>
        <v>50</v>
      </c>
      <c r="W565" s="60">
        <f t="shared" si="126"/>
        <v>1</v>
      </c>
      <c r="X565" s="77" t="s">
        <v>2173</v>
      </c>
    </row>
    <row r="566" spans="1:24" ht="15" customHeight="1" x14ac:dyDescent="0.25">
      <c r="A566" s="40" t="s">
        <v>12</v>
      </c>
      <c r="B566" s="40" t="s">
        <v>727</v>
      </c>
      <c r="C566" t="s">
        <v>12</v>
      </c>
      <c r="D566" s="40" t="s">
        <v>714</v>
      </c>
      <c r="E566" t="s">
        <v>12</v>
      </c>
      <c r="F566" s="40" t="s">
        <v>715</v>
      </c>
      <c r="G566" t="s">
        <v>1382</v>
      </c>
      <c r="H566" t="s">
        <v>1383</v>
      </c>
      <c r="I566" s="1"/>
      <c r="J566" s="1"/>
      <c r="K566" s="1"/>
      <c r="L566" s="1"/>
      <c r="M566" s="1"/>
      <c r="N566" s="1">
        <v>5</v>
      </c>
      <c r="O566" s="60">
        <f t="shared" si="127"/>
        <v>1</v>
      </c>
      <c r="P566" s="60">
        <f t="shared" si="128"/>
        <v>1</v>
      </c>
      <c r="Q566" s="62">
        <f t="shared" si="136"/>
        <v>0</v>
      </c>
      <c r="R566" s="62">
        <f t="shared" si="129"/>
        <v>1</v>
      </c>
      <c r="S566" s="60" t="str">
        <f t="shared" si="125"/>
        <v>0-15% range</v>
      </c>
      <c r="T566" s="61">
        <f t="shared" si="135"/>
        <v>5</v>
      </c>
      <c r="U566" s="61">
        <f t="shared" si="130"/>
        <v>5</v>
      </c>
      <c r="V566" s="61">
        <f t="shared" si="131"/>
        <v>5</v>
      </c>
      <c r="W566" s="60">
        <f t="shared" si="126"/>
        <v>1</v>
      </c>
      <c r="X566" s="77" t="s">
        <v>2173</v>
      </c>
    </row>
    <row r="567" spans="1:24" ht="15" customHeight="1" x14ac:dyDescent="0.25">
      <c r="A567" s="40" t="s">
        <v>12</v>
      </c>
      <c r="B567" s="40" t="s">
        <v>727</v>
      </c>
      <c r="C567" t="s">
        <v>12</v>
      </c>
      <c r="D567" s="40" t="s">
        <v>714</v>
      </c>
      <c r="E567" t="s">
        <v>12</v>
      </c>
      <c r="F567" s="40" t="s">
        <v>715</v>
      </c>
      <c r="G567" t="s">
        <v>1484</v>
      </c>
      <c r="H567" t="s">
        <v>1485</v>
      </c>
      <c r="I567" s="1"/>
      <c r="J567" s="1"/>
      <c r="K567" s="1"/>
      <c r="L567" s="1"/>
      <c r="M567" s="1"/>
      <c r="N567" s="1">
        <v>25</v>
      </c>
      <c r="O567" s="60">
        <f t="shared" si="127"/>
        <v>1</v>
      </c>
      <c r="P567" s="60">
        <f t="shared" si="128"/>
        <v>1</v>
      </c>
      <c r="Q567" s="62">
        <f t="shared" si="136"/>
        <v>0</v>
      </c>
      <c r="R567" s="62">
        <f t="shared" si="129"/>
        <v>1</v>
      </c>
      <c r="S567" s="60" t="str">
        <f t="shared" si="125"/>
        <v>0-15% range</v>
      </c>
      <c r="T567" s="61">
        <f t="shared" si="135"/>
        <v>25</v>
      </c>
      <c r="U567" s="61">
        <f t="shared" si="130"/>
        <v>25</v>
      </c>
      <c r="V567" s="61">
        <f t="shared" si="131"/>
        <v>25</v>
      </c>
      <c r="W567" s="60">
        <f t="shared" si="126"/>
        <v>1</v>
      </c>
      <c r="X567" s="77" t="s">
        <v>2173</v>
      </c>
    </row>
    <row r="568" spans="1:24" ht="15" customHeight="1" x14ac:dyDescent="0.25">
      <c r="A568" s="40" t="s">
        <v>12</v>
      </c>
      <c r="B568" s="40" t="s">
        <v>727</v>
      </c>
      <c r="C568" t="s">
        <v>12</v>
      </c>
      <c r="D568" s="40" t="s">
        <v>714</v>
      </c>
      <c r="E568" t="s">
        <v>12</v>
      </c>
      <c r="F568" s="40" t="s">
        <v>715</v>
      </c>
      <c r="G568" t="s">
        <v>12</v>
      </c>
      <c r="H568" t="s">
        <v>1489</v>
      </c>
      <c r="I568" s="1"/>
      <c r="J568" s="1"/>
      <c r="K568" s="1"/>
      <c r="L568" s="1"/>
      <c r="M568" s="1"/>
      <c r="N568" s="1">
        <v>98</v>
      </c>
      <c r="O568" s="60">
        <f t="shared" si="127"/>
        <v>1</v>
      </c>
      <c r="P568" s="60">
        <f t="shared" si="128"/>
        <v>1</v>
      </c>
      <c r="Q568" s="62">
        <f t="shared" si="136"/>
        <v>0</v>
      </c>
      <c r="R568" s="62">
        <f t="shared" si="129"/>
        <v>1</v>
      </c>
      <c r="S568" s="60" t="str">
        <f t="shared" si="125"/>
        <v>0-15% range</v>
      </c>
      <c r="T568" s="61">
        <f t="shared" si="135"/>
        <v>98</v>
      </c>
      <c r="U568" s="61">
        <f t="shared" si="130"/>
        <v>98</v>
      </c>
      <c r="V568" s="61">
        <f t="shared" si="131"/>
        <v>98</v>
      </c>
      <c r="W568" s="60">
        <f t="shared" si="126"/>
        <v>1</v>
      </c>
      <c r="X568" s="77" t="s">
        <v>2173</v>
      </c>
    </row>
    <row r="569" spans="1:24" ht="15" customHeight="1" x14ac:dyDescent="0.25">
      <c r="A569" s="40" t="s">
        <v>12</v>
      </c>
      <c r="B569" s="40" t="s">
        <v>727</v>
      </c>
      <c r="C569" t="s">
        <v>12</v>
      </c>
      <c r="D569" s="40" t="s">
        <v>714</v>
      </c>
      <c r="E569" t="s">
        <v>12</v>
      </c>
      <c r="F569" s="40" t="s">
        <v>715</v>
      </c>
      <c r="G569" t="s">
        <v>1490</v>
      </c>
      <c r="H569" t="s">
        <v>1491</v>
      </c>
      <c r="I569" s="1"/>
      <c r="J569" s="1"/>
      <c r="K569" s="1"/>
      <c r="L569" s="1"/>
      <c r="M569" s="1"/>
      <c r="N569" s="1">
        <v>15</v>
      </c>
      <c r="O569" s="60">
        <f t="shared" si="127"/>
        <v>1</v>
      </c>
      <c r="P569" s="60">
        <f t="shared" si="128"/>
        <v>1</v>
      </c>
      <c r="Q569" s="62">
        <f t="shared" si="136"/>
        <v>0</v>
      </c>
      <c r="R569" s="62">
        <f t="shared" si="129"/>
        <v>1</v>
      </c>
      <c r="S569" s="60" t="str">
        <f t="shared" si="125"/>
        <v>0-15% range</v>
      </c>
      <c r="T569" s="61">
        <f t="shared" si="135"/>
        <v>15</v>
      </c>
      <c r="U569" s="61">
        <f t="shared" si="130"/>
        <v>15</v>
      </c>
      <c r="V569" s="61">
        <f t="shared" si="131"/>
        <v>15</v>
      </c>
      <c r="W569" s="60">
        <f t="shared" si="126"/>
        <v>1</v>
      </c>
      <c r="X569" s="77" t="s">
        <v>2173</v>
      </c>
    </row>
    <row r="570" spans="1:24" ht="15" customHeight="1" x14ac:dyDescent="0.25">
      <c r="A570" s="40" t="s">
        <v>12</v>
      </c>
      <c r="B570" s="40" t="s">
        <v>727</v>
      </c>
      <c r="C570" t="s">
        <v>12</v>
      </c>
      <c r="D570" s="40" t="s">
        <v>714</v>
      </c>
      <c r="E570" t="s">
        <v>12</v>
      </c>
      <c r="F570" s="40" t="s">
        <v>715</v>
      </c>
      <c r="G570" t="s">
        <v>2048</v>
      </c>
      <c r="H570" t="s">
        <v>2049</v>
      </c>
      <c r="I570" s="1"/>
      <c r="J570" s="1"/>
      <c r="K570" s="1"/>
      <c r="L570" s="1"/>
      <c r="M570" s="1"/>
      <c r="N570" s="1">
        <v>10</v>
      </c>
      <c r="O570" s="60">
        <f t="shared" si="127"/>
        <v>1</v>
      </c>
      <c r="P570" s="60">
        <f t="shared" si="128"/>
        <v>1</v>
      </c>
      <c r="Q570" s="62">
        <f t="shared" si="136"/>
        <v>0</v>
      </c>
      <c r="R570" s="62">
        <f t="shared" si="129"/>
        <v>1</v>
      </c>
      <c r="S570" s="60" t="str">
        <f t="shared" si="125"/>
        <v>0-15% range</v>
      </c>
      <c r="T570" s="61">
        <f t="shared" si="135"/>
        <v>10</v>
      </c>
      <c r="U570" s="61">
        <f t="shared" si="130"/>
        <v>10</v>
      </c>
      <c r="V570" s="61">
        <f t="shared" si="131"/>
        <v>10</v>
      </c>
      <c r="W570" s="60">
        <f t="shared" si="126"/>
        <v>1</v>
      </c>
      <c r="X570" s="77" t="s">
        <v>2173</v>
      </c>
    </row>
    <row r="571" spans="1:24" ht="15" customHeight="1" x14ac:dyDescent="0.25">
      <c r="A571" s="40" t="s">
        <v>12</v>
      </c>
      <c r="B571" s="40" t="s">
        <v>727</v>
      </c>
      <c r="C571" t="s">
        <v>12</v>
      </c>
      <c r="D571" s="40" t="s">
        <v>714</v>
      </c>
      <c r="E571" t="s">
        <v>1496</v>
      </c>
      <c r="F571" s="40" t="s">
        <v>1497</v>
      </c>
      <c r="G571" t="s">
        <v>1498</v>
      </c>
      <c r="H571" t="s">
        <v>1499</v>
      </c>
      <c r="I571" s="1"/>
      <c r="J571" s="1"/>
      <c r="K571" s="1"/>
      <c r="L571" s="1"/>
      <c r="M571" s="1"/>
      <c r="N571" s="1">
        <v>30</v>
      </c>
      <c r="O571" s="60">
        <f t="shared" si="127"/>
        <v>1</v>
      </c>
      <c r="P571" s="60">
        <f t="shared" si="128"/>
        <v>1</v>
      </c>
      <c r="Q571" s="62">
        <f t="shared" si="136"/>
        <v>0</v>
      </c>
      <c r="R571" s="62">
        <f t="shared" si="129"/>
        <v>1</v>
      </c>
      <c r="S571" s="60" t="str">
        <f t="shared" si="125"/>
        <v>0-15% range</v>
      </c>
      <c r="T571" s="61">
        <f t="shared" si="135"/>
        <v>30</v>
      </c>
      <c r="U571" s="61">
        <f t="shared" si="130"/>
        <v>30</v>
      </c>
      <c r="V571" s="61">
        <f t="shared" si="131"/>
        <v>30</v>
      </c>
      <c r="W571" s="60">
        <f t="shared" si="126"/>
        <v>1</v>
      </c>
      <c r="X571" s="77" t="s">
        <v>2173</v>
      </c>
    </row>
    <row r="572" spans="1:24" ht="15" customHeight="1" x14ac:dyDescent="0.25">
      <c r="A572" s="40" t="s">
        <v>12</v>
      </c>
      <c r="B572" s="40" t="s">
        <v>727</v>
      </c>
      <c r="C572" t="s">
        <v>1379</v>
      </c>
      <c r="D572" s="40" t="s">
        <v>1380</v>
      </c>
      <c r="E572" t="s">
        <v>1486</v>
      </c>
      <c r="F572" s="40" t="s">
        <v>1487</v>
      </c>
      <c r="G572" t="s">
        <v>1486</v>
      </c>
      <c r="H572" t="s">
        <v>1488</v>
      </c>
      <c r="I572" s="1"/>
      <c r="J572" s="1"/>
      <c r="K572" s="1"/>
      <c r="L572" s="1"/>
      <c r="M572" s="1"/>
      <c r="N572" s="1">
        <v>15</v>
      </c>
      <c r="O572" s="60">
        <f t="shared" si="127"/>
        <v>1</v>
      </c>
      <c r="P572" s="60">
        <f t="shared" si="128"/>
        <v>1</v>
      </c>
      <c r="Q572" s="62">
        <f t="shared" si="136"/>
        <v>0</v>
      </c>
      <c r="R572" s="62">
        <f t="shared" si="129"/>
        <v>1</v>
      </c>
      <c r="S572" s="60" t="str">
        <f t="shared" si="125"/>
        <v>0-15% range</v>
      </c>
      <c r="T572" s="61">
        <f t="shared" si="135"/>
        <v>15</v>
      </c>
      <c r="U572" s="61">
        <f t="shared" si="130"/>
        <v>15</v>
      </c>
      <c r="V572" s="61">
        <f t="shared" si="131"/>
        <v>15</v>
      </c>
      <c r="W572" s="60">
        <f t="shared" si="126"/>
        <v>1</v>
      </c>
      <c r="X572" s="77" t="s">
        <v>2173</v>
      </c>
    </row>
    <row r="573" spans="1:24" ht="15" customHeight="1" x14ac:dyDescent="0.25">
      <c r="A573" s="40" t="s">
        <v>12</v>
      </c>
      <c r="B573" s="40" t="s">
        <v>727</v>
      </c>
      <c r="C573" t="s">
        <v>1384</v>
      </c>
      <c r="D573" s="40" t="s">
        <v>1385</v>
      </c>
      <c r="E573" t="s">
        <v>1384</v>
      </c>
      <c r="F573" s="40" t="s">
        <v>2050</v>
      </c>
      <c r="G573" t="s">
        <v>1384</v>
      </c>
      <c r="H573" t="s">
        <v>2051</v>
      </c>
      <c r="I573" s="1"/>
      <c r="J573" s="1"/>
      <c r="K573" s="1"/>
      <c r="L573" s="1"/>
      <c r="M573" s="1"/>
      <c r="N573" s="1">
        <v>25</v>
      </c>
      <c r="O573" s="60">
        <f t="shared" si="127"/>
        <v>1</v>
      </c>
      <c r="P573" s="60">
        <f t="shared" si="128"/>
        <v>1</v>
      </c>
      <c r="Q573" s="62">
        <f t="shared" si="136"/>
        <v>0</v>
      </c>
      <c r="R573" s="62">
        <f t="shared" si="129"/>
        <v>1</v>
      </c>
      <c r="S573" s="60" t="str">
        <f t="shared" si="125"/>
        <v>0-15% range</v>
      </c>
      <c r="T573" s="61">
        <f t="shared" si="135"/>
        <v>25</v>
      </c>
      <c r="U573" s="61">
        <f t="shared" si="130"/>
        <v>25</v>
      </c>
      <c r="V573" s="61">
        <f t="shared" si="131"/>
        <v>25</v>
      </c>
      <c r="W573" s="60">
        <f t="shared" si="126"/>
        <v>1</v>
      </c>
      <c r="X573" s="77" t="s">
        <v>2173</v>
      </c>
    </row>
    <row r="574" spans="1:24" ht="15" customHeight="1" x14ac:dyDescent="0.25">
      <c r="A574" s="41" t="s">
        <v>12</v>
      </c>
      <c r="B574" s="40" t="s">
        <v>727</v>
      </c>
      <c r="C574" t="s">
        <v>1384</v>
      </c>
      <c r="D574" s="40" t="s">
        <v>1385</v>
      </c>
      <c r="E574" t="s">
        <v>2053</v>
      </c>
      <c r="F574" s="40" t="s">
        <v>2054</v>
      </c>
      <c r="G574" t="s">
        <v>2053</v>
      </c>
      <c r="H574" t="s">
        <v>2055</v>
      </c>
      <c r="I574" s="1"/>
      <c r="J574" s="1"/>
      <c r="K574" s="1"/>
      <c r="L574" s="1"/>
      <c r="M574" s="1"/>
      <c r="N574" s="1">
        <v>10</v>
      </c>
      <c r="O574" s="60">
        <f t="shared" si="127"/>
        <v>1</v>
      </c>
      <c r="P574" s="60">
        <f t="shared" si="128"/>
        <v>1</v>
      </c>
      <c r="Q574" s="62">
        <f t="shared" si="136"/>
        <v>0</v>
      </c>
      <c r="R574" s="62">
        <f t="shared" si="129"/>
        <v>1</v>
      </c>
      <c r="S574" s="60" t="str">
        <f t="shared" si="125"/>
        <v>0-15% range</v>
      </c>
      <c r="T574" s="61">
        <f t="shared" si="135"/>
        <v>10</v>
      </c>
      <c r="U574" s="61">
        <f t="shared" si="130"/>
        <v>10</v>
      </c>
      <c r="V574" s="61">
        <f t="shared" si="131"/>
        <v>10</v>
      </c>
      <c r="W574" s="60">
        <f t="shared" si="126"/>
        <v>1</v>
      </c>
      <c r="X574" s="77" t="s">
        <v>2173</v>
      </c>
    </row>
    <row r="575" spans="1:24" ht="15" customHeight="1" x14ac:dyDescent="0.25">
      <c r="A575" s="40" t="s">
        <v>18</v>
      </c>
      <c r="B575" s="40" t="s">
        <v>744</v>
      </c>
      <c r="C575" t="s">
        <v>18</v>
      </c>
      <c r="D575" s="40" t="s">
        <v>745</v>
      </c>
      <c r="E575" t="s">
        <v>18</v>
      </c>
      <c r="F575" s="40" t="s">
        <v>746</v>
      </c>
      <c r="G575" t="s">
        <v>18</v>
      </c>
      <c r="H575" t="s">
        <v>747</v>
      </c>
      <c r="I575" s="1"/>
      <c r="J575" s="1"/>
      <c r="K575" s="1">
        <v>68</v>
      </c>
      <c r="L575" s="1"/>
      <c r="M575" s="1"/>
      <c r="N575" s="1">
        <v>1885</v>
      </c>
      <c r="O575" s="60">
        <f t="shared" si="127"/>
        <v>2</v>
      </c>
      <c r="P575" s="60">
        <f t="shared" si="128"/>
        <v>2</v>
      </c>
      <c r="Q575" s="62">
        <f t="shared" si="136"/>
        <v>0.96392572944297084</v>
      </c>
      <c r="R575" s="62">
        <f t="shared" si="129"/>
        <v>27.720588235294116</v>
      </c>
      <c r="S575" s="60" t="str">
        <f t="shared" si="125"/>
        <v>50-100% range</v>
      </c>
      <c r="T575" s="61">
        <f>$K575</f>
        <v>68</v>
      </c>
      <c r="U575" s="61">
        <f t="shared" si="130"/>
        <v>1885</v>
      </c>
      <c r="V575" s="61">
        <f t="shared" si="131"/>
        <v>68</v>
      </c>
      <c r="W575" s="60">
        <f t="shared" si="126"/>
        <v>1</v>
      </c>
      <c r="X575" s="68" t="s">
        <v>2169</v>
      </c>
    </row>
    <row r="576" spans="1:24" ht="15" customHeight="1" x14ac:dyDescent="0.25">
      <c r="A576" s="40" t="s">
        <v>18</v>
      </c>
      <c r="B576" s="40" t="s">
        <v>744</v>
      </c>
      <c r="C576" t="s">
        <v>18</v>
      </c>
      <c r="D576" s="40" t="s">
        <v>745</v>
      </c>
      <c r="E576" t="s">
        <v>18</v>
      </c>
      <c r="F576" s="40" t="s">
        <v>746</v>
      </c>
      <c r="G576" t="s">
        <v>1174</v>
      </c>
      <c r="H576" t="s">
        <v>1175</v>
      </c>
      <c r="I576" s="1"/>
      <c r="J576" s="1"/>
      <c r="K576" s="1"/>
      <c r="L576" s="1"/>
      <c r="M576" s="1"/>
      <c r="N576" s="1">
        <v>20</v>
      </c>
      <c r="O576" s="60">
        <f t="shared" si="127"/>
        <v>1</v>
      </c>
      <c r="P576" s="60">
        <f t="shared" si="128"/>
        <v>1</v>
      </c>
      <c r="Q576" s="62">
        <f t="shared" si="136"/>
        <v>0</v>
      </c>
      <c r="R576" s="62">
        <f t="shared" si="129"/>
        <v>1</v>
      </c>
      <c r="S576" s="60" t="str">
        <f t="shared" si="125"/>
        <v>0-15% range</v>
      </c>
      <c r="T576" s="61">
        <f t="shared" si="135"/>
        <v>20</v>
      </c>
      <c r="U576" s="61">
        <f t="shared" si="130"/>
        <v>20</v>
      </c>
      <c r="V576" s="61">
        <f t="shared" si="131"/>
        <v>20</v>
      </c>
      <c r="W576" s="60">
        <f t="shared" si="126"/>
        <v>1</v>
      </c>
      <c r="X576" s="77" t="s">
        <v>2173</v>
      </c>
    </row>
    <row r="577" spans="1:24" ht="15" customHeight="1" x14ac:dyDescent="0.25">
      <c r="A577" s="40" t="s">
        <v>18</v>
      </c>
      <c r="B577" s="40" t="s">
        <v>744</v>
      </c>
      <c r="C577" t="s">
        <v>18</v>
      </c>
      <c r="D577" s="40" t="s">
        <v>745</v>
      </c>
      <c r="E577" t="s">
        <v>18</v>
      </c>
      <c r="F577" s="40" t="s">
        <v>746</v>
      </c>
      <c r="G577" t="s">
        <v>1176</v>
      </c>
      <c r="H577" t="s">
        <v>1177</v>
      </c>
      <c r="I577" s="1"/>
      <c r="J577" s="1"/>
      <c r="K577" s="1"/>
      <c r="L577" s="1"/>
      <c r="M577" s="1"/>
      <c r="N577" s="1">
        <v>15</v>
      </c>
      <c r="O577" s="60">
        <f t="shared" si="127"/>
        <v>1</v>
      </c>
      <c r="P577" s="60">
        <f t="shared" si="128"/>
        <v>1</v>
      </c>
      <c r="Q577" s="62">
        <f t="shared" si="136"/>
        <v>0</v>
      </c>
      <c r="R577" s="62">
        <f t="shared" si="129"/>
        <v>1</v>
      </c>
      <c r="S577" s="60" t="str">
        <f t="shared" si="125"/>
        <v>0-15% range</v>
      </c>
      <c r="T577" s="61">
        <f t="shared" si="135"/>
        <v>15</v>
      </c>
      <c r="U577" s="61">
        <f t="shared" si="130"/>
        <v>15</v>
      </c>
      <c r="V577" s="61">
        <f t="shared" si="131"/>
        <v>15</v>
      </c>
      <c r="W577" s="60">
        <f t="shared" si="126"/>
        <v>1</v>
      </c>
      <c r="X577" s="77" t="s">
        <v>2173</v>
      </c>
    </row>
    <row r="578" spans="1:24" ht="15" customHeight="1" x14ac:dyDescent="0.25">
      <c r="A578" s="40" t="s">
        <v>18</v>
      </c>
      <c r="B578" s="40" t="s">
        <v>744</v>
      </c>
      <c r="C578" t="s">
        <v>18</v>
      </c>
      <c r="D578" s="40" t="s">
        <v>745</v>
      </c>
      <c r="E578" t="s">
        <v>18</v>
      </c>
      <c r="F578" s="40" t="s">
        <v>746</v>
      </c>
      <c r="G578" t="s">
        <v>1466</v>
      </c>
      <c r="H578" t="s">
        <v>1467</v>
      </c>
      <c r="I578" s="1"/>
      <c r="J578" s="1"/>
      <c r="K578" s="1"/>
      <c r="L578" s="1"/>
      <c r="M578" s="1"/>
      <c r="N578" s="1">
        <v>25</v>
      </c>
      <c r="O578" s="60">
        <f t="shared" si="127"/>
        <v>1</v>
      </c>
      <c r="P578" s="60">
        <f t="shared" si="128"/>
        <v>1</v>
      </c>
      <c r="Q578" s="62">
        <f t="shared" si="136"/>
        <v>0</v>
      </c>
      <c r="R578" s="62">
        <f t="shared" si="129"/>
        <v>1</v>
      </c>
      <c r="S578" s="60" t="str">
        <f t="shared" si="125"/>
        <v>0-15% range</v>
      </c>
      <c r="T578" s="61">
        <f t="shared" si="135"/>
        <v>25</v>
      </c>
      <c r="U578" s="61">
        <f t="shared" si="130"/>
        <v>25</v>
      </c>
      <c r="V578" s="61">
        <f t="shared" si="131"/>
        <v>25</v>
      </c>
      <c r="W578" s="60">
        <f t="shared" si="126"/>
        <v>1</v>
      </c>
      <c r="X578" s="77" t="s">
        <v>2173</v>
      </c>
    </row>
    <row r="579" spans="1:24" ht="15" customHeight="1" x14ac:dyDescent="0.25">
      <c r="A579" s="40" t="s">
        <v>18</v>
      </c>
      <c r="B579" s="40" t="s">
        <v>744</v>
      </c>
      <c r="C579" t="s">
        <v>18</v>
      </c>
      <c r="D579" s="40" t="s">
        <v>745</v>
      </c>
      <c r="E579" t="s">
        <v>18</v>
      </c>
      <c r="F579" s="40" t="s">
        <v>746</v>
      </c>
      <c r="G579" t="s">
        <v>1468</v>
      </c>
      <c r="H579" t="s">
        <v>1469</v>
      </c>
      <c r="I579" s="1"/>
      <c r="J579" s="1"/>
      <c r="K579" s="1"/>
      <c r="L579" s="1"/>
      <c r="M579" s="1"/>
      <c r="N579" s="1">
        <v>35</v>
      </c>
      <c r="O579" s="60">
        <f t="shared" si="127"/>
        <v>1</v>
      </c>
      <c r="P579" s="60">
        <f t="shared" si="128"/>
        <v>1</v>
      </c>
      <c r="Q579" s="62">
        <f t="shared" si="136"/>
        <v>0</v>
      </c>
      <c r="R579" s="62">
        <f t="shared" si="129"/>
        <v>1</v>
      </c>
      <c r="S579" s="60" t="str">
        <f t="shared" ref="S579:S642" si="137">IFERROR(IF(Q579&lt;=0.15,"0-15% range",IF(AND(Q579&gt;0.15,Q579&lt;=0.5),"16 - 50% range",IF(Q579&gt;0.5,"50-100% range", "NA"))),"")</f>
        <v>0-15% range</v>
      </c>
      <c r="T579" s="61">
        <f t="shared" si="135"/>
        <v>35</v>
      </c>
      <c r="U579" s="61">
        <f t="shared" si="130"/>
        <v>35</v>
      </c>
      <c r="V579" s="61">
        <f t="shared" si="131"/>
        <v>35</v>
      </c>
      <c r="W579" s="60">
        <f t="shared" ref="W579:W642" si="138">COUNTIF(H:H,H579)</f>
        <v>1</v>
      </c>
      <c r="X579" s="77" t="s">
        <v>2173</v>
      </c>
    </row>
    <row r="580" spans="1:24" ht="15" customHeight="1" x14ac:dyDescent="0.25">
      <c r="A580" s="40" t="s">
        <v>18</v>
      </c>
      <c r="B580" s="40" t="s">
        <v>744</v>
      </c>
      <c r="C580" t="s">
        <v>18</v>
      </c>
      <c r="D580" s="40" t="s">
        <v>745</v>
      </c>
      <c r="E580" t="s">
        <v>18</v>
      </c>
      <c r="F580" s="40" t="s">
        <v>746</v>
      </c>
      <c r="G580" t="s">
        <v>1698</v>
      </c>
      <c r="H580" t="s">
        <v>1699</v>
      </c>
      <c r="I580" s="1"/>
      <c r="J580" s="1"/>
      <c r="K580" s="1"/>
      <c r="L580" s="1"/>
      <c r="M580" s="1"/>
      <c r="N580" s="1">
        <v>10</v>
      </c>
      <c r="O580" s="60">
        <f t="shared" ref="O580:O643" si="139">COUNTIF(I580:N580,"&gt;=0")</f>
        <v>1</v>
      </c>
      <c r="P580" s="60">
        <f t="shared" ref="P580:P643" si="140">COUNTIF(I580:N580,"&gt;=0")</f>
        <v>1</v>
      </c>
      <c r="Q580" s="62">
        <f t="shared" si="136"/>
        <v>0</v>
      </c>
      <c r="R580" s="62">
        <f t="shared" ref="R580:R643" si="141">IF(MIN(I580:N580)&lt;&gt;0,MAX(I580:N580)/MIN(I580:N580),0)</f>
        <v>1</v>
      </c>
      <c r="S580" s="60" t="str">
        <f t="shared" si="137"/>
        <v>0-15% range</v>
      </c>
      <c r="T580" s="61">
        <f t="shared" si="135"/>
        <v>10</v>
      </c>
      <c r="U580" s="61">
        <f t="shared" si="130"/>
        <v>10</v>
      </c>
      <c r="V580" s="61">
        <f t="shared" si="131"/>
        <v>10</v>
      </c>
      <c r="W580" s="60">
        <f t="shared" si="138"/>
        <v>1</v>
      </c>
      <c r="X580" s="77" t="s">
        <v>2173</v>
      </c>
    </row>
    <row r="581" spans="1:24" ht="15" customHeight="1" x14ac:dyDescent="0.25">
      <c r="A581" s="40" t="s">
        <v>18</v>
      </c>
      <c r="B581" s="40" t="s">
        <v>744</v>
      </c>
      <c r="C581" t="s">
        <v>18</v>
      </c>
      <c r="D581" s="40" t="s">
        <v>745</v>
      </c>
      <c r="E581" t="s">
        <v>18</v>
      </c>
      <c r="F581" s="40" t="s">
        <v>746</v>
      </c>
      <c r="G581" t="s">
        <v>1762</v>
      </c>
      <c r="H581" t="s">
        <v>1763</v>
      </c>
      <c r="I581" s="1"/>
      <c r="J581" s="1"/>
      <c r="K581" s="1"/>
      <c r="L581" s="1"/>
      <c r="M581" s="1"/>
      <c r="N581" s="1">
        <v>10</v>
      </c>
      <c r="O581" s="60">
        <f t="shared" si="139"/>
        <v>1</v>
      </c>
      <c r="P581" s="60">
        <f t="shared" si="140"/>
        <v>1</v>
      </c>
      <c r="Q581" s="62">
        <f t="shared" si="136"/>
        <v>0</v>
      </c>
      <c r="R581" s="62">
        <f t="shared" si="141"/>
        <v>1</v>
      </c>
      <c r="S581" s="60" t="str">
        <f t="shared" si="137"/>
        <v>0-15% range</v>
      </c>
      <c r="T581" s="61">
        <f t="shared" si="135"/>
        <v>10</v>
      </c>
      <c r="U581" s="61">
        <f t="shared" si="130"/>
        <v>10</v>
      </c>
      <c r="V581" s="61">
        <f t="shared" si="131"/>
        <v>10</v>
      </c>
      <c r="W581" s="60">
        <f t="shared" si="138"/>
        <v>1</v>
      </c>
      <c r="X581" s="77" t="s">
        <v>2173</v>
      </c>
    </row>
    <row r="582" spans="1:24" ht="15" customHeight="1" x14ac:dyDescent="0.25">
      <c r="A582" s="40" t="s">
        <v>18</v>
      </c>
      <c r="B582" s="40" t="s">
        <v>744</v>
      </c>
      <c r="C582" t="s">
        <v>18</v>
      </c>
      <c r="D582" s="40" t="s">
        <v>745</v>
      </c>
      <c r="E582" t="s">
        <v>1167</v>
      </c>
      <c r="F582" s="40" t="s">
        <v>1168</v>
      </c>
      <c r="G582" t="s">
        <v>1169</v>
      </c>
      <c r="H582" t="s">
        <v>1170</v>
      </c>
      <c r="I582" s="1"/>
      <c r="J582" s="1"/>
      <c r="K582" s="1"/>
      <c r="L582" s="1"/>
      <c r="M582" s="1"/>
      <c r="N582" s="1">
        <v>15</v>
      </c>
      <c r="O582" s="60">
        <f t="shared" si="139"/>
        <v>1</v>
      </c>
      <c r="P582" s="60">
        <f t="shared" si="140"/>
        <v>1</v>
      </c>
      <c r="Q582" s="62">
        <f t="shared" si="136"/>
        <v>0</v>
      </c>
      <c r="R582" s="62">
        <f t="shared" si="141"/>
        <v>1</v>
      </c>
      <c r="S582" s="60" t="str">
        <f t="shared" si="137"/>
        <v>0-15% range</v>
      </c>
      <c r="T582" s="61">
        <f t="shared" si="135"/>
        <v>15</v>
      </c>
      <c r="U582" s="61">
        <f t="shared" si="130"/>
        <v>15</v>
      </c>
      <c r="V582" s="61">
        <f t="shared" si="131"/>
        <v>15</v>
      </c>
      <c r="W582" s="60">
        <f t="shared" si="138"/>
        <v>1</v>
      </c>
      <c r="X582" s="77" t="s">
        <v>2173</v>
      </c>
    </row>
    <row r="583" spans="1:24" ht="15" customHeight="1" x14ac:dyDescent="0.25">
      <c r="A583" s="40" t="s">
        <v>18</v>
      </c>
      <c r="B583" s="40" t="s">
        <v>744</v>
      </c>
      <c r="C583" t="s">
        <v>18</v>
      </c>
      <c r="D583" s="40" t="s">
        <v>745</v>
      </c>
      <c r="E583" t="s">
        <v>1167</v>
      </c>
      <c r="F583" s="40" t="s">
        <v>1168</v>
      </c>
      <c r="G583" t="s">
        <v>1696</v>
      </c>
      <c r="H583" t="s">
        <v>1697</v>
      </c>
      <c r="I583" s="1"/>
      <c r="J583" s="1"/>
      <c r="K583" s="1"/>
      <c r="L583" s="1"/>
      <c r="M583" s="1"/>
      <c r="N583" s="1">
        <v>20</v>
      </c>
      <c r="O583" s="60">
        <f t="shared" si="139"/>
        <v>1</v>
      </c>
      <c r="P583" s="60">
        <f t="shared" si="140"/>
        <v>1</v>
      </c>
      <c r="Q583" s="62">
        <f t="shared" si="136"/>
        <v>0</v>
      </c>
      <c r="R583" s="62">
        <f t="shared" si="141"/>
        <v>1</v>
      </c>
      <c r="S583" s="60" t="str">
        <f t="shared" si="137"/>
        <v>0-15% range</v>
      </c>
      <c r="T583" s="61">
        <f t="shared" si="135"/>
        <v>20</v>
      </c>
      <c r="U583" s="61">
        <f t="shared" si="130"/>
        <v>20</v>
      </c>
      <c r="V583" s="61">
        <f t="shared" si="131"/>
        <v>20</v>
      </c>
      <c r="W583" s="60">
        <f t="shared" si="138"/>
        <v>1</v>
      </c>
      <c r="X583" s="77" t="s">
        <v>2173</v>
      </c>
    </row>
    <row r="584" spans="1:24" ht="15" customHeight="1" x14ac:dyDescent="0.25">
      <c r="A584" s="40" t="s">
        <v>18</v>
      </c>
      <c r="B584" s="40" t="s">
        <v>744</v>
      </c>
      <c r="C584" t="s">
        <v>18</v>
      </c>
      <c r="D584" s="40" t="s">
        <v>745</v>
      </c>
      <c r="E584" t="s">
        <v>360</v>
      </c>
      <c r="F584" s="40" t="s">
        <v>1171</v>
      </c>
      <c r="G584" t="s">
        <v>360</v>
      </c>
      <c r="H584" t="s">
        <v>1441</v>
      </c>
      <c r="I584" s="1"/>
      <c r="J584" s="1"/>
      <c r="K584" s="1"/>
      <c r="L584" s="1"/>
      <c r="M584" s="1"/>
      <c r="N584" s="1">
        <v>25</v>
      </c>
      <c r="O584" s="60">
        <f t="shared" si="139"/>
        <v>1</v>
      </c>
      <c r="P584" s="60">
        <f t="shared" si="140"/>
        <v>1</v>
      </c>
      <c r="Q584" s="62">
        <f t="shared" si="136"/>
        <v>0</v>
      </c>
      <c r="R584" s="62">
        <f t="shared" si="141"/>
        <v>1</v>
      </c>
      <c r="S584" s="60" t="str">
        <f t="shared" si="137"/>
        <v>0-15% range</v>
      </c>
      <c r="T584" s="61">
        <f t="shared" si="135"/>
        <v>25</v>
      </c>
      <c r="U584" s="61">
        <f t="shared" si="130"/>
        <v>25</v>
      </c>
      <c r="V584" s="61">
        <f t="shared" si="131"/>
        <v>25</v>
      </c>
      <c r="W584" s="60">
        <f t="shared" si="138"/>
        <v>1</v>
      </c>
      <c r="X584" s="77" t="s">
        <v>2173</v>
      </c>
    </row>
    <row r="585" spans="1:24" ht="15" customHeight="1" x14ac:dyDescent="0.25">
      <c r="A585" s="40" t="s">
        <v>18</v>
      </c>
      <c r="B585" s="40" t="s">
        <v>744</v>
      </c>
      <c r="C585" t="s">
        <v>18</v>
      </c>
      <c r="D585" s="40" t="s">
        <v>745</v>
      </c>
      <c r="E585" t="s">
        <v>360</v>
      </c>
      <c r="F585" s="40" t="s">
        <v>1171</v>
      </c>
      <c r="G585" t="s">
        <v>1172</v>
      </c>
      <c r="H585" t="s">
        <v>1173</v>
      </c>
      <c r="I585" s="1"/>
      <c r="J585" s="1"/>
      <c r="K585" s="1"/>
      <c r="L585" s="1"/>
      <c r="M585" s="1"/>
      <c r="N585" s="1">
        <v>10</v>
      </c>
      <c r="O585" s="60">
        <f t="shared" si="139"/>
        <v>1</v>
      </c>
      <c r="P585" s="60">
        <f t="shared" si="140"/>
        <v>1</v>
      </c>
      <c r="Q585" s="62">
        <f t="shared" si="136"/>
        <v>0</v>
      </c>
      <c r="R585" s="62">
        <f t="shared" si="141"/>
        <v>1</v>
      </c>
      <c r="S585" s="60" t="str">
        <f t="shared" si="137"/>
        <v>0-15% range</v>
      </c>
      <c r="T585" s="61">
        <f t="shared" si="135"/>
        <v>10</v>
      </c>
      <c r="U585" s="61">
        <f t="shared" si="130"/>
        <v>10</v>
      </c>
      <c r="V585" s="61">
        <f t="shared" si="131"/>
        <v>10</v>
      </c>
      <c r="W585" s="60">
        <f t="shared" si="138"/>
        <v>1</v>
      </c>
      <c r="X585" s="77" t="s">
        <v>2173</v>
      </c>
    </row>
    <row r="586" spans="1:24" ht="15" customHeight="1" x14ac:dyDescent="0.25">
      <c r="A586" s="40" t="s">
        <v>18</v>
      </c>
      <c r="B586" s="40" t="s">
        <v>744</v>
      </c>
      <c r="C586" t="s">
        <v>18</v>
      </c>
      <c r="D586" s="40" t="s">
        <v>745</v>
      </c>
      <c r="E586" t="s">
        <v>360</v>
      </c>
      <c r="F586" s="40" t="s">
        <v>1171</v>
      </c>
      <c r="G586" t="s">
        <v>1442</v>
      </c>
      <c r="H586" t="s">
        <v>1443</v>
      </c>
      <c r="I586" s="1"/>
      <c r="J586" s="1"/>
      <c r="K586" s="1"/>
      <c r="L586" s="1"/>
      <c r="M586" s="1"/>
      <c r="N586" s="1">
        <v>20</v>
      </c>
      <c r="O586" s="60">
        <f t="shared" si="139"/>
        <v>1</v>
      </c>
      <c r="P586" s="60">
        <f t="shared" si="140"/>
        <v>1</v>
      </c>
      <c r="Q586" s="62">
        <f t="shared" si="136"/>
        <v>0</v>
      </c>
      <c r="R586" s="62">
        <f t="shared" si="141"/>
        <v>1</v>
      </c>
      <c r="S586" s="60" t="str">
        <f t="shared" si="137"/>
        <v>0-15% range</v>
      </c>
      <c r="T586" s="61">
        <f t="shared" si="135"/>
        <v>20</v>
      </c>
      <c r="U586" s="61">
        <f t="shared" si="130"/>
        <v>20</v>
      </c>
      <c r="V586" s="61">
        <f t="shared" si="131"/>
        <v>20</v>
      </c>
      <c r="W586" s="60">
        <f t="shared" si="138"/>
        <v>1</v>
      </c>
      <c r="X586" s="77" t="s">
        <v>2173</v>
      </c>
    </row>
    <row r="587" spans="1:24" ht="15" customHeight="1" x14ac:dyDescent="0.25">
      <c r="A587" s="40" t="s">
        <v>18</v>
      </c>
      <c r="B587" s="40" t="s">
        <v>744</v>
      </c>
      <c r="C587" t="s">
        <v>18</v>
      </c>
      <c r="D587" s="40" t="s">
        <v>745</v>
      </c>
      <c r="E587" t="s">
        <v>360</v>
      </c>
      <c r="F587" s="40" t="s">
        <v>1171</v>
      </c>
      <c r="G587" t="s">
        <v>1758</v>
      </c>
      <c r="H587" t="s">
        <v>1759</v>
      </c>
      <c r="I587" s="1"/>
      <c r="J587" s="1"/>
      <c r="K587" s="1"/>
      <c r="L587" s="1"/>
      <c r="M587" s="1"/>
      <c r="N587" s="1">
        <v>15</v>
      </c>
      <c r="O587" s="60">
        <f t="shared" si="139"/>
        <v>1</v>
      </c>
      <c r="P587" s="60">
        <f t="shared" si="140"/>
        <v>1</v>
      </c>
      <c r="Q587" s="62">
        <f t="shared" si="136"/>
        <v>0</v>
      </c>
      <c r="R587" s="62">
        <f t="shared" si="141"/>
        <v>1</v>
      </c>
      <c r="S587" s="60" t="str">
        <f t="shared" si="137"/>
        <v>0-15% range</v>
      </c>
      <c r="T587" s="61">
        <f t="shared" si="135"/>
        <v>15</v>
      </c>
      <c r="U587" s="61">
        <f t="shared" si="130"/>
        <v>15</v>
      </c>
      <c r="V587" s="61">
        <f t="shared" si="131"/>
        <v>15</v>
      </c>
      <c r="W587" s="60">
        <f t="shared" si="138"/>
        <v>1</v>
      </c>
      <c r="X587" s="77" t="s">
        <v>2173</v>
      </c>
    </row>
    <row r="588" spans="1:24" ht="15" customHeight="1" x14ac:dyDescent="0.25">
      <c r="A588" s="40" t="s">
        <v>18</v>
      </c>
      <c r="B588" s="40" t="s">
        <v>744</v>
      </c>
      <c r="C588" t="s">
        <v>18</v>
      </c>
      <c r="D588" s="40" t="s">
        <v>745</v>
      </c>
      <c r="E588" t="s">
        <v>1444</v>
      </c>
      <c r="F588" s="40" t="s">
        <v>1445</v>
      </c>
      <c r="G588" t="s">
        <v>1446</v>
      </c>
      <c r="H588" t="s">
        <v>1447</v>
      </c>
      <c r="I588" s="1"/>
      <c r="J588" s="1"/>
      <c r="K588" s="1"/>
      <c r="L588" s="1"/>
      <c r="M588" s="1"/>
      <c r="N588" s="1">
        <v>20</v>
      </c>
      <c r="O588" s="60">
        <f t="shared" si="139"/>
        <v>1</v>
      </c>
      <c r="P588" s="60">
        <f t="shared" si="140"/>
        <v>1</v>
      </c>
      <c r="Q588" s="62">
        <f t="shared" si="136"/>
        <v>0</v>
      </c>
      <c r="R588" s="62">
        <f t="shared" si="141"/>
        <v>1</v>
      </c>
      <c r="S588" s="60" t="str">
        <f t="shared" si="137"/>
        <v>0-15% range</v>
      </c>
      <c r="T588" s="61">
        <f t="shared" si="135"/>
        <v>20</v>
      </c>
      <c r="U588" s="61">
        <f t="shared" si="130"/>
        <v>20</v>
      </c>
      <c r="V588" s="61">
        <f t="shared" si="131"/>
        <v>20</v>
      </c>
      <c r="W588" s="60">
        <f t="shared" si="138"/>
        <v>1</v>
      </c>
      <c r="X588" s="77" t="s">
        <v>2173</v>
      </c>
    </row>
    <row r="589" spans="1:24" ht="15" customHeight="1" x14ac:dyDescent="0.25">
      <c r="A589" s="40" t="s">
        <v>18</v>
      </c>
      <c r="B589" s="40" t="s">
        <v>744</v>
      </c>
      <c r="C589" t="s">
        <v>18</v>
      </c>
      <c r="D589" s="40" t="s">
        <v>745</v>
      </c>
      <c r="E589" t="s">
        <v>1459</v>
      </c>
      <c r="F589" s="40" t="s">
        <v>1460</v>
      </c>
      <c r="G589" t="s">
        <v>1459</v>
      </c>
      <c r="H589" t="s">
        <v>1461</v>
      </c>
      <c r="I589" s="1"/>
      <c r="J589" s="1"/>
      <c r="K589" s="1"/>
      <c r="L589" s="1"/>
      <c r="M589" s="1"/>
      <c r="N589" s="1">
        <v>20</v>
      </c>
      <c r="O589" s="60">
        <f t="shared" si="139"/>
        <v>1</v>
      </c>
      <c r="P589" s="60">
        <f t="shared" si="140"/>
        <v>1</v>
      </c>
      <c r="Q589" s="62">
        <f t="shared" si="136"/>
        <v>0</v>
      </c>
      <c r="R589" s="62">
        <f t="shared" si="141"/>
        <v>1</v>
      </c>
      <c r="S589" s="60" t="str">
        <f t="shared" si="137"/>
        <v>0-15% range</v>
      </c>
      <c r="T589" s="61">
        <f t="shared" si="135"/>
        <v>20</v>
      </c>
      <c r="U589" s="61">
        <f t="shared" si="130"/>
        <v>20</v>
      </c>
      <c r="V589" s="61">
        <f t="shared" si="131"/>
        <v>20</v>
      </c>
      <c r="W589" s="60">
        <f t="shared" si="138"/>
        <v>1</v>
      </c>
      <c r="X589" s="77" t="s">
        <v>2173</v>
      </c>
    </row>
    <row r="590" spans="1:24" ht="15" customHeight="1" x14ac:dyDescent="0.25">
      <c r="A590" s="40" t="s">
        <v>18</v>
      </c>
      <c r="B590" s="40" t="s">
        <v>744</v>
      </c>
      <c r="C590" t="s">
        <v>18</v>
      </c>
      <c r="D590" s="40" t="s">
        <v>745</v>
      </c>
      <c r="E590" t="s">
        <v>1459</v>
      </c>
      <c r="F590" s="40" t="s">
        <v>1460</v>
      </c>
      <c r="G590" t="s">
        <v>1760</v>
      </c>
      <c r="H590" t="s">
        <v>1761</v>
      </c>
      <c r="I590" s="1"/>
      <c r="J590" s="1"/>
      <c r="K590" s="1"/>
      <c r="L590" s="1"/>
      <c r="M590" s="1"/>
      <c r="N590" s="1">
        <v>10</v>
      </c>
      <c r="O590" s="60">
        <f t="shared" si="139"/>
        <v>1</v>
      </c>
      <c r="P590" s="60">
        <f t="shared" si="140"/>
        <v>1</v>
      </c>
      <c r="Q590" s="62">
        <f t="shared" si="136"/>
        <v>0</v>
      </c>
      <c r="R590" s="62">
        <f t="shared" si="141"/>
        <v>1</v>
      </c>
      <c r="S590" s="60" t="str">
        <f t="shared" si="137"/>
        <v>0-15% range</v>
      </c>
      <c r="T590" s="61">
        <f t="shared" si="135"/>
        <v>10</v>
      </c>
      <c r="U590" s="61">
        <f t="shared" ref="U590:U653" si="142">MAX(I590:N590)</f>
        <v>10</v>
      </c>
      <c r="V590" s="61">
        <f t="shared" ref="V590:V653" si="143">MIN(I590:N590)</f>
        <v>10</v>
      </c>
      <c r="W590" s="60">
        <f t="shared" si="138"/>
        <v>1</v>
      </c>
      <c r="X590" s="77" t="s">
        <v>2173</v>
      </c>
    </row>
    <row r="591" spans="1:24" ht="15" customHeight="1" x14ac:dyDescent="0.25">
      <c r="A591" s="40" t="s">
        <v>18</v>
      </c>
      <c r="B591" s="40" t="s">
        <v>744</v>
      </c>
      <c r="C591" t="s">
        <v>18</v>
      </c>
      <c r="D591" s="40" t="s">
        <v>745</v>
      </c>
      <c r="E591" t="s">
        <v>1459</v>
      </c>
      <c r="F591" s="40" t="s">
        <v>1460</v>
      </c>
      <c r="G591" t="s">
        <v>1880</v>
      </c>
      <c r="H591" t="s">
        <v>1881</v>
      </c>
      <c r="I591" s="1"/>
      <c r="J591" s="1"/>
      <c r="K591" s="1"/>
      <c r="L591" s="1"/>
      <c r="M591" s="1"/>
      <c r="N591" s="1">
        <v>15</v>
      </c>
      <c r="O591" s="60">
        <f t="shared" si="139"/>
        <v>1</v>
      </c>
      <c r="P591" s="60">
        <f t="shared" si="140"/>
        <v>1</v>
      </c>
      <c r="Q591" s="62">
        <f t="shared" si="136"/>
        <v>0</v>
      </c>
      <c r="R591" s="62">
        <f t="shared" si="141"/>
        <v>1</v>
      </c>
      <c r="S591" s="60" t="str">
        <f t="shared" si="137"/>
        <v>0-15% range</v>
      </c>
      <c r="T591" s="61">
        <f t="shared" si="135"/>
        <v>15</v>
      </c>
      <c r="U591" s="61">
        <f t="shared" si="142"/>
        <v>15</v>
      </c>
      <c r="V591" s="61">
        <f t="shared" si="143"/>
        <v>15</v>
      </c>
      <c r="W591" s="60">
        <f t="shared" si="138"/>
        <v>1</v>
      </c>
      <c r="X591" s="77" t="s">
        <v>2173</v>
      </c>
    </row>
    <row r="592" spans="1:24" ht="15" customHeight="1" x14ac:dyDescent="0.25">
      <c r="A592" s="40" t="s">
        <v>18</v>
      </c>
      <c r="B592" s="40" t="s">
        <v>744</v>
      </c>
      <c r="C592" t="s">
        <v>18</v>
      </c>
      <c r="D592" s="40" t="s">
        <v>745</v>
      </c>
      <c r="E592" t="s">
        <v>1462</v>
      </c>
      <c r="F592" s="40" t="s">
        <v>1463</v>
      </c>
      <c r="G592" t="s">
        <v>1464</v>
      </c>
      <c r="H592" t="s">
        <v>1465</v>
      </c>
      <c r="I592" s="1"/>
      <c r="J592" s="1"/>
      <c r="K592" s="1"/>
      <c r="L592" s="1"/>
      <c r="M592" s="1"/>
      <c r="N592" s="1">
        <v>30</v>
      </c>
      <c r="O592" s="60">
        <f t="shared" si="139"/>
        <v>1</v>
      </c>
      <c r="P592" s="60">
        <f t="shared" si="140"/>
        <v>1</v>
      </c>
      <c r="Q592" s="62">
        <f t="shared" si="136"/>
        <v>0</v>
      </c>
      <c r="R592" s="62">
        <f t="shared" si="141"/>
        <v>1</v>
      </c>
      <c r="S592" s="60" t="str">
        <f t="shared" si="137"/>
        <v>0-15% range</v>
      </c>
      <c r="T592" s="61">
        <f t="shared" si="135"/>
        <v>30</v>
      </c>
      <c r="U592" s="61">
        <f t="shared" si="142"/>
        <v>30</v>
      </c>
      <c r="V592" s="61">
        <f t="shared" si="143"/>
        <v>30</v>
      </c>
      <c r="W592" s="60">
        <f t="shared" si="138"/>
        <v>1</v>
      </c>
      <c r="X592" s="77" t="s">
        <v>2173</v>
      </c>
    </row>
    <row r="593" spans="1:24" ht="15" customHeight="1" x14ac:dyDescent="0.25">
      <c r="A593" s="40" t="s">
        <v>18</v>
      </c>
      <c r="B593" s="40" t="s">
        <v>744</v>
      </c>
      <c r="C593" t="s">
        <v>1139</v>
      </c>
      <c r="D593" s="40" t="s">
        <v>1140</v>
      </c>
      <c r="E593" t="s">
        <v>1141</v>
      </c>
      <c r="F593" s="40" t="s">
        <v>1142</v>
      </c>
      <c r="G593" t="s">
        <v>1141</v>
      </c>
      <c r="H593" t="s">
        <v>1143</v>
      </c>
      <c r="I593" s="1"/>
      <c r="J593" s="1"/>
      <c r="K593" s="1"/>
      <c r="L593" s="1"/>
      <c r="M593" s="1"/>
      <c r="N593" s="1">
        <v>15</v>
      </c>
      <c r="O593" s="60">
        <f t="shared" si="139"/>
        <v>1</v>
      </c>
      <c r="P593" s="60">
        <f t="shared" si="140"/>
        <v>1</v>
      </c>
      <c r="Q593" s="62">
        <f t="shared" si="136"/>
        <v>0</v>
      </c>
      <c r="R593" s="62">
        <f t="shared" si="141"/>
        <v>1</v>
      </c>
      <c r="S593" s="60" t="str">
        <f t="shared" si="137"/>
        <v>0-15% range</v>
      </c>
      <c r="T593" s="61">
        <f t="shared" si="135"/>
        <v>15</v>
      </c>
      <c r="U593" s="61">
        <f t="shared" si="142"/>
        <v>15</v>
      </c>
      <c r="V593" s="61">
        <f t="shared" si="143"/>
        <v>15</v>
      </c>
      <c r="W593" s="60">
        <f t="shared" si="138"/>
        <v>1</v>
      </c>
      <c r="X593" s="77" t="s">
        <v>2173</v>
      </c>
    </row>
    <row r="594" spans="1:24" ht="15" customHeight="1" x14ac:dyDescent="0.25">
      <c r="A594" s="40" t="s">
        <v>18</v>
      </c>
      <c r="B594" s="40" t="s">
        <v>744</v>
      </c>
      <c r="C594" t="s">
        <v>1139</v>
      </c>
      <c r="D594" s="40" t="s">
        <v>1140</v>
      </c>
      <c r="E594" t="s">
        <v>1141</v>
      </c>
      <c r="F594" s="40" t="s">
        <v>1142</v>
      </c>
      <c r="G594" t="s">
        <v>1144</v>
      </c>
      <c r="H594" t="s">
        <v>1145</v>
      </c>
      <c r="I594" s="1"/>
      <c r="J594" s="1"/>
      <c r="K594" s="1"/>
      <c r="L594" s="1"/>
      <c r="M594" s="1"/>
      <c r="N594" s="1">
        <v>20</v>
      </c>
      <c r="O594" s="60">
        <f t="shared" si="139"/>
        <v>1</v>
      </c>
      <c r="P594" s="60">
        <f t="shared" si="140"/>
        <v>1</v>
      </c>
      <c r="Q594" s="62">
        <f t="shared" si="136"/>
        <v>0</v>
      </c>
      <c r="R594" s="62">
        <f t="shared" si="141"/>
        <v>1</v>
      </c>
      <c r="S594" s="60" t="str">
        <f t="shared" si="137"/>
        <v>0-15% range</v>
      </c>
      <c r="T594" s="61">
        <f t="shared" si="135"/>
        <v>20</v>
      </c>
      <c r="U594" s="61">
        <f t="shared" si="142"/>
        <v>20</v>
      </c>
      <c r="V594" s="61">
        <f t="shared" si="143"/>
        <v>20</v>
      </c>
      <c r="W594" s="60">
        <f t="shared" si="138"/>
        <v>1</v>
      </c>
      <c r="X594" s="77" t="s">
        <v>2173</v>
      </c>
    </row>
    <row r="595" spans="1:24" ht="15" customHeight="1" x14ac:dyDescent="0.25">
      <c r="A595" s="40" t="s">
        <v>18</v>
      </c>
      <c r="B595" s="40" t="s">
        <v>744</v>
      </c>
      <c r="C595" t="s">
        <v>1139</v>
      </c>
      <c r="D595" s="40" t="s">
        <v>1140</v>
      </c>
      <c r="E595" t="s">
        <v>1141</v>
      </c>
      <c r="F595" s="40" t="s">
        <v>1142</v>
      </c>
      <c r="G595" t="s">
        <v>1874</v>
      </c>
      <c r="H595" t="s">
        <v>1875</v>
      </c>
      <c r="I595" s="1"/>
      <c r="J595" s="1"/>
      <c r="K595" s="1"/>
      <c r="L595" s="1"/>
      <c r="M595" s="1"/>
      <c r="N595" s="1">
        <v>10</v>
      </c>
      <c r="O595" s="60">
        <f t="shared" si="139"/>
        <v>1</v>
      </c>
      <c r="P595" s="60">
        <f t="shared" si="140"/>
        <v>1</v>
      </c>
      <c r="Q595" s="62">
        <f t="shared" si="136"/>
        <v>0</v>
      </c>
      <c r="R595" s="62">
        <f t="shared" si="141"/>
        <v>1</v>
      </c>
      <c r="S595" s="60" t="str">
        <f t="shared" si="137"/>
        <v>0-15% range</v>
      </c>
      <c r="T595" s="61">
        <f t="shared" si="135"/>
        <v>10</v>
      </c>
      <c r="U595" s="61">
        <f t="shared" si="142"/>
        <v>10</v>
      </c>
      <c r="V595" s="61">
        <f t="shared" si="143"/>
        <v>10</v>
      </c>
      <c r="W595" s="60">
        <f t="shared" si="138"/>
        <v>1</v>
      </c>
      <c r="X595" s="77" t="s">
        <v>2173</v>
      </c>
    </row>
    <row r="596" spans="1:24" ht="15" customHeight="1" x14ac:dyDescent="0.25">
      <c r="A596" s="40" t="s">
        <v>18</v>
      </c>
      <c r="B596" s="40" t="s">
        <v>744</v>
      </c>
      <c r="C596" t="s">
        <v>1139</v>
      </c>
      <c r="D596" s="40" t="s">
        <v>1140</v>
      </c>
      <c r="E596" t="s">
        <v>1139</v>
      </c>
      <c r="F596" s="40" t="s">
        <v>1425</v>
      </c>
      <c r="G596" t="s">
        <v>1139</v>
      </c>
      <c r="H596" t="s">
        <v>1426</v>
      </c>
      <c r="I596" s="1"/>
      <c r="J596" s="1"/>
      <c r="K596" s="1"/>
      <c r="L596" s="1"/>
      <c r="M596" s="1"/>
      <c r="N596" s="1">
        <v>40</v>
      </c>
      <c r="O596" s="60">
        <f t="shared" si="139"/>
        <v>1</v>
      </c>
      <c r="P596" s="60">
        <f t="shared" si="140"/>
        <v>1</v>
      </c>
      <c r="Q596" s="62">
        <f t="shared" si="136"/>
        <v>0</v>
      </c>
      <c r="R596" s="62">
        <f t="shared" si="141"/>
        <v>1</v>
      </c>
      <c r="S596" s="60" t="str">
        <f t="shared" si="137"/>
        <v>0-15% range</v>
      </c>
      <c r="T596" s="61">
        <f t="shared" si="135"/>
        <v>40</v>
      </c>
      <c r="U596" s="61">
        <f t="shared" si="142"/>
        <v>40</v>
      </c>
      <c r="V596" s="61">
        <f t="shared" si="143"/>
        <v>40</v>
      </c>
      <c r="W596" s="60">
        <f t="shared" si="138"/>
        <v>1</v>
      </c>
      <c r="X596" s="77" t="s">
        <v>2173</v>
      </c>
    </row>
    <row r="597" spans="1:24" ht="15" customHeight="1" x14ac:dyDescent="0.25">
      <c r="A597" s="40" t="s">
        <v>18</v>
      </c>
      <c r="B597" s="40" t="s">
        <v>744</v>
      </c>
      <c r="C597" t="s">
        <v>1139</v>
      </c>
      <c r="D597" s="40" t="s">
        <v>1140</v>
      </c>
      <c r="E597" t="s">
        <v>1139</v>
      </c>
      <c r="F597" s="40" t="s">
        <v>1425</v>
      </c>
      <c r="G597" t="s">
        <v>1688</v>
      </c>
      <c r="H597" t="s">
        <v>1689</v>
      </c>
      <c r="I597" s="1"/>
      <c r="J597" s="1"/>
      <c r="K597" s="1"/>
      <c r="L597" s="1"/>
      <c r="M597" s="1"/>
      <c r="N597" s="1">
        <v>20</v>
      </c>
      <c r="O597" s="60">
        <f t="shared" si="139"/>
        <v>1</v>
      </c>
      <c r="P597" s="60">
        <f t="shared" si="140"/>
        <v>1</v>
      </c>
      <c r="Q597" s="62">
        <f t="shared" si="136"/>
        <v>0</v>
      </c>
      <c r="R597" s="62">
        <f t="shared" si="141"/>
        <v>1</v>
      </c>
      <c r="S597" s="60" t="str">
        <f t="shared" si="137"/>
        <v>0-15% range</v>
      </c>
      <c r="T597" s="61">
        <f t="shared" si="135"/>
        <v>20</v>
      </c>
      <c r="U597" s="61">
        <f t="shared" si="142"/>
        <v>20</v>
      </c>
      <c r="V597" s="61">
        <f t="shared" si="143"/>
        <v>20</v>
      </c>
      <c r="W597" s="60">
        <f t="shared" si="138"/>
        <v>1</v>
      </c>
      <c r="X597" s="77" t="s">
        <v>2173</v>
      </c>
    </row>
    <row r="598" spans="1:24" ht="15" customHeight="1" x14ac:dyDescent="0.25">
      <c r="A598" s="40" t="s">
        <v>18</v>
      </c>
      <c r="B598" s="40" t="s">
        <v>744</v>
      </c>
      <c r="C598" t="s">
        <v>1139</v>
      </c>
      <c r="D598" s="40" t="s">
        <v>1140</v>
      </c>
      <c r="E598" t="s">
        <v>1139</v>
      </c>
      <c r="F598" s="40" t="s">
        <v>1425</v>
      </c>
      <c r="G598" t="s">
        <v>2083</v>
      </c>
      <c r="H598" t="s">
        <v>1864</v>
      </c>
      <c r="I598" s="1"/>
      <c r="J598" s="1"/>
      <c r="K598" s="1"/>
      <c r="L598" s="1"/>
      <c r="M598" s="1"/>
      <c r="N598" s="1">
        <v>15</v>
      </c>
      <c r="O598" s="60">
        <f t="shared" si="139"/>
        <v>1</v>
      </c>
      <c r="P598" s="60">
        <f t="shared" si="140"/>
        <v>1</v>
      </c>
      <c r="Q598" s="62">
        <f t="shared" si="136"/>
        <v>0</v>
      </c>
      <c r="R598" s="62">
        <f t="shared" si="141"/>
        <v>1</v>
      </c>
      <c r="S598" s="60" t="str">
        <f t="shared" si="137"/>
        <v>0-15% range</v>
      </c>
      <c r="T598" s="61">
        <f t="shared" si="135"/>
        <v>15</v>
      </c>
      <c r="U598" s="61">
        <f t="shared" si="142"/>
        <v>15</v>
      </c>
      <c r="V598" s="61">
        <f t="shared" si="143"/>
        <v>15</v>
      </c>
      <c r="W598" s="60">
        <f t="shared" si="138"/>
        <v>1</v>
      </c>
      <c r="X598" s="77" t="s">
        <v>2173</v>
      </c>
    </row>
    <row r="599" spans="1:24" ht="15" customHeight="1" x14ac:dyDescent="0.25">
      <c r="A599" s="40" t="s">
        <v>18</v>
      </c>
      <c r="B599" s="40" t="s">
        <v>744</v>
      </c>
      <c r="C599" t="s">
        <v>1139</v>
      </c>
      <c r="D599" s="40" t="s">
        <v>1140</v>
      </c>
      <c r="E599" t="s">
        <v>1427</v>
      </c>
      <c r="F599" s="40" t="s">
        <v>1428</v>
      </c>
      <c r="G599" t="s">
        <v>1429</v>
      </c>
      <c r="H599" t="s">
        <v>1430</v>
      </c>
      <c r="I599" s="1"/>
      <c r="J599" s="1"/>
      <c r="K599" s="1"/>
      <c r="L599" s="1"/>
      <c r="M599" s="1"/>
      <c r="N599" s="1">
        <v>30</v>
      </c>
      <c r="O599" s="60">
        <f t="shared" si="139"/>
        <v>1</v>
      </c>
      <c r="P599" s="60">
        <f t="shared" si="140"/>
        <v>1</v>
      </c>
      <c r="Q599" s="62">
        <f t="shared" si="136"/>
        <v>0</v>
      </c>
      <c r="R599" s="62">
        <f t="shared" si="141"/>
        <v>1</v>
      </c>
      <c r="S599" s="60" t="str">
        <f t="shared" si="137"/>
        <v>0-15% range</v>
      </c>
      <c r="T599" s="61">
        <f t="shared" si="135"/>
        <v>30</v>
      </c>
      <c r="U599" s="61">
        <f t="shared" si="142"/>
        <v>30</v>
      </c>
      <c r="V599" s="61">
        <f t="shared" si="143"/>
        <v>30</v>
      </c>
      <c r="W599" s="60">
        <f t="shared" si="138"/>
        <v>1</v>
      </c>
      <c r="X599" s="77" t="s">
        <v>2173</v>
      </c>
    </row>
    <row r="600" spans="1:24" ht="15" customHeight="1" x14ac:dyDescent="0.25">
      <c r="A600" s="40" t="s">
        <v>18</v>
      </c>
      <c r="B600" s="40" t="s">
        <v>744</v>
      </c>
      <c r="C600" t="s">
        <v>1139</v>
      </c>
      <c r="D600" s="40" t="s">
        <v>1140</v>
      </c>
      <c r="E600" t="s">
        <v>1431</v>
      </c>
      <c r="F600" s="40" t="s">
        <v>1432</v>
      </c>
      <c r="G600" t="s">
        <v>1431</v>
      </c>
      <c r="H600" t="s">
        <v>1433</v>
      </c>
      <c r="I600" s="1"/>
      <c r="J600" s="1"/>
      <c r="K600" s="1"/>
      <c r="L600" s="1"/>
      <c r="M600" s="1"/>
      <c r="N600" s="1">
        <v>30</v>
      </c>
      <c r="O600" s="60">
        <f t="shared" si="139"/>
        <v>1</v>
      </c>
      <c r="P600" s="60">
        <f t="shared" si="140"/>
        <v>1</v>
      </c>
      <c r="Q600" s="62">
        <f t="shared" si="136"/>
        <v>0</v>
      </c>
      <c r="R600" s="62">
        <f t="shared" si="141"/>
        <v>1</v>
      </c>
      <c r="S600" s="60" t="str">
        <f t="shared" si="137"/>
        <v>0-15% range</v>
      </c>
      <c r="T600" s="61">
        <f t="shared" si="135"/>
        <v>30</v>
      </c>
      <c r="U600" s="61">
        <f t="shared" si="142"/>
        <v>30</v>
      </c>
      <c r="V600" s="61">
        <f t="shared" si="143"/>
        <v>30</v>
      </c>
      <c r="W600" s="60">
        <f t="shared" si="138"/>
        <v>1</v>
      </c>
      <c r="X600" s="77" t="s">
        <v>2173</v>
      </c>
    </row>
    <row r="601" spans="1:24" ht="15" customHeight="1" x14ac:dyDescent="0.25">
      <c r="A601" s="40" t="s">
        <v>18</v>
      </c>
      <c r="B601" s="40" t="s">
        <v>744</v>
      </c>
      <c r="C601" t="s">
        <v>1139</v>
      </c>
      <c r="D601" s="40" t="s">
        <v>1140</v>
      </c>
      <c r="E601" t="s">
        <v>1431</v>
      </c>
      <c r="F601" s="40" t="s">
        <v>1432</v>
      </c>
      <c r="G601" t="s">
        <v>1882</v>
      </c>
      <c r="H601" t="s">
        <v>1883</v>
      </c>
      <c r="I601" s="1"/>
      <c r="J601" s="1"/>
      <c r="K601" s="1"/>
      <c r="L601" s="1"/>
      <c r="M601" s="1"/>
      <c r="N601" s="1">
        <v>15</v>
      </c>
      <c r="O601" s="60">
        <f t="shared" si="139"/>
        <v>1</v>
      </c>
      <c r="P601" s="60">
        <f t="shared" si="140"/>
        <v>1</v>
      </c>
      <c r="Q601" s="62">
        <f t="shared" si="136"/>
        <v>0</v>
      </c>
      <c r="R601" s="62">
        <f t="shared" si="141"/>
        <v>1</v>
      </c>
      <c r="S601" s="60" t="str">
        <f t="shared" si="137"/>
        <v>0-15% range</v>
      </c>
      <c r="T601" s="61">
        <f t="shared" si="135"/>
        <v>15</v>
      </c>
      <c r="U601" s="61">
        <f t="shared" si="142"/>
        <v>15</v>
      </c>
      <c r="V601" s="61">
        <f t="shared" si="143"/>
        <v>15</v>
      </c>
      <c r="W601" s="60">
        <f t="shared" si="138"/>
        <v>1</v>
      </c>
      <c r="X601" s="77" t="s">
        <v>2173</v>
      </c>
    </row>
    <row r="602" spans="1:24" ht="15" customHeight="1" x14ac:dyDescent="0.25">
      <c r="A602" s="40" t="s">
        <v>18</v>
      </c>
      <c r="B602" s="40" t="s">
        <v>744</v>
      </c>
      <c r="C602" t="s">
        <v>1146</v>
      </c>
      <c r="D602" s="40" t="s">
        <v>1147</v>
      </c>
      <c r="E602" t="s">
        <v>1146</v>
      </c>
      <c r="F602" s="40" t="s">
        <v>1148</v>
      </c>
      <c r="G602" t="s">
        <v>1146</v>
      </c>
      <c r="H602" t="s">
        <v>1149</v>
      </c>
      <c r="I602" s="1"/>
      <c r="J602" s="1"/>
      <c r="K602" s="1"/>
      <c r="L602" s="1"/>
      <c r="M602" s="1"/>
      <c r="N602" s="1">
        <v>30</v>
      </c>
      <c r="O602" s="60">
        <f t="shared" si="139"/>
        <v>1</v>
      </c>
      <c r="P602" s="60">
        <f t="shared" si="140"/>
        <v>1</v>
      </c>
      <c r="Q602" s="62">
        <f t="shared" si="136"/>
        <v>0</v>
      </c>
      <c r="R602" s="62">
        <f t="shared" si="141"/>
        <v>1</v>
      </c>
      <c r="S602" s="60" t="str">
        <f t="shared" si="137"/>
        <v>0-15% range</v>
      </c>
      <c r="T602" s="61">
        <f t="shared" si="135"/>
        <v>30</v>
      </c>
      <c r="U602" s="61">
        <f t="shared" si="142"/>
        <v>30</v>
      </c>
      <c r="V602" s="61">
        <f t="shared" si="143"/>
        <v>30</v>
      </c>
      <c r="W602" s="60">
        <f t="shared" si="138"/>
        <v>1</v>
      </c>
      <c r="X602" s="77" t="s">
        <v>2173</v>
      </c>
    </row>
    <row r="603" spans="1:24" ht="15" customHeight="1" x14ac:dyDescent="0.25">
      <c r="A603" s="40" t="s">
        <v>18</v>
      </c>
      <c r="B603" s="40" t="s">
        <v>744</v>
      </c>
      <c r="C603" t="s">
        <v>1146</v>
      </c>
      <c r="D603" s="40" t="s">
        <v>1147</v>
      </c>
      <c r="E603" t="s">
        <v>1146</v>
      </c>
      <c r="F603" s="40" t="s">
        <v>1148</v>
      </c>
      <c r="G603" t="s">
        <v>1150</v>
      </c>
      <c r="H603" t="s">
        <v>1151</v>
      </c>
      <c r="I603" s="1"/>
      <c r="J603" s="1"/>
      <c r="K603" s="1"/>
      <c r="L603" s="1"/>
      <c r="M603" s="1"/>
      <c r="N603" s="1">
        <v>10</v>
      </c>
      <c r="O603" s="60">
        <f t="shared" si="139"/>
        <v>1</v>
      </c>
      <c r="P603" s="60">
        <f t="shared" si="140"/>
        <v>1</v>
      </c>
      <c r="Q603" s="62">
        <f t="shared" si="136"/>
        <v>0</v>
      </c>
      <c r="R603" s="62">
        <f t="shared" si="141"/>
        <v>1</v>
      </c>
      <c r="S603" s="60" t="str">
        <f t="shared" si="137"/>
        <v>0-15% range</v>
      </c>
      <c r="T603" s="61">
        <f t="shared" si="135"/>
        <v>10</v>
      </c>
      <c r="U603" s="61">
        <f t="shared" si="142"/>
        <v>10</v>
      </c>
      <c r="V603" s="61">
        <f t="shared" si="143"/>
        <v>10</v>
      </c>
      <c r="W603" s="60">
        <f t="shared" si="138"/>
        <v>1</v>
      </c>
      <c r="X603" s="77" t="s">
        <v>2173</v>
      </c>
    </row>
    <row r="604" spans="1:24" ht="15" customHeight="1" x14ac:dyDescent="0.25">
      <c r="A604" s="40" t="s">
        <v>18</v>
      </c>
      <c r="B604" s="40" t="s">
        <v>744</v>
      </c>
      <c r="C604" t="s">
        <v>1146</v>
      </c>
      <c r="D604" s="40" t="s">
        <v>1147</v>
      </c>
      <c r="E604" t="s">
        <v>1146</v>
      </c>
      <c r="F604" s="40" t="s">
        <v>1148</v>
      </c>
      <c r="G604" t="s">
        <v>1152</v>
      </c>
      <c r="H604" t="s">
        <v>1153</v>
      </c>
      <c r="I604" s="1"/>
      <c r="J604" s="1"/>
      <c r="K604" s="1"/>
      <c r="L604" s="1"/>
      <c r="M604" s="1"/>
      <c r="N604" s="1">
        <v>15</v>
      </c>
      <c r="O604" s="60">
        <f t="shared" si="139"/>
        <v>1</v>
      </c>
      <c r="P604" s="60">
        <f t="shared" si="140"/>
        <v>1</v>
      </c>
      <c r="Q604" s="62">
        <f t="shared" si="136"/>
        <v>0</v>
      </c>
      <c r="R604" s="62">
        <f t="shared" si="141"/>
        <v>1</v>
      </c>
      <c r="S604" s="60" t="str">
        <f t="shared" si="137"/>
        <v>0-15% range</v>
      </c>
      <c r="T604" s="61">
        <f t="shared" si="135"/>
        <v>15</v>
      </c>
      <c r="U604" s="61">
        <f t="shared" si="142"/>
        <v>15</v>
      </c>
      <c r="V604" s="61">
        <f t="shared" si="143"/>
        <v>15</v>
      </c>
      <c r="W604" s="60">
        <f t="shared" si="138"/>
        <v>1</v>
      </c>
      <c r="X604" s="77" t="s">
        <v>2173</v>
      </c>
    </row>
    <row r="605" spans="1:24" ht="15" customHeight="1" x14ac:dyDescent="0.25">
      <c r="A605" s="40" t="s">
        <v>18</v>
      </c>
      <c r="B605" s="40" t="s">
        <v>744</v>
      </c>
      <c r="C605" t="s">
        <v>1146</v>
      </c>
      <c r="D605" s="40" t="s">
        <v>1147</v>
      </c>
      <c r="E605" t="s">
        <v>1146</v>
      </c>
      <c r="F605" s="40" t="s">
        <v>1148</v>
      </c>
      <c r="G605" t="s">
        <v>1872</v>
      </c>
      <c r="H605" t="s">
        <v>1873</v>
      </c>
      <c r="I605" s="1"/>
      <c r="J605" s="1"/>
      <c r="K605" s="1"/>
      <c r="L605" s="1"/>
      <c r="M605" s="1"/>
      <c r="N605" s="1">
        <v>15</v>
      </c>
      <c r="O605" s="60">
        <f t="shared" si="139"/>
        <v>1</v>
      </c>
      <c r="P605" s="60">
        <f t="shared" si="140"/>
        <v>1</v>
      </c>
      <c r="Q605" s="62">
        <f t="shared" si="136"/>
        <v>0</v>
      </c>
      <c r="R605" s="62">
        <f t="shared" si="141"/>
        <v>1</v>
      </c>
      <c r="S605" s="60" t="str">
        <f t="shared" si="137"/>
        <v>0-15% range</v>
      </c>
      <c r="T605" s="61">
        <f t="shared" si="135"/>
        <v>15</v>
      </c>
      <c r="U605" s="61">
        <f t="shared" si="142"/>
        <v>15</v>
      </c>
      <c r="V605" s="61">
        <f t="shared" si="143"/>
        <v>15</v>
      </c>
      <c r="W605" s="60">
        <f t="shared" si="138"/>
        <v>1</v>
      </c>
      <c r="X605" s="77" t="s">
        <v>2173</v>
      </c>
    </row>
    <row r="606" spans="1:24" ht="15" customHeight="1" x14ac:dyDescent="0.25">
      <c r="A606" s="40" t="s">
        <v>18</v>
      </c>
      <c r="B606" s="40" t="s">
        <v>744</v>
      </c>
      <c r="C606" t="s">
        <v>1146</v>
      </c>
      <c r="D606" s="40" t="s">
        <v>1147</v>
      </c>
      <c r="E606" t="s">
        <v>1154</v>
      </c>
      <c r="F606" s="40" t="s">
        <v>1155</v>
      </c>
      <c r="G606" t="s">
        <v>1156</v>
      </c>
      <c r="H606" t="s">
        <v>1157</v>
      </c>
      <c r="I606" s="1"/>
      <c r="J606" s="1"/>
      <c r="K606" s="1"/>
      <c r="L606" s="1"/>
      <c r="M606" s="1"/>
      <c r="N606" s="1">
        <v>10</v>
      </c>
      <c r="O606" s="60">
        <f t="shared" si="139"/>
        <v>1</v>
      </c>
      <c r="P606" s="60">
        <f t="shared" si="140"/>
        <v>1</v>
      </c>
      <c r="Q606" s="62">
        <f t="shared" si="136"/>
        <v>0</v>
      </c>
      <c r="R606" s="62">
        <f t="shared" si="141"/>
        <v>1</v>
      </c>
      <c r="S606" s="60" t="str">
        <f t="shared" si="137"/>
        <v>0-15% range</v>
      </c>
      <c r="T606" s="61">
        <f t="shared" si="135"/>
        <v>10</v>
      </c>
      <c r="U606" s="61">
        <f t="shared" si="142"/>
        <v>10</v>
      </c>
      <c r="V606" s="61">
        <f t="shared" si="143"/>
        <v>10</v>
      </c>
      <c r="W606" s="60">
        <f t="shared" si="138"/>
        <v>1</v>
      </c>
      <c r="X606" s="77" t="s">
        <v>2173</v>
      </c>
    </row>
    <row r="607" spans="1:24" ht="15" customHeight="1" x14ac:dyDescent="0.25">
      <c r="A607" s="40" t="s">
        <v>18</v>
      </c>
      <c r="B607" s="40" t="s">
        <v>744</v>
      </c>
      <c r="C607" t="s">
        <v>1146</v>
      </c>
      <c r="D607" s="40" t="s">
        <v>1147</v>
      </c>
      <c r="E607" t="s">
        <v>1154</v>
      </c>
      <c r="F607" s="40" t="s">
        <v>1155</v>
      </c>
      <c r="G607" t="s">
        <v>1154</v>
      </c>
      <c r="H607" t="s">
        <v>1884</v>
      </c>
      <c r="I607" s="1"/>
      <c r="J607" s="1"/>
      <c r="K607" s="1"/>
      <c r="L607" s="1"/>
      <c r="M607" s="1"/>
      <c r="N607" s="1">
        <v>15</v>
      </c>
      <c r="O607" s="60">
        <f t="shared" si="139"/>
        <v>1</v>
      </c>
      <c r="P607" s="60">
        <f t="shared" si="140"/>
        <v>1</v>
      </c>
      <c r="Q607" s="62">
        <f t="shared" si="136"/>
        <v>0</v>
      </c>
      <c r="R607" s="62">
        <f t="shared" si="141"/>
        <v>1</v>
      </c>
      <c r="S607" s="60" t="str">
        <f t="shared" si="137"/>
        <v>0-15% range</v>
      </c>
      <c r="T607" s="61">
        <f t="shared" si="135"/>
        <v>15</v>
      </c>
      <c r="U607" s="61">
        <f t="shared" si="142"/>
        <v>15</v>
      </c>
      <c r="V607" s="61">
        <f t="shared" si="143"/>
        <v>15</v>
      </c>
      <c r="W607" s="60">
        <f t="shared" si="138"/>
        <v>1</v>
      </c>
      <c r="X607" s="77" t="s">
        <v>2173</v>
      </c>
    </row>
    <row r="608" spans="1:24" ht="15" customHeight="1" x14ac:dyDescent="0.25">
      <c r="A608" s="40" t="s">
        <v>18</v>
      </c>
      <c r="B608" s="40" t="s">
        <v>744</v>
      </c>
      <c r="C608" t="s">
        <v>1146</v>
      </c>
      <c r="D608" s="40" t="s">
        <v>1147</v>
      </c>
      <c r="E608" t="s">
        <v>1448</v>
      </c>
      <c r="F608" s="40" t="s">
        <v>1449</v>
      </c>
      <c r="G608" t="s">
        <v>1448</v>
      </c>
      <c r="H608" t="s">
        <v>1450</v>
      </c>
      <c r="I608" s="1"/>
      <c r="J608" s="1"/>
      <c r="K608" s="1"/>
      <c r="L608" s="1"/>
      <c r="M608" s="1"/>
      <c r="N608" s="1">
        <v>25</v>
      </c>
      <c r="O608" s="60">
        <f t="shared" si="139"/>
        <v>1</v>
      </c>
      <c r="P608" s="60">
        <f t="shared" si="140"/>
        <v>1</v>
      </c>
      <c r="Q608" s="62">
        <f t="shared" si="136"/>
        <v>0</v>
      </c>
      <c r="R608" s="62">
        <f t="shared" si="141"/>
        <v>1</v>
      </c>
      <c r="S608" s="60" t="str">
        <f t="shared" si="137"/>
        <v>0-15% range</v>
      </c>
      <c r="T608" s="61">
        <f t="shared" si="135"/>
        <v>25</v>
      </c>
      <c r="U608" s="61">
        <f t="shared" si="142"/>
        <v>25</v>
      </c>
      <c r="V608" s="61">
        <f t="shared" si="143"/>
        <v>25</v>
      </c>
      <c r="W608" s="60">
        <f t="shared" si="138"/>
        <v>1</v>
      </c>
      <c r="X608" s="77" t="s">
        <v>2173</v>
      </c>
    </row>
    <row r="609" spans="1:24" ht="15" customHeight="1" x14ac:dyDescent="0.25">
      <c r="A609" s="40" t="s">
        <v>18</v>
      </c>
      <c r="B609" s="40" t="s">
        <v>744</v>
      </c>
      <c r="C609" t="s">
        <v>1146</v>
      </c>
      <c r="D609" s="40" t="s">
        <v>1147</v>
      </c>
      <c r="E609" t="s">
        <v>1448</v>
      </c>
      <c r="F609" s="40" t="s">
        <v>1449</v>
      </c>
      <c r="G609" t="s">
        <v>1753</v>
      </c>
      <c r="H609" t="s">
        <v>1754</v>
      </c>
      <c r="I609" s="1"/>
      <c r="J609" s="1"/>
      <c r="K609" s="1"/>
      <c r="L609" s="1"/>
      <c r="M609" s="1"/>
      <c r="N609" s="1">
        <v>15</v>
      </c>
      <c r="O609" s="60">
        <f t="shared" si="139"/>
        <v>1</v>
      </c>
      <c r="P609" s="60">
        <f t="shared" si="140"/>
        <v>1</v>
      </c>
      <c r="Q609" s="62">
        <f t="shared" si="136"/>
        <v>0</v>
      </c>
      <c r="R609" s="62">
        <f t="shared" si="141"/>
        <v>1</v>
      </c>
      <c r="S609" s="60" t="str">
        <f t="shared" si="137"/>
        <v>0-15% range</v>
      </c>
      <c r="T609" s="61">
        <f t="shared" si="135"/>
        <v>15</v>
      </c>
      <c r="U609" s="61">
        <f t="shared" si="142"/>
        <v>15</v>
      </c>
      <c r="V609" s="61">
        <f t="shared" si="143"/>
        <v>15</v>
      </c>
      <c r="W609" s="60">
        <f t="shared" si="138"/>
        <v>1</v>
      </c>
      <c r="X609" s="77" t="s">
        <v>2173</v>
      </c>
    </row>
    <row r="610" spans="1:24" ht="15" customHeight="1" x14ac:dyDescent="0.25">
      <c r="A610" s="40" t="s">
        <v>18</v>
      </c>
      <c r="B610" s="40" t="s">
        <v>744</v>
      </c>
      <c r="C610" t="s">
        <v>1146</v>
      </c>
      <c r="D610" s="40" t="s">
        <v>1147</v>
      </c>
      <c r="E610" t="s">
        <v>1690</v>
      </c>
      <c r="F610" s="40" t="s">
        <v>1691</v>
      </c>
      <c r="G610" t="s">
        <v>1690</v>
      </c>
      <c r="H610" t="s">
        <v>1692</v>
      </c>
      <c r="I610" s="1"/>
      <c r="J610" s="1"/>
      <c r="K610" s="1"/>
      <c r="L610" s="1"/>
      <c r="M610" s="1"/>
      <c r="N610" s="1">
        <v>10</v>
      </c>
      <c r="O610" s="60">
        <f t="shared" si="139"/>
        <v>1</v>
      </c>
      <c r="P610" s="60">
        <f t="shared" si="140"/>
        <v>1</v>
      </c>
      <c r="Q610" s="62">
        <f t="shared" si="136"/>
        <v>0</v>
      </c>
      <c r="R610" s="62">
        <f t="shared" si="141"/>
        <v>1</v>
      </c>
      <c r="S610" s="60" t="str">
        <f t="shared" si="137"/>
        <v>0-15% range</v>
      </c>
      <c r="T610" s="61">
        <f t="shared" si="135"/>
        <v>10</v>
      </c>
      <c r="U610" s="61">
        <f t="shared" si="142"/>
        <v>10</v>
      </c>
      <c r="V610" s="61">
        <f t="shared" si="143"/>
        <v>10</v>
      </c>
      <c r="W610" s="60">
        <f t="shared" si="138"/>
        <v>1</v>
      </c>
      <c r="X610" s="77" t="s">
        <v>2173</v>
      </c>
    </row>
    <row r="611" spans="1:24" ht="15" customHeight="1" x14ac:dyDescent="0.25">
      <c r="A611" s="40" t="s">
        <v>18</v>
      </c>
      <c r="B611" s="40" t="s">
        <v>744</v>
      </c>
      <c r="C611" t="s">
        <v>1158</v>
      </c>
      <c r="D611" s="40" t="s">
        <v>1159</v>
      </c>
      <c r="E611" t="s">
        <v>1160</v>
      </c>
      <c r="F611" s="40" t="s">
        <v>1161</v>
      </c>
      <c r="G611" t="s">
        <v>1162</v>
      </c>
      <c r="H611" t="s">
        <v>1163</v>
      </c>
      <c r="I611" s="1"/>
      <c r="J611" s="1"/>
      <c r="K611" s="1"/>
      <c r="L611" s="1"/>
      <c r="M611" s="1"/>
      <c r="N611" s="1">
        <v>15</v>
      </c>
      <c r="O611" s="60">
        <f t="shared" si="139"/>
        <v>1</v>
      </c>
      <c r="P611" s="60">
        <f t="shared" si="140"/>
        <v>1</v>
      </c>
      <c r="Q611" s="62">
        <f t="shared" si="136"/>
        <v>0</v>
      </c>
      <c r="R611" s="62">
        <f t="shared" si="141"/>
        <v>1</v>
      </c>
      <c r="S611" s="60" t="str">
        <f t="shared" si="137"/>
        <v>0-15% range</v>
      </c>
      <c r="T611" s="61">
        <f t="shared" si="135"/>
        <v>15</v>
      </c>
      <c r="U611" s="61">
        <f t="shared" si="142"/>
        <v>15</v>
      </c>
      <c r="V611" s="61">
        <f t="shared" si="143"/>
        <v>15</v>
      </c>
      <c r="W611" s="60">
        <f t="shared" si="138"/>
        <v>1</v>
      </c>
      <c r="X611" s="77" t="s">
        <v>2173</v>
      </c>
    </row>
    <row r="612" spans="1:24" ht="15" customHeight="1" x14ac:dyDescent="0.25">
      <c r="A612" s="40" t="s">
        <v>18</v>
      </c>
      <c r="B612" s="40" t="s">
        <v>744</v>
      </c>
      <c r="C612" t="s">
        <v>1158</v>
      </c>
      <c r="D612" s="40" t="s">
        <v>1159</v>
      </c>
      <c r="E612" t="s">
        <v>1160</v>
      </c>
      <c r="F612" s="40" t="s">
        <v>1161</v>
      </c>
      <c r="G612" t="s">
        <v>1868</v>
      </c>
      <c r="H612" t="s">
        <v>1869</v>
      </c>
      <c r="I612" s="1"/>
      <c r="J612" s="1"/>
      <c r="K612" s="1"/>
      <c r="L612" s="1"/>
      <c r="M612" s="1"/>
      <c r="N612" s="1">
        <v>10</v>
      </c>
      <c r="O612" s="60">
        <f t="shared" si="139"/>
        <v>1</v>
      </c>
      <c r="P612" s="60">
        <f t="shared" si="140"/>
        <v>1</v>
      </c>
      <c r="Q612" s="62">
        <f t="shared" si="136"/>
        <v>0</v>
      </c>
      <c r="R612" s="62">
        <f t="shared" si="141"/>
        <v>1</v>
      </c>
      <c r="S612" s="60" t="str">
        <f t="shared" si="137"/>
        <v>0-15% range</v>
      </c>
      <c r="T612" s="61">
        <f t="shared" si="135"/>
        <v>10</v>
      </c>
      <c r="U612" s="61">
        <f t="shared" si="142"/>
        <v>10</v>
      </c>
      <c r="V612" s="61">
        <f t="shared" si="143"/>
        <v>10</v>
      </c>
      <c r="W612" s="60">
        <f t="shared" si="138"/>
        <v>1</v>
      </c>
      <c r="X612" s="77" t="s">
        <v>2173</v>
      </c>
    </row>
    <row r="613" spans="1:24" ht="15" customHeight="1" x14ac:dyDescent="0.25">
      <c r="A613" s="40" t="s">
        <v>18</v>
      </c>
      <c r="B613" s="40" t="s">
        <v>744</v>
      </c>
      <c r="C613" t="s">
        <v>1158</v>
      </c>
      <c r="D613" s="40" t="s">
        <v>1159</v>
      </c>
      <c r="E613" t="s">
        <v>1158</v>
      </c>
      <c r="F613" s="40" t="s">
        <v>1164</v>
      </c>
      <c r="G613" t="s">
        <v>1165</v>
      </c>
      <c r="H613" t="s">
        <v>1166</v>
      </c>
      <c r="I613" s="1"/>
      <c r="J613" s="1"/>
      <c r="K613" s="1"/>
      <c r="L613" s="1"/>
      <c r="M613" s="1"/>
      <c r="N613" s="1">
        <v>5</v>
      </c>
      <c r="O613" s="60">
        <f t="shared" si="139"/>
        <v>1</v>
      </c>
      <c r="P613" s="60">
        <f t="shared" si="140"/>
        <v>1</v>
      </c>
      <c r="Q613" s="62">
        <f t="shared" si="136"/>
        <v>0</v>
      </c>
      <c r="R613" s="62">
        <f t="shared" si="141"/>
        <v>1</v>
      </c>
      <c r="S613" s="60" t="str">
        <f t="shared" si="137"/>
        <v>0-15% range</v>
      </c>
      <c r="T613" s="61">
        <f t="shared" si="135"/>
        <v>5</v>
      </c>
      <c r="U613" s="61">
        <f t="shared" si="142"/>
        <v>5</v>
      </c>
      <c r="V613" s="61">
        <f t="shared" si="143"/>
        <v>5</v>
      </c>
      <c r="W613" s="60">
        <f t="shared" si="138"/>
        <v>1</v>
      </c>
      <c r="X613" s="77" t="s">
        <v>2173</v>
      </c>
    </row>
    <row r="614" spans="1:24" ht="15" customHeight="1" x14ac:dyDescent="0.25">
      <c r="A614" s="40" t="s">
        <v>18</v>
      </c>
      <c r="B614" s="40" t="s">
        <v>744</v>
      </c>
      <c r="C614" t="s">
        <v>1158</v>
      </c>
      <c r="D614" s="40" t="s">
        <v>1159</v>
      </c>
      <c r="E614" t="s">
        <v>1158</v>
      </c>
      <c r="F614" s="40" t="s">
        <v>1164</v>
      </c>
      <c r="G614" t="s">
        <v>1185</v>
      </c>
      <c r="H614" t="s">
        <v>1186</v>
      </c>
      <c r="I614" s="1"/>
      <c r="J614" s="1"/>
      <c r="K614" s="1"/>
      <c r="L614" s="1"/>
      <c r="M614" s="1"/>
      <c r="N614" s="1">
        <v>8</v>
      </c>
      <c r="O614" s="60">
        <f t="shared" si="139"/>
        <v>1</v>
      </c>
      <c r="P614" s="60">
        <f t="shared" si="140"/>
        <v>1</v>
      </c>
      <c r="Q614" s="62">
        <f t="shared" si="136"/>
        <v>0</v>
      </c>
      <c r="R614" s="62">
        <f t="shared" si="141"/>
        <v>1</v>
      </c>
      <c r="S614" s="60" t="str">
        <f t="shared" si="137"/>
        <v>0-15% range</v>
      </c>
      <c r="T614" s="61">
        <f t="shared" si="135"/>
        <v>8</v>
      </c>
      <c r="U614" s="61">
        <f t="shared" si="142"/>
        <v>8</v>
      </c>
      <c r="V614" s="61">
        <f t="shared" si="143"/>
        <v>8</v>
      </c>
      <c r="W614" s="60">
        <f t="shared" si="138"/>
        <v>1</v>
      </c>
      <c r="X614" s="77" t="s">
        <v>2173</v>
      </c>
    </row>
    <row r="615" spans="1:24" ht="15" customHeight="1" x14ac:dyDescent="0.25">
      <c r="A615" s="40" t="s">
        <v>18</v>
      </c>
      <c r="B615" s="40" t="s">
        <v>744</v>
      </c>
      <c r="C615" t="s">
        <v>1158</v>
      </c>
      <c r="D615" s="40" t="s">
        <v>1159</v>
      </c>
      <c r="E615" t="s">
        <v>1158</v>
      </c>
      <c r="F615" s="40" t="s">
        <v>1164</v>
      </c>
      <c r="G615" t="s">
        <v>1434</v>
      </c>
      <c r="H615" t="s">
        <v>1435</v>
      </c>
      <c r="I615" s="1"/>
      <c r="J615" s="1"/>
      <c r="K615" s="1"/>
      <c r="L615" s="1"/>
      <c r="M615" s="1"/>
      <c r="N615" s="1">
        <v>14</v>
      </c>
      <c r="O615" s="60">
        <f t="shared" si="139"/>
        <v>1</v>
      </c>
      <c r="P615" s="60">
        <f t="shared" si="140"/>
        <v>1</v>
      </c>
      <c r="Q615" s="62">
        <f t="shared" si="136"/>
        <v>0</v>
      </c>
      <c r="R615" s="62">
        <f t="shared" si="141"/>
        <v>1</v>
      </c>
      <c r="S615" s="60" t="str">
        <f t="shared" si="137"/>
        <v>0-15% range</v>
      </c>
      <c r="T615" s="61">
        <f t="shared" ref="T615:T678" si="144">AVERAGE(I615:N615)</f>
        <v>14</v>
      </c>
      <c r="U615" s="61">
        <f t="shared" si="142"/>
        <v>14</v>
      </c>
      <c r="V615" s="61">
        <f t="shared" si="143"/>
        <v>14</v>
      </c>
      <c r="W615" s="60">
        <f t="shared" si="138"/>
        <v>1</v>
      </c>
      <c r="X615" s="77" t="s">
        <v>2173</v>
      </c>
    </row>
    <row r="616" spans="1:24" ht="15" customHeight="1" x14ac:dyDescent="0.25">
      <c r="A616" s="40" t="s">
        <v>18</v>
      </c>
      <c r="B616" s="40" t="s">
        <v>744</v>
      </c>
      <c r="C616" t="s">
        <v>1158</v>
      </c>
      <c r="D616" s="40" t="s">
        <v>1159</v>
      </c>
      <c r="E616" t="s">
        <v>1158</v>
      </c>
      <c r="F616" s="40" t="s">
        <v>1164</v>
      </c>
      <c r="G616" t="s">
        <v>1158</v>
      </c>
      <c r="H616" t="s">
        <v>1436</v>
      </c>
      <c r="I616" s="1"/>
      <c r="J616" s="1"/>
      <c r="K616" s="1"/>
      <c r="L616" s="1"/>
      <c r="M616" s="1"/>
      <c r="N616" s="1">
        <v>70</v>
      </c>
      <c r="O616" s="60">
        <f t="shared" si="139"/>
        <v>1</v>
      </c>
      <c r="P616" s="60">
        <f t="shared" si="140"/>
        <v>1</v>
      </c>
      <c r="Q616" s="62">
        <f t="shared" si="136"/>
        <v>0</v>
      </c>
      <c r="R616" s="62">
        <f t="shared" si="141"/>
        <v>1</v>
      </c>
      <c r="S616" s="60" t="str">
        <f t="shared" si="137"/>
        <v>0-15% range</v>
      </c>
      <c r="T616" s="61">
        <f t="shared" si="144"/>
        <v>70</v>
      </c>
      <c r="U616" s="61">
        <f t="shared" si="142"/>
        <v>70</v>
      </c>
      <c r="V616" s="61">
        <f t="shared" si="143"/>
        <v>70</v>
      </c>
      <c r="W616" s="60">
        <f t="shared" si="138"/>
        <v>1</v>
      </c>
      <c r="X616" s="77" t="s">
        <v>2173</v>
      </c>
    </row>
    <row r="617" spans="1:24" ht="15" customHeight="1" x14ac:dyDescent="0.25">
      <c r="A617" s="40" t="s">
        <v>18</v>
      </c>
      <c r="B617" s="40" t="s">
        <v>744</v>
      </c>
      <c r="C617" t="s">
        <v>1158</v>
      </c>
      <c r="D617" s="40" t="s">
        <v>1159</v>
      </c>
      <c r="E617" t="s">
        <v>1158</v>
      </c>
      <c r="F617" s="40" t="s">
        <v>1164</v>
      </c>
      <c r="G617" t="s">
        <v>1457</v>
      </c>
      <c r="H617" t="s">
        <v>1458</v>
      </c>
      <c r="I617" s="1"/>
      <c r="J617" s="1"/>
      <c r="K617" s="1"/>
      <c r="L617" s="1"/>
      <c r="M617" s="1"/>
      <c r="N617" s="1">
        <v>10</v>
      </c>
      <c r="O617" s="60">
        <f t="shared" si="139"/>
        <v>1</v>
      </c>
      <c r="P617" s="60">
        <f t="shared" si="140"/>
        <v>1</v>
      </c>
      <c r="Q617" s="62" t="str">
        <f t="shared" ref="Q617" si="145">IFERROR(1-(MIN(I617:N617)/MAX(I617:M617)),"")</f>
        <v/>
      </c>
      <c r="R617" s="62">
        <f t="shared" si="141"/>
        <v>1</v>
      </c>
      <c r="S617" s="60" t="str">
        <f t="shared" si="137"/>
        <v>50-100% range</v>
      </c>
      <c r="T617" s="61">
        <f t="shared" si="144"/>
        <v>10</v>
      </c>
      <c r="U617" s="61">
        <f t="shared" si="142"/>
        <v>10</v>
      </c>
      <c r="V617" s="61">
        <f t="shared" si="143"/>
        <v>10</v>
      </c>
      <c r="W617" s="60">
        <f t="shared" si="138"/>
        <v>1</v>
      </c>
      <c r="X617" s="77" t="s">
        <v>2173</v>
      </c>
    </row>
    <row r="618" spans="1:24" ht="15" customHeight="1" x14ac:dyDescent="0.25">
      <c r="A618" s="40" t="s">
        <v>18</v>
      </c>
      <c r="B618" s="40" t="s">
        <v>744</v>
      </c>
      <c r="C618" t="s">
        <v>1158</v>
      </c>
      <c r="D618" s="40" t="s">
        <v>1159</v>
      </c>
      <c r="E618" t="s">
        <v>1158</v>
      </c>
      <c r="F618" s="40" t="s">
        <v>1164</v>
      </c>
      <c r="G618" t="s">
        <v>1693</v>
      </c>
      <c r="H618" t="s">
        <v>1694</v>
      </c>
      <c r="I618" s="1"/>
      <c r="J618" s="1"/>
      <c r="K618" s="1"/>
      <c r="L618" s="1"/>
      <c r="M618" s="1"/>
      <c r="N618" s="1">
        <v>20</v>
      </c>
      <c r="O618" s="60">
        <f t="shared" si="139"/>
        <v>1</v>
      </c>
      <c r="P618" s="60">
        <f t="shared" si="140"/>
        <v>1</v>
      </c>
      <c r="Q618" s="62">
        <f t="shared" ref="Q618:Q681" si="146">IFERROR(1-(MIN(I618:N618)/MAX(I618:N618)),"")</f>
        <v>0</v>
      </c>
      <c r="R618" s="62">
        <f t="shared" si="141"/>
        <v>1</v>
      </c>
      <c r="S618" s="60" t="str">
        <f t="shared" si="137"/>
        <v>0-15% range</v>
      </c>
      <c r="T618" s="61">
        <f t="shared" si="144"/>
        <v>20</v>
      </c>
      <c r="U618" s="61">
        <f t="shared" si="142"/>
        <v>20</v>
      </c>
      <c r="V618" s="61">
        <f t="shared" si="143"/>
        <v>20</v>
      </c>
      <c r="W618" s="60">
        <f t="shared" si="138"/>
        <v>1</v>
      </c>
      <c r="X618" s="77" t="s">
        <v>2173</v>
      </c>
    </row>
    <row r="619" spans="1:24" ht="15" customHeight="1" x14ac:dyDescent="0.25">
      <c r="A619" s="40" t="s">
        <v>18</v>
      </c>
      <c r="B619" s="40" t="s">
        <v>744</v>
      </c>
      <c r="C619" t="s">
        <v>1158</v>
      </c>
      <c r="D619" s="40" t="s">
        <v>1159</v>
      </c>
      <c r="E619" t="s">
        <v>1158</v>
      </c>
      <c r="F619" s="40" t="s">
        <v>1164</v>
      </c>
      <c r="G619" t="s">
        <v>1756</v>
      </c>
      <c r="H619" t="s">
        <v>1757</v>
      </c>
      <c r="I619" s="1"/>
      <c r="J619" s="1"/>
      <c r="K619" s="1"/>
      <c r="L619" s="1"/>
      <c r="M619" s="1"/>
      <c r="N619" s="1">
        <v>10</v>
      </c>
      <c r="O619" s="60">
        <f t="shared" si="139"/>
        <v>1</v>
      </c>
      <c r="P619" s="60">
        <f t="shared" si="140"/>
        <v>1</v>
      </c>
      <c r="Q619" s="62">
        <f t="shared" si="146"/>
        <v>0</v>
      </c>
      <c r="R619" s="62">
        <f t="shared" si="141"/>
        <v>1</v>
      </c>
      <c r="S619" s="60" t="str">
        <f t="shared" si="137"/>
        <v>0-15% range</v>
      </c>
      <c r="T619" s="61">
        <f t="shared" si="144"/>
        <v>10</v>
      </c>
      <c r="U619" s="61">
        <f t="shared" si="142"/>
        <v>10</v>
      </c>
      <c r="V619" s="61">
        <f t="shared" si="143"/>
        <v>10</v>
      </c>
      <c r="W619" s="60">
        <f t="shared" si="138"/>
        <v>1</v>
      </c>
      <c r="X619" s="77" t="s">
        <v>2173</v>
      </c>
    </row>
    <row r="620" spans="1:24" ht="15" customHeight="1" x14ac:dyDescent="0.25">
      <c r="A620" s="40" t="s">
        <v>18</v>
      </c>
      <c r="B620" s="40" t="s">
        <v>744</v>
      </c>
      <c r="C620" t="s">
        <v>1158</v>
      </c>
      <c r="D620" s="40" t="s">
        <v>1159</v>
      </c>
      <c r="E620" t="s">
        <v>1158</v>
      </c>
      <c r="F620" s="40" t="s">
        <v>1164</v>
      </c>
      <c r="G620" t="s">
        <v>1885</v>
      </c>
      <c r="H620" t="s">
        <v>1886</v>
      </c>
      <c r="I620" s="1"/>
      <c r="J620" s="1"/>
      <c r="K620" s="1"/>
      <c r="L620" s="1"/>
      <c r="M620" s="1"/>
      <c r="N620" s="1">
        <v>20</v>
      </c>
      <c r="O620" s="60">
        <f t="shared" si="139"/>
        <v>1</v>
      </c>
      <c r="P620" s="60">
        <f t="shared" si="140"/>
        <v>1</v>
      </c>
      <c r="Q620" s="62">
        <f t="shared" si="146"/>
        <v>0</v>
      </c>
      <c r="R620" s="62">
        <f t="shared" si="141"/>
        <v>1</v>
      </c>
      <c r="S620" s="60" t="str">
        <f t="shared" si="137"/>
        <v>0-15% range</v>
      </c>
      <c r="T620" s="61">
        <f t="shared" si="144"/>
        <v>20</v>
      </c>
      <c r="U620" s="61">
        <f t="shared" si="142"/>
        <v>20</v>
      </c>
      <c r="V620" s="61">
        <f t="shared" si="143"/>
        <v>20</v>
      </c>
      <c r="W620" s="60">
        <f t="shared" si="138"/>
        <v>1</v>
      </c>
      <c r="X620" s="77" t="s">
        <v>2173</v>
      </c>
    </row>
    <row r="621" spans="1:24" ht="15" customHeight="1" x14ac:dyDescent="0.25">
      <c r="A621" s="40" t="s">
        <v>18</v>
      </c>
      <c r="B621" s="40" t="s">
        <v>744</v>
      </c>
      <c r="C621" t="s">
        <v>1158</v>
      </c>
      <c r="D621" s="40" t="s">
        <v>1159</v>
      </c>
      <c r="E621" t="s">
        <v>1178</v>
      </c>
      <c r="F621" s="40" t="s">
        <v>1179</v>
      </c>
      <c r="G621" t="s">
        <v>1180</v>
      </c>
      <c r="H621" t="s">
        <v>1181</v>
      </c>
      <c r="I621" s="1"/>
      <c r="J621" s="1"/>
      <c r="K621" s="1"/>
      <c r="L621" s="1"/>
      <c r="M621" s="1"/>
      <c r="N621" s="1">
        <v>10</v>
      </c>
      <c r="O621" s="60">
        <f t="shared" si="139"/>
        <v>1</v>
      </c>
      <c r="P621" s="60">
        <f t="shared" si="140"/>
        <v>1</v>
      </c>
      <c r="Q621" s="62">
        <f t="shared" si="146"/>
        <v>0</v>
      </c>
      <c r="R621" s="62">
        <f t="shared" si="141"/>
        <v>1</v>
      </c>
      <c r="S621" s="60" t="str">
        <f t="shared" si="137"/>
        <v>0-15% range</v>
      </c>
      <c r="T621" s="61">
        <f t="shared" si="144"/>
        <v>10</v>
      </c>
      <c r="U621" s="61">
        <f t="shared" si="142"/>
        <v>10</v>
      </c>
      <c r="V621" s="61">
        <f t="shared" si="143"/>
        <v>10</v>
      </c>
      <c r="W621" s="60">
        <f t="shared" si="138"/>
        <v>1</v>
      </c>
      <c r="X621" s="77" t="s">
        <v>2173</v>
      </c>
    </row>
    <row r="622" spans="1:24" ht="15" customHeight="1" x14ac:dyDescent="0.25">
      <c r="A622" s="40" t="s">
        <v>18</v>
      </c>
      <c r="B622" s="40" t="s">
        <v>744</v>
      </c>
      <c r="C622" t="s">
        <v>1158</v>
      </c>
      <c r="D622" s="40" t="s">
        <v>1159</v>
      </c>
      <c r="E622" t="s">
        <v>1178</v>
      </c>
      <c r="F622" s="40" t="s">
        <v>1179</v>
      </c>
      <c r="G622" t="s">
        <v>1887</v>
      </c>
      <c r="H622" t="s">
        <v>1888</v>
      </c>
      <c r="I622" s="1"/>
      <c r="J622" s="1"/>
      <c r="K622" s="1"/>
      <c r="L622" s="1"/>
      <c r="M622" s="1"/>
      <c r="N622" s="1">
        <v>15</v>
      </c>
      <c r="O622" s="60">
        <f t="shared" si="139"/>
        <v>1</v>
      </c>
      <c r="P622" s="60">
        <f t="shared" si="140"/>
        <v>1</v>
      </c>
      <c r="Q622" s="62">
        <f t="shared" si="146"/>
        <v>0</v>
      </c>
      <c r="R622" s="62">
        <f t="shared" si="141"/>
        <v>1</v>
      </c>
      <c r="S622" s="60" t="str">
        <f t="shared" si="137"/>
        <v>0-15% range</v>
      </c>
      <c r="T622" s="61">
        <f t="shared" si="144"/>
        <v>15</v>
      </c>
      <c r="U622" s="61">
        <f t="shared" si="142"/>
        <v>15</v>
      </c>
      <c r="V622" s="61">
        <f t="shared" si="143"/>
        <v>15</v>
      </c>
      <c r="W622" s="60">
        <f t="shared" si="138"/>
        <v>1</v>
      </c>
      <c r="X622" s="77" t="s">
        <v>2173</v>
      </c>
    </row>
    <row r="623" spans="1:24" ht="15" customHeight="1" x14ac:dyDescent="0.25">
      <c r="A623" s="40" t="s">
        <v>18</v>
      </c>
      <c r="B623" s="40" t="s">
        <v>744</v>
      </c>
      <c r="C623" t="s">
        <v>1158</v>
      </c>
      <c r="D623" s="40" t="s">
        <v>1159</v>
      </c>
      <c r="E623" t="s">
        <v>1182</v>
      </c>
      <c r="F623" s="40" t="s">
        <v>1183</v>
      </c>
      <c r="G623" t="s">
        <v>1182</v>
      </c>
      <c r="H623" t="s">
        <v>1184</v>
      </c>
      <c r="I623" s="1"/>
      <c r="J623" s="1"/>
      <c r="K623" s="1"/>
      <c r="L623" s="1"/>
      <c r="M623" s="1"/>
      <c r="N623" s="1">
        <v>25</v>
      </c>
      <c r="O623" s="60">
        <f t="shared" si="139"/>
        <v>1</v>
      </c>
      <c r="P623" s="60">
        <f t="shared" si="140"/>
        <v>1</v>
      </c>
      <c r="Q623" s="62">
        <f t="shared" si="146"/>
        <v>0</v>
      </c>
      <c r="R623" s="62">
        <f t="shared" si="141"/>
        <v>1</v>
      </c>
      <c r="S623" s="60" t="str">
        <f t="shared" si="137"/>
        <v>0-15% range</v>
      </c>
      <c r="T623" s="61">
        <f t="shared" si="144"/>
        <v>25</v>
      </c>
      <c r="U623" s="61">
        <f t="shared" si="142"/>
        <v>25</v>
      </c>
      <c r="V623" s="61">
        <f t="shared" si="143"/>
        <v>25</v>
      </c>
      <c r="W623" s="60">
        <f t="shared" si="138"/>
        <v>1</v>
      </c>
      <c r="X623" s="77" t="s">
        <v>2173</v>
      </c>
    </row>
    <row r="624" spans="1:24" ht="15" customHeight="1" x14ac:dyDescent="0.25">
      <c r="A624" s="40" t="s">
        <v>18</v>
      </c>
      <c r="B624" s="40" t="s">
        <v>744</v>
      </c>
      <c r="C624" t="s">
        <v>1158</v>
      </c>
      <c r="D624" s="40" t="s">
        <v>1159</v>
      </c>
      <c r="E624" t="s">
        <v>1182</v>
      </c>
      <c r="F624" s="40" t="s">
        <v>1183</v>
      </c>
      <c r="G624" t="s">
        <v>1451</v>
      </c>
      <c r="H624" t="s">
        <v>1452</v>
      </c>
      <c r="I624" s="1"/>
      <c r="J624" s="1"/>
      <c r="K624" s="1"/>
      <c r="L624" s="1"/>
      <c r="M624" s="1"/>
      <c r="N624" s="1">
        <v>15</v>
      </c>
      <c r="O624" s="60">
        <f t="shared" si="139"/>
        <v>1</v>
      </c>
      <c r="P624" s="60">
        <f t="shared" si="140"/>
        <v>1</v>
      </c>
      <c r="Q624" s="62">
        <f t="shared" si="146"/>
        <v>0</v>
      </c>
      <c r="R624" s="62">
        <f t="shared" si="141"/>
        <v>1</v>
      </c>
      <c r="S624" s="60" t="str">
        <f t="shared" si="137"/>
        <v>0-15% range</v>
      </c>
      <c r="T624" s="61">
        <f t="shared" si="144"/>
        <v>15</v>
      </c>
      <c r="U624" s="61">
        <f t="shared" si="142"/>
        <v>15</v>
      </c>
      <c r="V624" s="61">
        <f t="shared" si="143"/>
        <v>15</v>
      </c>
      <c r="W624" s="60">
        <f t="shared" si="138"/>
        <v>1</v>
      </c>
      <c r="X624" s="77" t="s">
        <v>2173</v>
      </c>
    </row>
    <row r="625" spans="1:24" ht="15" customHeight="1" x14ac:dyDescent="0.25">
      <c r="A625" s="40" t="s">
        <v>18</v>
      </c>
      <c r="B625" s="40" t="s">
        <v>744</v>
      </c>
      <c r="C625" t="s">
        <v>1158</v>
      </c>
      <c r="D625" s="40" t="s">
        <v>1159</v>
      </c>
      <c r="E625" t="s">
        <v>1182</v>
      </c>
      <c r="F625" s="40" t="s">
        <v>1183</v>
      </c>
      <c r="G625" t="s">
        <v>1500</v>
      </c>
      <c r="H625" t="s">
        <v>1755</v>
      </c>
      <c r="I625" s="1"/>
      <c r="J625" s="1"/>
      <c r="K625" s="1"/>
      <c r="L625" s="1"/>
      <c r="M625" s="1"/>
      <c r="N625" s="1">
        <v>10</v>
      </c>
      <c r="O625" s="60">
        <f t="shared" si="139"/>
        <v>1</v>
      </c>
      <c r="P625" s="60">
        <f t="shared" si="140"/>
        <v>1</v>
      </c>
      <c r="Q625" s="62">
        <f t="shared" si="146"/>
        <v>0</v>
      </c>
      <c r="R625" s="62">
        <f t="shared" si="141"/>
        <v>1</v>
      </c>
      <c r="S625" s="60" t="str">
        <f t="shared" si="137"/>
        <v>0-15% range</v>
      </c>
      <c r="T625" s="61">
        <f t="shared" si="144"/>
        <v>10</v>
      </c>
      <c r="U625" s="61">
        <f t="shared" si="142"/>
        <v>10</v>
      </c>
      <c r="V625" s="61">
        <f t="shared" si="143"/>
        <v>10</v>
      </c>
      <c r="W625" s="60">
        <f t="shared" si="138"/>
        <v>1</v>
      </c>
      <c r="X625" s="77" t="s">
        <v>2173</v>
      </c>
    </row>
    <row r="626" spans="1:24" ht="15" customHeight="1" x14ac:dyDescent="0.25">
      <c r="A626" s="40" t="s">
        <v>18</v>
      </c>
      <c r="B626" s="40" t="s">
        <v>744</v>
      </c>
      <c r="C626" t="s">
        <v>1158</v>
      </c>
      <c r="D626" s="40" t="s">
        <v>1159</v>
      </c>
      <c r="E626" t="s">
        <v>1437</v>
      </c>
      <c r="F626" s="40" t="s">
        <v>1438</v>
      </c>
      <c r="G626" t="s">
        <v>1439</v>
      </c>
      <c r="H626" t="s">
        <v>1440</v>
      </c>
      <c r="I626" s="1"/>
      <c r="J626" s="1"/>
      <c r="K626" s="1"/>
      <c r="L626" s="1"/>
      <c r="M626" s="1"/>
      <c r="N626" s="1">
        <v>15</v>
      </c>
      <c r="O626" s="60">
        <f t="shared" si="139"/>
        <v>1</v>
      </c>
      <c r="P626" s="60">
        <f t="shared" si="140"/>
        <v>1</v>
      </c>
      <c r="Q626" s="62">
        <f t="shared" si="146"/>
        <v>0</v>
      </c>
      <c r="R626" s="62">
        <f t="shared" si="141"/>
        <v>1</v>
      </c>
      <c r="S626" s="60" t="str">
        <f t="shared" si="137"/>
        <v>0-15% range</v>
      </c>
      <c r="T626" s="61">
        <f t="shared" si="144"/>
        <v>15</v>
      </c>
      <c r="U626" s="61">
        <f t="shared" si="142"/>
        <v>15</v>
      </c>
      <c r="V626" s="61">
        <f t="shared" si="143"/>
        <v>15</v>
      </c>
      <c r="W626" s="60">
        <f t="shared" si="138"/>
        <v>1</v>
      </c>
      <c r="X626" s="77" t="s">
        <v>2173</v>
      </c>
    </row>
    <row r="627" spans="1:24" ht="15" customHeight="1" x14ac:dyDescent="0.25">
      <c r="A627" s="40" t="s">
        <v>18</v>
      </c>
      <c r="B627" s="40" t="s">
        <v>744</v>
      </c>
      <c r="C627" t="s">
        <v>1158</v>
      </c>
      <c r="D627" s="40" t="s">
        <v>1159</v>
      </c>
      <c r="E627" t="s">
        <v>1437</v>
      </c>
      <c r="F627" s="40" t="s">
        <v>1438</v>
      </c>
      <c r="G627" t="s">
        <v>1437</v>
      </c>
      <c r="H627" t="s">
        <v>1695</v>
      </c>
      <c r="I627" s="1"/>
      <c r="J627" s="1"/>
      <c r="K627" s="1"/>
      <c r="L627" s="1"/>
      <c r="M627" s="1"/>
      <c r="N627" s="1">
        <v>25</v>
      </c>
      <c r="O627" s="60">
        <f t="shared" si="139"/>
        <v>1</v>
      </c>
      <c r="P627" s="60">
        <f t="shared" si="140"/>
        <v>1</v>
      </c>
      <c r="Q627" s="62">
        <f t="shared" si="146"/>
        <v>0</v>
      </c>
      <c r="R627" s="62">
        <f t="shared" si="141"/>
        <v>1</v>
      </c>
      <c r="S627" s="60" t="str">
        <f t="shared" si="137"/>
        <v>0-15% range</v>
      </c>
      <c r="T627" s="61">
        <f t="shared" si="144"/>
        <v>25</v>
      </c>
      <c r="U627" s="61">
        <f t="shared" si="142"/>
        <v>25</v>
      </c>
      <c r="V627" s="61">
        <f t="shared" si="143"/>
        <v>25</v>
      </c>
      <c r="W627" s="60">
        <f t="shared" si="138"/>
        <v>1</v>
      </c>
      <c r="X627" s="77" t="s">
        <v>2173</v>
      </c>
    </row>
    <row r="628" spans="1:24" ht="15" customHeight="1" x14ac:dyDescent="0.25">
      <c r="A628" s="40" t="s">
        <v>18</v>
      </c>
      <c r="B628" s="40" t="s">
        <v>744</v>
      </c>
      <c r="C628" t="s">
        <v>1158</v>
      </c>
      <c r="D628" s="40" t="s">
        <v>1159</v>
      </c>
      <c r="E628" t="s">
        <v>1437</v>
      </c>
      <c r="F628" s="40" t="s">
        <v>1438</v>
      </c>
      <c r="G628" t="s">
        <v>1878</v>
      </c>
      <c r="H628" t="s">
        <v>1879</v>
      </c>
      <c r="I628" s="1"/>
      <c r="J628" s="1"/>
      <c r="K628" s="1"/>
      <c r="L628" s="1"/>
      <c r="M628" s="1"/>
      <c r="N628" s="1">
        <v>20</v>
      </c>
      <c r="O628" s="60">
        <f t="shared" si="139"/>
        <v>1</v>
      </c>
      <c r="P628" s="60">
        <f t="shared" si="140"/>
        <v>1</v>
      </c>
      <c r="Q628" s="62">
        <f t="shared" si="146"/>
        <v>0</v>
      </c>
      <c r="R628" s="62">
        <f t="shared" si="141"/>
        <v>1</v>
      </c>
      <c r="S628" s="60" t="str">
        <f t="shared" si="137"/>
        <v>0-15% range</v>
      </c>
      <c r="T628" s="61">
        <f t="shared" si="144"/>
        <v>20</v>
      </c>
      <c r="U628" s="61">
        <f t="shared" si="142"/>
        <v>20</v>
      </c>
      <c r="V628" s="61">
        <f t="shared" si="143"/>
        <v>20</v>
      </c>
      <c r="W628" s="60">
        <f t="shared" si="138"/>
        <v>1</v>
      </c>
      <c r="X628" s="77" t="s">
        <v>2173</v>
      </c>
    </row>
    <row r="629" spans="1:24" ht="15" customHeight="1" x14ac:dyDescent="0.25">
      <c r="A629" s="40" t="s">
        <v>18</v>
      </c>
      <c r="B629" s="40" t="s">
        <v>744</v>
      </c>
      <c r="C629" t="s">
        <v>1158</v>
      </c>
      <c r="D629" s="40" t="s">
        <v>1159</v>
      </c>
      <c r="E629" t="s">
        <v>1453</v>
      </c>
      <c r="F629" s="40" t="s">
        <v>1454</v>
      </c>
      <c r="G629" t="s">
        <v>1455</v>
      </c>
      <c r="H629" t="s">
        <v>1456</v>
      </c>
      <c r="I629" s="1"/>
      <c r="J629" s="1"/>
      <c r="K629" s="1"/>
      <c r="L629" s="1"/>
      <c r="M629" s="1"/>
      <c r="N629" s="1">
        <v>15</v>
      </c>
      <c r="O629" s="60">
        <f t="shared" si="139"/>
        <v>1</v>
      </c>
      <c r="P629" s="60">
        <f t="shared" si="140"/>
        <v>1</v>
      </c>
      <c r="Q629" s="62">
        <f t="shared" si="146"/>
        <v>0</v>
      </c>
      <c r="R629" s="62">
        <f t="shared" si="141"/>
        <v>1</v>
      </c>
      <c r="S629" s="60" t="str">
        <f t="shared" si="137"/>
        <v>0-15% range</v>
      </c>
      <c r="T629" s="61">
        <f t="shared" si="144"/>
        <v>15</v>
      </c>
      <c r="U629" s="61">
        <f t="shared" si="142"/>
        <v>15</v>
      </c>
      <c r="V629" s="61">
        <f t="shared" si="143"/>
        <v>15</v>
      </c>
      <c r="W629" s="60">
        <f t="shared" si="138"/>
        <v>1</v>
      </c>
      <c r="X629" s="77" t="s">
        <v>2173</v>
      </c>
    </row>
    <row r="630" spans="1:24" ht="15" customHeight="1" x14ac:dyDescent="0.25">
      <c r="A630" s="40" t="s">
        <v>18</v>
      </c>
      <c r="B630" s="40" t="s">
        <v>744</v>
      </c>
      <c r="C630" t="s">
        <v>1158</v>
      </c>
      <c r="D630" s="40" t="s">
        <v>1159</v>
      </c>
      <c r="E630" t="s">
        <v>1453</v>
      </c>
      <c r="F630" s="40" t="s">
        <v>1454</v>
      </c>
      <c r="G630" t="s">
        <v>1700</v>
      </c>
      <c r="H630" t="s">
        <v>1701</v>
      </c>
      <c r="I630" s="1"/>
      <c r="J630" s="1"/>
      <c r="K630" s="1"/>
      <c r="L630" s="1"/>
      <c r="M630" s="1"/>
      <c r="N630" s="1">
        <v>20</v>
      </c>
      <c r="O630" s="60">
        <f t="shared" si="139"/>
        <v>1</v>
      </c>
      <c r="P630" s="60">
        <f t="shared" si="140"/>
        <v>1</v>
      </c>
      <c r="Q630" s="62">
        <f t="shared" si="146"/>
        <v>0</v>
      </c>
      <c r="R630" s="62">
        <f t="shared" si="141"/>
        <v>1</v>
      </c>
      <c r="S630" s="60" t="str">
        <f t="shared" si="137"/>
        <v>0-15% range</v>
      </c>
      <c r="T630" s="61">
        <f t="shared" si="144"/>
        <v>20</v>
      </c>
      <c r="U630" s="61">
        <f t="shared" si="142"/>
        <v>20</v>
      </c>
      <c r="V630" s="61">
        <f t="shared" si="143"/>
        <v>20</v>
      </c>
      <c r="W630" s="60">
        <f t="shared" si="138"/>
        <v>1</v>
      </c>
      <c r="X630" s="77" t="s">
        <v>2173</v>
      </c>
    </row>
    <row r="631" spans="1:24" ht="15" customHeight="1" x14ac:dyDescent="0.25">
      <c r="A631" s="40" t="s">
        <v>18</v>
      </c>
      <c r="B631" s="40" t="s">
        <v>744</v>
      </c>
      <c r="C631" t="s">
        <v>1158</v>
      </c>
      <c r="D631" s="40" t="s">
        <v>1159</v>
      </c>
      <c r="E631" t="s">
        <v>1453</v>
      </c>
      <c r="F631" s="40" t="s">
        <v>1454</v>
      </c>
      <c r="G631" t="s">
        <v>1453</v>
      </c>
      <c r="H631" t="s">
        <v>1764</v>
      </c>
      <c r="I631" s="1"/>
      <c r="J631" s="1"/>
      <c r="K631" s="1"/>
      <c r="L631" s="1"/>
      <c r="M631" s="1"/>
      <c r="N631" s="1">
        <v>25</v>
      </c>
      <c r="O631" s="60">
        <f t="shared" si="139"/>
        <v>1</v>
      </c>
      <c r="P631" s="60">
        <f t="shared" si="140"/>
        <v>1</v>
      </c>
      <c r="Q631" s="62">
        <f t="shared" si="146"/>
        <v>0</v>
      </c>
      <c r="R631" s="62">
        <f t="shared" si="141"/>
        <v>1</v>
      </c>
      <c r="S631" s="60" t="str">
        <f t="shared" si="137"/>
        <v>0-15% range</v>
      </c>
      <c r="T631" s="61">
        <f t="shared" si="144"/>
        <v>25</v>
      </c>
      <c r="U631" s="61">
        <f t="shared" si="142"/>
        <v>25</v>
      </c>
      <c r="V631" s="61">
        <f t="shared" si="143"/>
        <v>25</v>
      </c>
      <c r="W631" s="60">
        <f t="shared" si="138"/>
        <v>1</v>
      </c>
      <c r="X631" s="77" t="s">
        <v>2173</v>
      </c>
    </row>
    <row r="632" spans="1:24" ht="15" customHeight="1" x14ac:dyDescent="0.25">
      <c r="A632" s="41" t="s">
        <v>18</v>
      </c>
      <c r="B632" s="40" t="s">
        <v>744</v>
      </c>
      <c r="C632" t="s">
        <v>1158</v>
      </c>
      <c r="D632" s="40" t="s">
        <v>1159</v>
      </c>
      <c r="E632" t="s">
        <v>1453</v>
      </c>
      <c r="F632" s="40" t="s">
        <v>1454</v>
      </c>
      <c r="G632" t="s">
        <v>1876</v>
      </c>
      <c r="H632" t="s">
        <v>1877</v>
      </c>
      <c r="I632" s="1"/>
      <c r="J632" s="1"/>
      <c r="K632" s="1"/>
      <c r="L632" s="1"/>
      <c r="M632" s="1"/>
      <c r="N632" s="1">
        <v>15</v>
      </c>
      <c r="O632" s="60">
        <f t="shared" si="139"/>
        <v>1</v>
      </c>
      <c r="P632" s="60">
        <f t="shared" si="140"/>
        <v>1</v>
      </c>
      <c r="Q632" s="62">
        <f t="shared" si="146"/>
        <v>0</v>
      </c>
      <c r="R632" s="62">
        <f t="shared" si="141"/>
        <v>1</v>
      </c>
      <c r="S632" s="60" t="str">
        <f t="shared" si="137"/>
        <v>0-15% range</v>
      </c>
      <c r="T632" s="61">
        <f t="shared" si="144"/>
        <v>15</v>
      </c>
      <c r="U632" s="61">
        <f t="shared" si="142"/>
        <v>15</v>
      </c>
      <c r="V632" s="61">
        <f t="shared" si="143"/>
        <v>15</v>
      </c>
      <c r="W632" s="60">
        <f t="shared" si="138"/>
        <v>1</v>
      </c>
      <c r="X632" s="77" t="s">
        <v>2173</v>
      </c>
    </row>
    <row r="633" spans="1:24" ht="15" customHeight="1" x14ac:dyDescent="0.25">
      <c r="A633" s="40" t="s">
        <v>19</v>
      </c>
      <c r="B633" s="40" t="s">
        <v>750</v>
      </c>
      <c r="C633" t="s">
        <v>30</v>
      </c>
      <c r="D633" s="40" t="s">
        <v>1135</v>
      </c>
      <c r="E633" t="s">
        <v>30</v>
      </c>
      <c r="F633" s="40" t="s">
        <v>1136</v>
      </c>
      <c r="G633" t="s">
        <v>1137</v>
      </c>
      <c r="H633" t="s">
        <v>1138</v>
      </c>
      <c r="I633" s="1"/>
      <c r="J633" s="1"/>
      <c r="K633" s="1"/>
      <c r="L633" s="1"/>
      <c r="M633" s="1"/>
      <c r="N633" s="1">
        <v>10</v>
      </c>
      <c r="O633" s="60">
        <f t="shared" si="139"/>
        <v>1</v>
      </c>
      <c r="P633" s="60">
        <f t="shared" si="140"/>
        <v>1</v>
      </c>
      <c r="Q633" s="62">
        <f t="shared" si="146"/>
        <v>0</v>
      </c>
      <c r="R633" s="62">
        <f t="shared" si="141"/>
        <v>1</v>
      </c>
      <c r="S633" s="60" t="str">
        <f t="shared" si="137"/>
        <v>0-15% range</v>
      </c>
      <c r="T633" s="61">
        <f t="shared" si="144"/>
        <v>10</v>
      </c>
      <c r="U633" s="61">
        <f t="shared" si="142"/>
        <v>10</v>
      </c>
      <c r="V633" s="61">
        <f t="shared" si="143"/>
        <v>10</v>
      </c>
      <c r="W633" s="60">
        <f t="shared" si="138"/>
        <v>1</v>
      </c>
      <c r="X633" s="77" t="s">
        <v>2173</v>
      </c>
    </row>
    <row r="634" spans="1:24" ht="15" customHeight="1" x14ac:dyDescent="0.25">
      <c r="A634" s="40" t="s">
        <v>19</v>
      </c>
      <c r="B634" s="40" t="s">
        <v>750</v>
      </c>
      <c r="C634" t="s">
        <v>30</v>
      </c>
      <c r="D634" s="40" t="s">
        <v>1135</v>
      </c>
      <c r="E634" t="s">
        <v>30</v>
      </c>
      <c r="F634" s="40" t="s">
        <v>1136</v>
      </c>
      <c r="G634" t="s">
        <v>1684</v>
      </c>
      <c r="H634" t="s">
        <v>1685</v>
      </c>
      <c r="I634" s="1"/>
      <c r="J634" s="1"/>
      <c r="K634" s="1"/>
      <c r="L634" s="1"/>
      <c r="M634" s="1"/>
      <c r="N634" s="1">
        <v>20</v>
      </c>
      <c r="O634" s="60">
        <f t="shared" si="139"/>
        <v>1</v>
      </c>
      <c r="P634" s="60">
        <f t="shared" si="140"/>
        <v>1</v>
      </c>
      <c r="Q634" s="62">
        <f t="shared" si="146"/>
        <v>0</v>
      </c>
      <c r="R634" s="62">
        <f t="shared" si="141"/>
        <v>1</v>
      </c>
      <c r="S634" s="60" t="str">
        <f t="shared" si="137"/>
        <v>0-15% range</v>
      </c>
      <c r="T634" s="61">
        <f t="shared" si="144"/>
        <v>20</v>
      </c>
      <c r="U634" s="61">
        <f t="shared" si="142"/>
        <v>20</v>
      </c>
      <c r="V634" s="61">
        <f t="shared" si="143"/>
        <v>20</v>
      </c>
      <c r="W634" s="60">
        <f t="shared" si="138"/>
        <v>1</v>
      </c>
      <c r="X634" s="77" t="s">
        <v>2173</v>
      </c>
    </row>
    <row r="635" spans="1:24" ht="15" customHeight="1" x14ac:dyDescent="0.25">
      <c r="A635" s="40" t="s">
        <v>19</v>
      </c>
      <c r="B635" s="40" t="s">
        <v>750</v>
      </c>
      <c r="C635" t="s">
        <v>30</v>
      </c>
      <c r="D635" s="40" t="s">
        <v>1135</v>
      </c>
      <c r="E635" t="s">
        <v>30</v>
      </c>
      <c r="F635" s="40" t="s">
        <v>1420</v>
      </c>
      <c r="G635" t="s">
        <v>1421</v>
      </c>
      <c r="H635" t="s">
        <v>1422</v>
      </c>
      <c r="I635" s="1"/>
      <c r="J635" s="1"/>
      <c r="K635" s="1"/>
      <c r="L635" s="1"/>
      <c r="M635" s="1"/>
      <c r="N635" s="1">
        <v>20</v>
      </c>
      <c r="O635" s="60">
        <f t="shared" si="139"/>
        <v>1</v>
      </c>
      <c r="P635" s="60">
        <f t="shared" si="140"/>
        <v>1</v>
      </c>
      <c r="Q635" s="62">
        <f t="shared" si="146"/>
        <v>0</v>
      </c>
      <c r="R635" s="62">
        <f t="shared" si="141"/>
        <v>1</v>
      </c>
      <c r="S635" s="60" t="str">
        <f t="shared" si="137"/>
        <v>0-15% range</v>
      </c>
      <c r="T635" s="61">
        <f t="shared" si="144"/>
        <v>20</v>
      </c>
      <c r="U635" s="61">
        <f t="shared" si="142"/>
        <v>20</v>
      </c>
      <c r="V635" s="61">
        <f t="shared" si="143"/>
        <v>20</v>
      </c>
      <c r="W635" s="60">
        <f t="shared" si="138"/>
        <v>1</v>
      </c>
      <c r="X635" s="77" t="s">
        <v>2173</v>
      </c>
    </row>
    <row r="636" spans="1:24" ht="15" customHeight="1" x14ac:dyDescent="0.25">
      <c r="A636" s="40" t="s">
        <v>19</v>
      </c>
      <c r="B636" s="40" t="s">
        <v>750</v>
      </c>
      <c r="C636" t="s">
        <v>30</v>
      </c>
      <c r="D636" s="40" t="s">
        <v>1135</v>
      </c>
      <c r="E636" t="s">
        <v>30</v>
      </c>
      <c r="F636" s="40" t="s">
        <v>1420</v>
      </c>
      <c r="G636" t="s">
        <v>2073</v>
      </c>
      <c r="H636" t="s">
        <v>2074</v>
      </c>
      <c r="I636" s="1"/>
      <c r="J636" s="1"/>
      <c r="K636" s="1"/>
      <c r="L636" s="1"/>
      <c r="M636" s="1"/>
      <c r="N636" s="1">
        <v>15</v>
      </c>
      <c r="O636" s="60">
        <f t="shared" si="139"/>
        <v>1</v>
      </c>
      <c r="P636" s="60">
        <f t="shared" si="140"/>
        <v>1</v>
      </c>
      <c r="Q636" s="62">
        <f t="shared" si="146"/>
        <v>0</v>
      </c>
      <c r="R636" s="62">
        <f t="shared" si="141"/>
        <v>1</v>
      </c>
      <c r="S636" s="60" t="str">
        <f t="shared" si="137"/>
        <v>0-15% range</v>
      </c>
      <c r="T636" s="61">
        <f t="shared" si="144"/>
        <v>15</v>
      </c>
      <c r="U636" s="61">
        <f t="shared" si="142"/>
        <v>15</v>
      </c>
      <c r="V636" s="61">
        <f t="shared" si="143"/>
        <v>15</v>
      </c>
      <c r="W636" s="60">
        <f t="shared" si="138"/>
        <v>1</v>
      </c>
      <c r="X636" s="77" t="s">
        <v>2173</v>
      </c>
    </row>
    <row r="637" spans="1:24" ht="15" customHeight="1" x14ac:dyDescent="0.25">
      <c r="A637" s="40" t="s">
        <v>19</v>
      </c>
      <c r="B637" s="40" t="s">
        <v>750</v>
      </c>
      <c r="C637" t="s">
        <v>30</v>
      </c>
      <c r="D637" s="40" t="s">
        <v>1135</v>
      </c>
      <c r="E637" t="s">
        <v>30</v>
      </c>
      <c r="F637" s="40" t="s">
        <v>1420</v>
      </c>
      <c r="G637" t="s">
        <v>2076</v>
      </c>
      <c r="H637" t="s">
        <v>2077</v>
      </c>
      <c r="I637" s="1"/>
      <c r="J637" s="1"/>
      <c r="K637" s="1"/>
      <c r="L637" s="1"/>
      <c r="M637" s="1"/>
      <c r="N637" s="1">
        <v>40</v>
      </c>
      <c r="O637" s="60">
        <f t="shared" si="139"/>
        <v>1</v>
      </c>
      <c r="P637" s="60">
        <f t="shared" si="140"/>
        <v>1</v>
      </c>
      <c r="Q637" s="62">
        <f t="shared" si="146"/>
        <v>0</v>
      </c>
      <c r="R637" s="62">
        <f t="shared" si="141"/>
        <v>1</v>
      </c>
      <c r="S637" s="60" t="str">
        <f t="shared" si="137"/>
        <v>0-15% range</v>
      </c>
      <c r="T637" s="61">
        <f t="shared" si="144"/>
        <v>40</v>
      </c>
      <c r="U637" s="61">
        <f t="shared" si="142"/>
        <v>40</v>
      </c>
      <c r="V637" s="61">
        <f t="shared" si="143"/>
        <v>40</v>
      </c>
      <c r="W637" s="60">
        <f t="shared" si="138"/>
        <v>1</v>
      </c>
      <c r="X637" s="77" t="s">
        <v>2173</v>
      </c>
    </row>
    <row r="638" spans="1:24" ht="15" customHeight="1" x14ac:dyDescent="0.25">
      <c r="A638" s="40" t="s">
        <v>19</v>
      </c>
      <c r="B638" s="40" t="s">
        <v>750</v>
      </c>
      <c r="C638" t="s">
        <v>30</v>
      </c>
      <c r="D638" s="40" t="s">
        <v>1135</v>
      </c>
      <c r="E638" t="s">
        <v>30</v>
      </c>
      <c r="F638" s="40" t="s">
        <v>1681</v>
      </c>
      <c r="G638" t="s">
        <v>1682</v>
      </c>
      <c r="H638" t="s">
        <v>1683</v>
      </c>
      <c r="I638" s="1"/>
      <c r="J638" s="1"/>
      <c r="K638" s="1"/>
      <c r="L638" s="1"/>
      <c r="M638" s="1"/>
      <c r="N638" s="1">
        <v>20</v>
      </c>
      <c r="O638" s="60">
        <f t="shared" si="139"/>
        <v>1</v>
      </c>
      <c r="P638" s="60">
        <f t="shared" si="140"/>
        <v>1</v>
      </c>
      <c r="Q638" s="62">
        <f t="shared" si="146"/>
        <v>0</v>
      </c>
      <c r="R638" s="62">
        <f t="shared" si="141"/>
        <v>1</v>
      </c>
      <c r="S638" s="60" t="str">
        <f t="shared" si="137"/>
        <v>0-15% range</v>
      </c>
      <c r="T638" s="61">
        <f t="shared" si="144"/>
        <v>20</v>
      </c>
      <c r="U638" s="61">
        <f t="shared" si="142"/>
        <v>20</v>
      </c>
      <c r="V638" s="61">
        <f t="shared" si="143"/>
        <v>20</v>
      </c>
      <c r="W638" s="60">
        <f t="shared" si="138"/>
        <v>1</v>
      </c>
      <c r="X638" s="77" t="s">
        <v>2173</v>
      </c>
    </row>
    <row r="639" spans="1:24" ht="15" customHeight="1" x14ac:dyDescent="0.25">
      <c r="A639" s="40" t="s">
        <v>19</v>
      </c>
      <c r="B639" s="40" t="s">
        <v>750</v>
      </c>
      <c r="C639" t="s">
        <v>30</v>
      </c>
      <c r="D639" s="40" t="s">
        <v>1135</v>
      </c>
      <c r="E639" t="s">
        <v>30</v>
      </c>
      <c r="F639" s="40" t="s">
        <v>1681</v>
      </c>
      <c r="G639" t="s">
        <v>1870</v>
      </c>
      <c r="H639" t="s">
        <v>1871</v>
      </c>
      <c r="I639" s="1"/>
      <c r="J639" s="1"/>
      <c r="K639" s="1"/>
      <c r="L639" s="1"/>
      <c r="M639" s="1"/>
      <c r="N639" s="1">
        <v>25</v>
      </c>
      <c r="O639" s="60">
        <f t="shared" si="139"/>
        <v>1</v>
      </c>
      <c r="P639" s="60">
        <f t="shared" si="140"/>
        <v>1</v>
      </c>
      <c r="Q639" s="62">
        <f t="shared" si="146"/>
        <v>0</v>
      </c>
      <c r="R639" s="62">
        <f t="shared" si="141"/>
        <v>1</v>
      </c>
      <c r="S639" s="60" t="str">
        <f t="shared" si="137"/>
        <v>0-15% range</v>
      </c>
      <c r="T639" s="61">
        <f t="shared" si="144"/>
        <v>25</v>
      </c>
      <c r="U639" s="61">
        <f t="shared" si="142"/>
        <v>25</v>
      </c>
      <c r="V639" s="61">
        <f t="shared" si="143"/>
        <v>25</v>
      </c>
      <c r="W639" s="60">
        <f t="shared" si="138"/>
        <v>1</v>
      </c>
      <c r="X639" s="77" t="s">
        <v>2173</v>
      </c>
    </row>
    <row r="640" spans="1:24" ht="15" customHeight="1" x14ac:dyDescent="0.25">
      <c r="A640" s="40" t="s">
        <v>19</v>
      </c>
      <c r="B640" s="40" t="s">
        <v>750</v>
      </c>
      <c r="C640" t="s">
        <v>30</v>
      </c>
      <c r="D640" s="40" t="s">
        <v>1135</v>
      </c>
      <c r="E640" t="s">
        <v>30</v>
      </c>
      <c r="F640" s="40" t="s">
        <v>1904</v>
      </c>
      <c r="G640" t="s">
        <v>1905</v>
      </c>
      <c r="H640" t="s">
        <v>1906</v>
      </c>
      <c r="I640" s="1"/>
      <c r="J640" s="1"/>
      <c r="K640" s="1"/>
      <c r="L640" s="1"/>
      <c r="M640" s="1"/>
      <c r="N640" s="1">
        <v>15</v>
      </c>
      <c r="O640" s="60">
        <f t="shared" si="139"/>
        <v>1</v>
      </c>
      <c r="P640" s="60">
        <f t="shared" si="140"/>
        <v>1</v>
      </c>
      <c r="Q640" s="62">
        <f t="shared" si="146"/>
        <v>0</v>
      </c>
      <c r="R640" s="62">
        <f t="shared" si="141"/>
        <v>1</v>
      </c>
      <c r="S640" s="60" t="str">
        <f t="shared" si="137"/>
        <v>0-15% range</v>
      </c>
      <c r="T640" s="61">
        <f t="shared" si="144"/>
        <v>15</v>
      </c>
      <c r="U640" s="61">
        <f t="shared" si="142"/>
        <v>15</v>
      </c>
      <c r="V640" s="61">
        <f t="shared" si="143"/>
        <v>15</v>
      </c>
      <c r="W640" s="60">
        <f t="shared" si="138"/>
        <v>1</v>
      </c>
      <c r="X640" s="77" t="s">
        <v>2173</v>
      </c>
    </row>
    <row r="641" spans="1:24" ht="15" customHeight="1" x14ac:dyDescent="0.25">
      <c r="A641" s="40" t="s">
        <v>19</v>
      </c>
      <c r="B641" s="40" t="s">
        <v>750</v>
      </c>
      <c r="C641" t="s">
        <v>751</v>
      </c>
      <c r="D641" s="40" t="s">
        <v>752</v>
      </c>
      <c r="E641" t="s">
        <v>751</v>
      </c>
      <c r="F641" s="40" t="s">
        <v>753</v>
      </c>
      <c r="G641" t="s">
        <v>751</v>
      </c>
      <c r="H641" t="s">
        <v>754</v>
      </c>
      <c r="I641" s="1"/>
      <c r="J641" s="1"/>
      <c r="K641" s="1"/>
      <c r="L641" s="1"/>
      <c r="M641" s="1"/>
      <c r="N641" s="1">
        <v>65</v>
      </c>
      <c r="O641" s="60">
        <f t="shared" si="139"/>
        <v>1</v>
      </c>
      <c r="P641" s="60">
        <f t="shared" si="140"/>
        <v>1</v>
      </c>
      <c r="Q641" s="62">
        <f t="shared" si="146"/>
        <v>0</v>
      </c>
      <c r="R641" s="62">
        <f t="shared" si="141"/>
        <v>1</v>
      </c>
      <c r="S641" s="60" t="str">
        <f t="shared" si="137"/>
        <v>0-15% range</v>
      </c>
      <c r="T641" s="61">
        <f t="shared" si="144"/>
        <v>65</v>
      </c>
      <c r="U641" s="61">
        <f t="shared" si="142"/>
        <v>65</v>
      </c>
      <c r="V641" s="61">
        <f t="shared" si="143"/>
        <v>65</v>
      </c>
      <c r="W641" s="60">
        <f t="shared" si="138"/>
        <v>1</v>
      </c>
      <c r="X641" s="77" t="s">
        <v>2173</v>
      </c>
    </row>
    <row r="642" spans="1:24" ht="15" customHeight="1" x14ac:dyDescent="0.25">
      <c r="A642" s="40" t="s">
        <v>19</v>
      </c>
      <c r="B642" s="40" t="s">
        <v>750</v>
      </c>
      <c r="C642" t="s">
        <v>751</v>
      </c>
      <c r="D642" s="40" t="s">
        <v>752</v>
      </c>
      <c r="E642" t="s">
        <v>751</v>
      </c>
      <c r="F642" s="40" t="s">
        <v>753</v>
      </c>
      <c r="G642" t="s">
        <v>1392</v>
      </c>
      <c r="H642" t="s">
        <v>1393</v>
      </c>
      <c r="I642" s="1"/>
      <c r="J642" s="1"/>
      <c r="K642" s="1"/>
      <c r="L642" s="1"/>
      <c r="M642" s="1"/>
      <c r="N642" s="1">
        <v>20</v>
      </c>
      <c r="O642" s="60">
        <f t="shared" si="139"/>
        <v>1</v>
      </c>
      <c r="P642" s="60">
        <f t="shared" si="140"/>
        <v>1</v>
      </c>
      <c r="Q642" s="62">
        <f t="shared" si="146"/>
        <v>0</v>
      </c>
      <c r="R642" s="62">
        <f t="shared" si="141"/>
        <v>1</v>
      </c>
      <c r="S642" s="60" t="str">
        <f t="shared" si="137"/>
        <v>0-15% range</v>
      </c>
      <c r="T642" s="61">
        <f t="shared" si="144"/>
        <v>20</v>
      </c>
      <c r="U642" s="61">
        <f t="shared" si="142"/>
        <v>20</v>
      </c>
      <c r="V642" s="61">
        <f t="shared" si="143"/>
        <v>20</v>
      </c>
      <c r="W642" s="60">
        <f t="shared" si="138"/>
        <v>1</v>
      </c>
      <c r="X642" s="77" t="s">
        <v>2173</v>
      </c>
    </row>
    <row r="643" spans="1:24" ht="15" customHeight="1" x14ac:dyDescent="0.25">
      <c r="A643" s="40" t="s">
        <v>19</v>
      </c>
      <c r="B643" s="40" t="s">
        <v>750</v>
      </c>
      <c r="C643" t="s">
        <v>751</v>
      </c>
      <c r="D643" s="40" t="s">
        <v>752</v>
      </c>
      <c r="E643" t="s">
        <v>751</v>
      </c>
      <c r="F643" s="40" t="s">
        <v>753</v>
      </c>
      <c r="G643" t="s">
        <v>1394</v>
      </c>
      <c r="H643" t="s">
        <v>1395</v>
      </c>
      <c r="I643" s="1"/>
      <c r="J643" s="1"/>
      <c r="K643" s="1"/>
      <c r="L643" s="1"/>
      <c r="M643" s="1"/>
      <c r="N643" s="1">
        <v>15</v>
      </c>
      <c r="O643" s="60">
        <f t="shared" si="139"/>
        <v>1</v>
      </c>
      <c r="P643" s="60">
        <f t="shared" si="140"/>
        <v>1</v>
      </c>
      <c r="Q643" s="62">
        <f t="shared" si="146"/>
        <v>0</v>
      </c>
      <c r="R643" s="62">
        <f t="shared" si="141"/>
        <v>1</v>
      </c>
      <c r="S643" s="60" t="str">
        <f t="shared" ref="S643:S706" si="147">IFERROR(IF(Q643&lt;=0.15,"0-15% range",IF(AND(Q643&gt;0.15,Q643&lt;=0.5),"16 - 50% range",IF(Q643&gt;0.5,"50-100% range", "NA"))),"")</f>
        <v>0-15% range</v>
      </c>
      <c r="T643" s="61">
        <f t="shared" si="144"/>
        <v>15</v>
      </c>
      <c r="U643" s="61">
        <f t="shared" si="142"/>
        <v>15</v>
      </c>
      <c r="V643" s="61">
        <f t="shared" si="143"/>
        <v>15</v>
      </c>
      <c r="W643" s="60">
        <f t="shared" ref="W643:W706" si="148">COUNTIF(H:H,H643)</f>
        <v>1</v>
      </c>
      <c r="X643" s="77" t="s">
        <v>2173</v>
      </c>
    </row>
    <row r="644" spans="1:24" ht="15" customHeight="1" x14ac:dyDescent="0.25">
      <c r="A644" s="40" t="s">
        <v>19</v>
      </c>
      <c r="B644" s="40" t="s">
        <v>750</v>
      </c>
      <c r="C644" t="s">
        <v>751</v>
      </c>
      <c r="D644" s="40" t="s">
        <v>752</v>
      </c>
      <c r="E644" t="s">
        <v>751</v>
      </c>
      <c r="F644" s="40" t="s">
        <v>753</v>
      </c>
      <c r="G644" t="s">
        <v>1673</v>
      </c>
      <c r="H644" t="s">
        <v>1674</v>
      </c>
      <c r="I644" s="1"/>
      <c r="J644" s="1"/>
      <c r="K644" s="1"/>
      <c r="L644" s="1"/>
      <c r="M644" s="1"/>
      <c r="N644" s="1">
        <v>15</v>
      </c>
      <c r="O644" s="60">
        <f t="shared" ref="O644:O707" si="149">COUNTIF(I644:N644,"&gt;=0")</f>
        <v>1</v>
      </c>
      <c r="P644" s="60">
        <f t="shared" ref="P644:P707" si="150">COUNTIF(I644:N644,"&gt;=0")</f>
        <v>1</v>
      </c>
      <c r="Q644" s="62">
        <f t="shared" si="146"/>
        <v>0</v>
      </c>
      <c r="R644" s="62">
        <f t="shared" ref="R644:R707" si="151">IF(MIN(I644:N644)&lt;&gt;0,MAX(I644:N644)/MIN(I644:N644),0)</f>
        <v>1</v>
      </c>
      <c r="S644" s="60" t="str">
        <f t="shared" si="147"/>
        <v>0-15% range</v>
      </c>
      <c r="T644" s="61">
        <f t="shared" si="144"/>
        <v>15</v>
      </c>
      <c r="U644" s="61">
        <f t="shared" si="142"/>
        <v>15</v>
      </c>
      <c r="V644" s="61">
        <f t="shared" si="143"/>
        <v>15</v>
      </c>
      <c r="W644" s="60">
        <f t="shared" si="148"/>
        <v>1</v>
      </c>
      <c r="X644" s="77" t="s">
        <v>2173</v>
      </c>
    </row>
    <row r="645" spans="1:24" ht="15" customHeight="1" x14ac:dyDescent="0.25">
      <c r="A645" s="40" t="s">
        <v>19</v>
      </c>
      <c r="B645" s="40" t="s">
        <v>750</v>
      </c>
      <c r="C645" t="s">
        <v>751</v>
      </c>
      <c r="D645" s="40" t="s">
        <v>752</v>
      </c>
      <c r="E645" t="s">
        <v>1861</v>
      </c>
      <c r="F645" s="40" t="s">
        <v>1862</v>
      </c>
      <c r="G645" t="s">
        <v>1861</v>
      </c>
      <c r="H645" t="s">
        <v>1863</v>
      </c>
      <c r="I645" s="1"/>
      <c r="J645" s="1"/>
      <c r="K645" s="1"/>
      <c r="L645" s="1"/>
      <c r="M645" s="1"/>
      <c r="N645" s="1">
        <v>20</v>
      </c>
      <c r="O645" s="60">
        <f t="shared" si="149"/>
        <v>1</v>
      </c>
      <c r="P645" s="60">
        <f t="shared" si="150"/>
        <v>1</v>
      </c>
      <c r="Q645" s="62">
        <f t="shared" si="146"/>
        <v>0</v>
      </c>
      <c r="R645" s="62">
        <f t="shared" si="151"/>
        <v>1</v>
      </c>
      <c r="S645" s="60" t="str">
        <f t="shared" si="147"/>
        <v>0-15% range</v>
      </c>
      <c r="T645" s="61">
        <f t="shared" si="144"/>
        <v>20</v>
      </c>
      <c r="U645" s="61">
        <f t="shared" si="142"/>
        <v>20</v>
      </c>
      <c r="V645" s="61">
        <f t="shared" si="143"/>
        <v>20</v>
      </c>
      <c r="W645" s="60">
        <f t="shared" si="148"/>
        <v>1</v>
      </c>
      <c r="X645" s="77" t="s">
        <v>2173</v>
      </c>
    </row>
    <row r="646" spans="1:24" ht="15" customHeight="1" x14ac:dyDescent="0.25">
      <c r="A646" s="40" t="s">
        <v>19</v>
      </c>
      <c r="B646" s="40" t="s">
        <v>750</v>
      </c>
      <c r="C646" t="s">
        <v>751</v>
      </c>
      <c r="D646" s="40" t="s">
        <v>752</v>
      </c>
      <c r="E646" t="s">
        <v>2070</v>
      </c>
      <c r="F646" s="40" t="s">
        <v>2071</v>
      </c>
      <c r="G646" t="s">
        <v>2070</v>
      </c>
      <c r="H646" t="s">
        <v>2072</v>
      </c>
      <c r="I646" s="1"/>
      <c r="J646" s="1"/>
      <c r="K646" s="1"/>
      <c r="L646" s="1"/>
      <c r="M646" s="1"/>
      <c r="N646" s="1">
        <v>20</v>
      </c>
      <c r="O646" s="60">
        <f t="shared" si="149"/>
        <v>1</v>
      </c>
      <c r="P646" s="60">
        <f t="shared" si="150"/>
        <v>1</v>
      </c>
      <c r="Q646" s="62">
        <f t="shared" si="146"/>
        <v>0</v>
      </c>
      <c r="R646" s="62">
        <f t="shared" si="151"/>
        <v>1</v>
      </c>
      <c r="S646" s="60" t="str">
        <f t="shared" si="147"/>
        <v>0-15% range</v>
      </c>
      <c r="T646" s="61">
        <f t="shared" si="144"/>
        <v>20</v>
      </c>
      <c r="U646" s="61">
        <f t="shared" si="142"/>
        <v>20</v>
      </c>
      <c r="V646" s="61">
        <f t="shared" si="143"/>
        <v>20</v>
      </c>
      <c r="W646" s="60">
        <f t="shared" si="148"/>
        <v>1</v>
      </c>
      <c r="X646" s="77" t="s">
        <v>2173</v>
      </c>
    </row>
    <row r="647" spans="1:24" ht="15" customHeight="1" x14ac:dyDescent="0.25">
      <c r="A647" s="40" t="s">
        <v>19</v>
      </c>
      <c r="B647" s="40" t="s">
        <v>750</v>
      </c>
      <c r="C647" t="s">
        <v>1097</v>
      </c>
      <c r="D647" s="40" t="s">
        <v>1098</v>
      </c>
      <c r="E647" t="s">
        <v>1097</v>
      </c>
      <c r="F647" s="40" t="s">
        <v>1099</v>
      </c>
      <c r="G647" t="s">
        <v>1097</v>
      </c>
      <c r="H647" t="s">
        <v>1100</v>
      </c>
      <c r="I647" s="1"/>
      <c r="J647" s="1"/>
      <c r="K647" s="1"/>
      <c r="L647" s="1"/>
      <c r="M647" s="1"/>
      <c r="N647" s="1">
        <v>35</v>
      </c>
      <c r="O647" s="60">
        <f t="shared" si="149"/>
        <v>1</v>
      </c>
      <c r="P647" s="60">
        <f t="shared" si="150"/>
        <v>1</v>
      </c>
      <c r="Q647" s="62">
        <f t="shared" si="146"/>
        <v>0</v>
      </c>
      <c r="R647" s="62">
        <f t="shared" si="151"/>
        <v>1</v>
      </c>
      <c r="S647" s="60" t="str">
        <f t="shared" si="147"/>
        <v>0-15% range</v>
      </c>
      <c r="T647" s="61">
        <f t="shared" si="144"/>
        <v>35</v>
      </c>
      <c r="U647" s="61">
        <f t="shared" si="142"/>
        <v>35</v>
      </c>
      <c r="V647" s="61">
        <f t="shared" si="143"/>
        <v>35</v>
      </c>
      <c r="W647" s="60">
        <f t="shared" si="148"/>
        <v>1</v>
      </c>
      <c r="X647" s="77" t="s">
        <v>2173</v>
      </c>
    </row>
    <row r="648" spans="1:24" ht="15" customHeight="1" x14ac:dyDescent="0.25">
      <c r="A648" s="40" t="s">
        <v>19</v>
      </c>
      <c r="B648" s="40" t="s">
        <v>750</v>
      </c>
      <c r="C648" t="s">
        <v>1097</v>
      </c>
      <c r="D648" s="40" t="s">
        <v>1098</v>
      </c>
      <c r="E648" t="s">
        <v>1097</v>
      </c>
      <c r="F648" s="40" t="s">
        <v>1099</v>
      </c>
      <c r="G648" t="s">
        <v>1101</v>
      </c>
      <c r="H648" t="s">
        <v>1102</v>
      </c>
      <c r="I648" s="1"/>
      <c r="J648" s="1"/>
      <c r="K648" s="1"/>
      <c r="L648" s="1"/>
      <c r="M648" s="1"/>
      <c r="N648" s="1">
        <v>15</v>
      </c>
      <c r="O648" s="60">
        <f t="shared" si="149"/>
        <v>1</v>
      </c>
      <c r="P648" s="60">
        <f t="shared" si="150"/>
        <v>1</v>
      </c>
      <c r="Q648" s="62">
        <f t="shared" si="146"/>
        <v>0</v>
      </c>
      <c r="R648" s="62">
        <f t="shared" si="151"/>
        <v>1</v>
      </c>
      <c r="S648" s="60" t="str">
        <f t="shared" si="147"/>
        <v>0-15% range</v>
      </c>
      <c r="T648" s="61">
        <f t="shared" si="144"/>
        <v>15</v>
      </c>
      <c r="U648" s="61">
        <f t="shared" si="142"/>
        <v>15</v>
      </c>
      <c r="V648" s="61">
        <f t="shared" si="143"/>
        <v>15</v>
      </c>
      <c r="W648" s="60">
        <f t="shared" si="148"/>
        <v>1</v>
      </c>
      <c r="X648" s="77" t="s">
        <v>2173</v>
      </c>
    </row>
    <row r="649" spans="1:24" ht="15" customHeight="1" x14ac:dyDescent="0.25">
      <c r="A649" s="40" t="s">
        <v>19</v>
      </c>
      <c r="B649" s="40" t="s">
        <v>750</v>
      </c>
      <c r="C649" t="s">
        <v>1097</v>
      </c>
      <c r="D649" s="40" t="s">
        <v>1098</v>
      </c>
      <c r="E649" t="s">
        <v>1097</v>
      </c>
      <c r="F649" s="40" t="s">
        <v>1099</v>
      </c>
      <c r="G649" t="s">
        <v>1396</v>
      </c>
      <c r="H649" t="s">
        <v>1397</v>
      </c>
      <c r="I649" s="1"/>
      <c r="J649" s="1"/>
      <c r="K649" s="1"/>
      <c r="L649" s="1"/>
      <c r="M649" s="1"/>
      <c r="N649" s="1">
        <v>20</v>
      </c>
      <c r="O649" s="60">
        <f t="shared" si="149"/>
        <v>1</v>
      </c>
      <c r="P649" s="60">
        <f t="shared" si="150"/>
        <v>1</v>
      </c>
      <c r="Q649" s="62">
        <f t="shared" si="146"/>
        <v>0</v>
      </c>
      <c r="R649" s="62">
        <f t="shared" si="151"/>
        <v>1</v>
      </c>
      <c r="S649" s="60" t="str">
        <f t="shared" si="147"/>
        <v>0-15% range</v>
      </c>
      <c r="T649" s="61">
        <f t="shared" si="144"/>
        <v>20</v>
      </c>
      <c r="U649" s="61">
        <f t="shared" si="142"/>
        <v>20</v>
      </c>
      <c r="V649" s="61">
        <f t="shared" si="143"/>
        <v>20</v>
      </c>
      <c r="W649" s="60">
        <f t="shared" si="148"/>
        <v>1</v>
      </c>
      <c r="X649" s="77" t="s">
        <v>2173</v>
      </c>
    </row>
    <row r="650" spans="1:24" ht="15" customHeight="1" x14ac:dyDescent="0.25">
      <c r="A650" s="40" t="s">
        <v>19</v>
      </c>
      <c r="B650" s="40" t="s">
        <v>750</v>
      </c>
      <c r="C650" t="s">
        <v>1097</v>
      </c>
      <c r="D650" s="40" t="s">
        <v>1098</v>
      </c>
      <c r="E650" t="s">
        <v>1398</v>
      </c>
      <c r="F650" s="40" t="s">
        <v>1399</v>
      </c>
      <c r="G650" t="s">
        <v>1400</v>
      </c>
      <c r="H650" t="s">
        <v>1401</v>
      </c>
      <c r="I650" s="1"/>
      <c r="J650" s="1"/>
      <c r="K650" s="1"/>
      <c r="L650" s="1"/>
      <c r="M650" s="1"/>
      <c r="N650" s="1">
        <v>15</v>
      </c>
      <c r="O650" s="60">
        <f t="shared" si="149"/>
        <v>1</v>
      </c>
      <c r="P650" s="60">
        <f t="shared" si="150"/>
        <v>1</v>
      </c>
      <c r="Q650" s="62">
        <f t="shared" si="146"/>
        <v>0</v>
      </c>
      <c r="R650" s="62">
        <f t="shared" si="151"/>
        <v>1</v>
      </c>
      <c r="S650" s="60" t="str">
        <f t="shared" si="147"/>
        <v>0-15% range</v>
      </c>
      <c r="T650" s="61">
        <f t="shared" si="144"/>
        <v>15</v>
      </c>
      <c r="U650" s="61">
        <f t="shared" si="142"/>
        <v>15</v>
      </c>
      <c r="V650" s="61">
        <f t="shared" si="143"/>
        <v>15</v>
      </c>
      <c r="W650" s="60">
        <f t="shared" si="148"/>
        <v>1</v>
      </c>
      <c r="X650" s="77" t="s">
        <v>2173</v>
      </c>
    </row>
    <row r="651" spans="1:24" ht="15" customHeight="1" x14ac:dyDescent="0.25">
      <c r="A651" s="40" t="s">
        <v>19</v>
      </c>
      <c r="B651" s="40" t="s">
        <v>750</v>
      </c>
      <c r="C651" t="s">
        <v>1097</v>
      </c>
      <c r="D651" s="40" t="s">
        <v>1098</v>
      </c>
      <c r="E651" t="s">
        <v>1398</v>
      </c>
      <c r="F651" s="40" t="s">
        <v>1399</v>
      </c>
      <c r="G651" t="s">
        <v>1398</v>
      </c>
      <c r="H651" t="s">
        <v>1402</v>
      </c>
      <c r="I651" s="1"/>
      <c r="J651" s="1"/>
      <c r="K651" s="1"/>
      <c r="L651" s="1"/>
      <c r="M651" s="1"/>
      <c r="N651" s="1">
        <v>25</v>
      </c>
      <c r="O651" s="60">
        <f t="shared" si="149"/>
        <v>1</v>
      </c>
      <c r="P651" s="60">
        <f t="shared" si="150"/>
        <v>1</v>
      </c>
      <c r="Q651" s="62">
        <f t="shared" si="146"/>
        <v>0</v>
      </c>
      <c r="R651" s="62">
        <f t="shared" si="151"/>
        <v>1</v>
      </c>
      <c r="S651" s="60" t="str">
        <f t="shared" si="147"/>
        <v>0-15% range</v>
      </c>
      <c r="T651" s="61">
        <f t="shared" si="144"/>
        <v>25</v>
      </c>
      <c r="U651" s="61">
        <f t="shared" si="142"/>
        <v>25</v>
      </c>
      <c r="V651" s="61">
        <f t="shared" si="143"/>
        <v>25</v>
      </c>
      <c r="W651" s="60">
        <f t="shared" si="148"/>
        <v>1</v>
      </c>
      <c r="X651" s="77" t="s">
        <v>2173</v>
      </c>
    </row>
    <row r="652" spans="1:24" ht="15" customHeight="1" x14ac:dyDescent="0.25">
      <c r="A652" s="40" t="s">
        <v>19</v>
      </c>
      <c r="B652" s="40" t="s">
        <v>750</v>
      </c>
      <c r="C652" t="s">
        <v>1097</v>
      </c>
      <c r="D652" s="40" t="s">
        <v>1098</v>
      </c>
      <c r="E652" t="s">
        <v>1675</v>
      </c>
      <c r="F652" s="40" t="s">
        <v>1676</v>
      </c>
      <c r="G652" t="s">
        <v>1677</v>
      </c>
      <c r="H652" t="s">
        <v>1678</v>
      </c>
      <c r="I652" s="1"/>
      <c r="J652" s="1"/>
      <c r="K652" s="1"/>
      <c r="L652" s="1"/>
      <c r="M652" s="1"/>
      <c r="N652" s="1">
        <v>51</v>
      </c>
      <c r="O652" s="60">
        <f t="shared" si="149"/>
        <v>1</v>
      </c>
      <c r="P652" s="60">
        <f t="shared" si="150"/>
        <v>1</v>
      </c>
      <c r="Q652" s="62">
        <f t="shared" si="146"/>
        <v>0</v>
      </c>
      <c r="R652" s="62">
        <f t="shared" si="151"/>
        <v>1</v>
      </c>
      <c r="S652" s="60" t="str">
        <f t="shared" si="147"/>
        <v>0-15% range</v>
      </c>
      <c r="T652" s="61">
        <f t="shared" si="144"/>
        <v>51</v>
      </c>
      <c r="U652" s="61">
        <f t="shared" si="142"/>
        <v>51</v>
      </c>
      <c r="V652" s="61">
        <f t="shared" si="143"/>
        <v>51</v>
      </c>
      <c r="W652" s="60">
        <f t="shared" si="148"/>
        <v>1</v>
      </c>
      <c r="X652" s="77" t="s">
        <v>2173</v>
      </c>
    </row>
    <row r="653" spans="1:24" ht="15" customHeight="1" x14ac:dyDescent="0.25">
      <c r="A653" s="40" t="s">
        <v>19</v>
      </c>
      <c r="B653" s="40" t="s">
        <v>750</v>
      </c>
      <c r="C653" t="s">
        <v>1097</v>
      </c>
      <c r="D653" s="40" t="s">
        <v>1098</v>
      </c>
      <c r="E653" t="s">
        <v>1865</v>
      </c>
      <c r="F653" s="40" t="s">
        <v>1866</v>
      </c>
      <c r="G653" t="s">
        <v>1865</v>
      </c>
      <c r="H653" t="s">
        <v>1867</v>
      </c>
      <c r="I653" s="1"/>
      <c r="J653" s="1"/>
      <c r="K653" s="1"/>
      <c r="L653" s="1"/>
      <c r="M653" s="1"/>
      <c r="N653" s="1">
        <v>20</v>
      </c>
      <c r="O653" s="60">
        <f t="shared" si="149"/>
        <v>1</v>
      </c>
      <c r="P653" s="60">
        <f t="shared" si="150"/>
        <v>1</v>
      </c>
      <c r="Q653" s="62">
        <f t="shared" si="146"/>
        <v>0</v>
      </c>
      <c r="R653" s="62">
        <f t="shared" si="151"/>
        <v>1</v>
      </c>
      <c r="S653" s="60" t="str">
        <f t="shared" si="147"/>
        <v>0-15% range</v>
      </c>
      <c r="T653" s="61">
        <f t="shared" si="144"/>
        <v>20</v>
      </c>
      <c r="U653" s="61">
        <f t="shared" si="142"/>
        <v>20</v>
      </c>
      <c r="V653" s="61">
        <f t="shared" si="143"/>
        <v>20</v>
      </c>
      <c r="W653" s="60">
        <f t="shared" si="148"/>
        <v>1</v>
      </c>
      <c r="X653" s="77" t="s">
        <v>2173</v>
      </c>
    </row>
    <row r="654" spans="1:24" ht="15" customHeight="1" x14ac:dyDescent="0.25">
      <c r="A654" s="40" t="s">
        <v>19</v>
      </c>
      <c r="B654" s="40" t="s">
        <v>750</v>
      </c>
      <c r="C654" t="s">
        <v>1103</v>
      </c>
      <c r="D654" s="40" t="s">
        <v>1104</v>
      </c>
      <c r="E654" t="s">
        <v>1103</v>
      </c>
      <c r="F654" s="40" t="s">
        <v>1105</v>
      </c>
      <c r="G654" t="s">
        <v>1106</v>
      </c>
      <c r="H654" t="s">
        <v>1107</v>
      </c>
      <c r="I654" s="1"/>
      <c r="J654" s="1"/>
      <c r="K654" s="1"/>
      <c r="L654" s="1"/>
      <c r="M654" s="1"/>
      <c r="N654" s="1">
        <v>15</v>
      </c>
      <c r="O654" s="60">
        <f t="shared" si="149"/>
        <v>1</v>
      </c>
      <c r="P654" s="60">
        <f t="shared" si="150"/>
        <v>1</v>
      </c>
      <c r="Q654" s="62">
        <f t="shared" si="146"/>
        <v>0</v>
      </c>
      <c r="R654" s="62">
        <f t="shared" si="151"/>
        <v>1</v>
      </c>
      <c r="S654" s="60" t="str">
        <f t="shared" si="147"/>
        <v>0-15% range</v>
      </c>
      <c r="T654" s="61">
        <f t="shared" si="144"/>
        <v>15</v>
      </c>
      <c r="U654" s="61">
        <f t="shared" ref="U654:U717" si="152">MAX(I654:N654)</f>
        <v>15</v>
      </c>
      <c r="V654" s="61">
        <f t="shared" ref="V654:V717" si="153">MIN(I654:N654)</f>
        <v>15</v>
      </c>
      <c r="W654" s="60">
        <f t="shared" si="148"/>
        <v>1</v>
      </c>
      <c r="X654" s="77" t="s">
        <v>2173</v>
      </c>
    </row>
    <row r="655" spans="1:24" ht="15" customHeight="1" x14ac:dyDescent="0.25">
      <c r="A655" s="40" t="s">
        <v>19</v>
      </c>
      <c r="B655" s="40" t="s">
        <v>750</v>
      </c>
      <c r="C655" t="s">
        <v>1103</v>
      </c>
      <c r="D655" s="40" t="s">
        <v>1104</v>
      </c>
      <c r="E655" t="s">
        <v>1103</v>
      </c>
      <c r="F655" s="40" t="s">
        <v>1105</v>
      </c>
      <c r="G655" t="s">
        <v>1108</v>
      </c>
      <c r="H655" t="s">
        <v>1109</v>
      </c>
      <c r="I655" s="1"/>
      <c r="J655" s="1"/>
      <c r="K655" s="1"/>
      <c r="L655" s="1"/>
      <c r="M655" s="1"/>
      <c r="N655" s="1">
        <v>15</v>
      </c>
      <c r="O655" s="60">
        <f t="shared" si="149"/>
        <v>1</v>
      </c>
      <c r="P655" s="60">
        <f t="shared" si="150"/>
        <v>1</v>
      </c>
      <c r="Q655" s="62">
        <f t="shared" si="146"/>
        <v>0</v>
      </c>
      <c r="R655" s="62">
        <f t="shared" si="151"/>
        <v>1</v>
      </c>
      <c r="S655" s="60" t="str">
        <f t="shared" si="147"/>
        <v>0-15% range</v>
      </c>
      <c r="T655" s="61">
        <f t="shared" si="144"/>
        <v>15</v>
      </c>
      <c r="U655" s="61">
        <f t="shared" si="152"/>
        <v>15</v>
      </c>
      <c r="V655" s="61">
        <f t="shared" si="153"/>
        <v>15</v>
      </c>
      <c r="W655" s="60">
        <f t="shared" si="148"/>
        <v>1</v>
      </c>
      <c r="X655" s="77" t="s">
        <v>2173</v>
      </c>
    </row>
    <row r="656" spans="1:24" ht="15" customHeight="1" x14ac:dyDescent="0.25">
      <c r="A656" s="40" t="s">
        <v>19</v>
      </c>
      <c r="B656" s="40" t="s">
        <v>750</v>
      </c>
      <c r="C656" t="s">
        <v>1103</v>
      </c>
      <c r="D656" s="40" t="s">
        <v>1104</v>
      </c>
      <c r="E656" t="s">
        <v>1103</v>
      </c>
      <c r="F656" s="40" t="s">
        <v>1105</v>
      </c>
      <c r="G656" t="s">
        <v>1103</v>
      </c>
      <c r="H656" t="s">
        <v>1403</v>
      </c>
      <c r="I656" s="1"/>
      <c r="J656" s="1"/>
      <c r="K656" s="1"/>
      <c r="L656" s="1"/>
      <c r="M656" s="1"/>
      <c r="N656" s="1">
        <v>45</v>
      </c>
      <c r="O656" s="60">
        <f t="shared" si="149"/>
        <v>1</v>
      </c>
      <c r="P656" s="60">
        <f t="shared" si="150"/>
        <v>1</v>
      </c>
      <c r="Q656" s="62">
        <f t="shared" si="146"/>
        <v>0</v>
      </c>
      <c r="R656" s="62">
        <f t="shared" si="151"/>
        <v>1</v>
      </c>
      <c r="S656" s="60" t="str">
        <f t="shared" si="147"/>
        <v>0-15% range</v>
      </c>
      <c r="T656" s="61">
        <f t="shared" si="144"/>
        <v>45</v>
      </c>
      <c r="U656" s="61">
        <f t="shared" si="152"/>
        <v>45</v>
      </c>
      <c r="V656" s="61">
        <f t="shared" si="153"/>
        <v>45</v>
      </c>
      <c r="W656" s="60">
        <f t="shared" si="148"/>
        <v>1</v>
      </c>
      <c r="X656" s="77" t="s">
        <v>2173</v>
      </c>
    </row>
    <row r="657" spans="1:24" ht="15" customHeight="1" x14ac:dyDescent="0.25">
      <c r="A657" s="40" t="s">
        <v>19</v>
      </c>
      <c r="B657" s="40" t="s">
        <v>750</v>
      </c>
      <c r="C657" t="s">
        <v>1103</v>
      </c>
      <c r="D657" s="40" t="s">
        <v>1104</v>
      </c>
      <c r="E657" t="s">
        <v>1110</v>
      </c>
      <c r="F657" s="40" t="s">
        <v>1111</v>
      </c>
      <c r="G657" t="s">
        <v>1112</v>
      </c>
      <c r="H657" t="s">
        <v>1113</v>
      </c>
      <c r="I657" s="1"/>
      <c r="J657" s="1"/>
      <c r="K657" s="1"/>
      <c r="L657" s="1"/>
      <c r="M657" s="1"/>
      <c r="N657" s="1">
        <v>15</v>
      </c>
      <c r="O657" s="60">
        <f t="shared" si="149"/>
        <v>1</v>
      </c>
      <c r="P657" s="60">
        <f t="shared" si="150"/>
        <v>1</v>
      </c>
      <c r="Q657" s="62">
        <f t="shared" si="146"/>
        <v>0</v>
      </c>
      <c r="R657" s="62">
        <f t="shared" si="151"/>
        <v>1</v>
      </c>
      <c r="S657" s="60" t="str">
        <f t="shared" si="147"/>
        <v>0-15% range</v>
      </c>
      <c r="T657" s="61">
        <f t="shared" si="144"/>
        <v>15</v>
      </c>
      <c r="U657" s="61">
        <f t="shared" si="152"/>
        <v>15</v>
      </c>
      <c r="V657" s="61">
        <f t="shared" si="153"/>
        <v>15</v>
      </c>
      <c r="W657" s="60">
        <f t="shared" si="148"/>
        <v>1</v>
      </c>
      <c r="X657" s="77" t="s">
        <v>2173</v>
      </c>
    </row>
    <row r="658" spans="1:24" ht="15" customHeight="1" x14ac:dyDescent="0.25">
      <c r="A658" s="40" t="s">
        <v>19</v>
      </c>
      <c r="B658" s="40" t="s">
        <v>750</v>
      </c>
      <c r="C658" t="s">
        <v>1103</v>
      </c>
      <c r="D658" s="40" t="s">
        <v>1104</v>
      </c>
      <c r="E658" t="s">
        <v>1110</v>
      </c>
      <c r="F658" s="40" t="s">
        <v>1111</v>
      </c>
      <c r="G658" t="s">
        <v>1110</v>
      </c>
      <c r="H658" t="s">
        <v>1404</v>
      </c>
      <c r="I658" s="1"/>
      <c r="J658" s="1"/>
      <c r="K658" s="1"/>
      <c r="L658" s="1"/>
      <c r="M658" s="1"/>
      <c r="N658" s="1">
        <v>25</v>
      </c>
      <c r="O658" s="60">
        <f t="shared" si="149"/>
        <v>1</v>
      </c>
      <c r="P658" s="60">
        <f t="shared" si="150"/>
        <v>1</v>
      </c>
      <c r="Q658" s="62">
        <f t="shared" si="146"/>
        <v>0</v>
      </c>
      <c r="R658" s="62">
        <f t="shared" si="151"/>
        <v>1</v>
      </c>
      <c r="S658" s="60" t="str">
        <f t="shared" si="147"/>
        <v>0-15% range</v>
      </c>
      <c r="T658" s="61">
        <f t="shared" si="144"/>
        <v>25</v>
      </c>
      <c r="U658" s="61">
        <f t="shared" si="152"/>
        <v>25</v>
      </c>
      <c r="V658" s="61">
        <f t="shared" si="153"/>
        <v>25</v>
      </c>
      <c r="W658" s="60">
        <f t="shared" si="148"/>
        <v>1</v>
      </c>
      <c r="X658" s="77" t="s">
        <v>2173</v>
      </c>
    </row>
    <row r="659" spans="1:24" ht="15" customHeight="1" x14ac:dyDescent="0.25">
      <c r="A659" s="40" t="s">
        <v>19</v>
      </c>
      <c r="B659" s="40" t="s">
        <v>750</v>
      </c>
      <c r="C659" t="s">
        <v>1103</v>
      </c>
      <c r="D659" s="40" t="s">
        <v>1104</v>
      </c>
      <c r="E659" t="s">
        <v>1734</v>
      </c>
      <c r="F659" s="40" t="s">
        <v>1735</v>
      </c>
      <c r="G659" t="s">
        <v>1734</v>
      </c>
      <c r="H659" t="s">
        <v>1736</v>
      </c>
      <c r="I659" s="1"/>
      <c r="J659" s="1"/>
      <c r="K659" s="1"/>
      <c r="L659" s="1"/>
      <c r="M659" s="1"/>
      <c r="N659" s="1">
        <v>25</v>
      </c>
      <c r="O659" s="60">
        <f t="shared" si="149"/>
        <v>1</v>
      </c>
      <c r="P659" s="60">
        <f t="shared" si="150"/>
        <v>1</v>
      </c>
      <c r="Q659" s="62">
        <f t="shared" si="146"/>
        <v>0</v>
      </c>
      <c r="R659" s="62">
        <f t="shared" si="151"/>
        <v>1</v>
      </c>
      <c r="S659" s="60" t="str">
        <f t="shared" si="147"/>
        <v>0-15% range</v>
      </c>
      <c r="T659" s="61">
        <f t="shared" si="144"/>
        <v>25</v>
      </c>
      <c r="U659" s="61">
        <f t="shared" si="152"/>
        <v>25</v>
      </c>
      <c r="V659" s="61">
        <f t="shared" si="153"/>
        <v>25</v>
      </c>
      <c r="W659" s="60">
        <f t="shared" si="148"/>
        <v>1</v>
      </c>
      <c r="X659" s="77" t="s">
        <v>2173</v>
      </c>
    </row>
    <row r="660" spans="1:24" ht="15" customHeight="1" x14ac:dyDescent="0.25">
      <c r="A660" s="40" t="s">
        <v>19</v>
      </c>
      <c r="B660" s="40" t="s">
        <v>750</v>
      </c>
      <c r="C660" t="s">
        <v>1103</v>
      </c>
      <c r="D660" s="40" t="s">
        <v>1104</v>
      </c>
      <c r="E660" t="s">
        <v>2057</v>
      </c>
      <c r="F660" s="40" t="s">
        <v>2058</v>
      </c>
      <c r="G660" t="s">
        <v>2059</v>
      </c>
      <c r="H660" t="s">
        <v>2060</v>
      </c>
      <c r="I660" s="1"/>
      <c r="J660" s="1"/>
      <c r="K660" s="1"/>
      <c r="L660" s="1"/>
      <c r="M660" s="1"/>
      <c r="N660" s="1">
        <v>20</v>
      </c>
      <c r="O660" s="60">
        <f t="shared" si="149"/>
        <v>1</v>
      </c>
      <c r="P660" s="60">
        <f t="shared" si="150"/>
        <v>1</v>
      </c>
      <c r="Q660" s="62">
        <f t="shared" si="146"/>
        <v>0</v>
      </c>
      <c r="R660" s="62">
        <f t="shared" si="151"/>
        <v>1</v>
      </c>
      <c r="S660" s="60" t="str">
        <f t="shared" si="147"/>
        <v>0-15% range</v>
      </c>
      <c r="T660" s="61">
        <f t="shared" si="144"/>
        <v>20</v>
      </c>
      <c r="U660" s="61">
        <f t="shared" si="152"/>
        <v>20</v>
      </c>
      <c r="V660" s="61">
        <f t="shared" si="153"/>
        <v>20</v>
      </c>
      <c r="W660" s="60">
        <f t="shared" si="148"/>
        <v>1</v>
      </c>
      <c r="X660" s="77" t="s">
        <v>2173</v>
      </c>
    </row>
    <row r="661" spans="1:24" ht="15" customHeight="1" x14ac:dyDescent="0.25">
      <c r="A661" s="40" t="s">
        <v>19</v>
      </c>
      <c r="B661" s="40" t="s">
        <v>750</v>
      </c>
      <c r="C661" t="s">
        <v>1103</v>
      </c>
      <c r="D661" s="40" t="s">
        <v>1104</v>
      </c>
      <c r="E661" t="s">
        <v>2057</v>
      </c>
      <c r="F661" s="40" t="s">
        <v>2058</v>
      </c>
      <c r="G661" t="s">
        <v>2057</v>
      </c>
      <c r="H661" t="s">
        <v>2075</v>
      </c>
      <c r="I661" s="1"/>
      <c r="J661" s="1"/>
      <c r="K661" s="1"/>
      <c r="L661" s="1"/>
      <c r="M661" s="1"/>
      <c r="N661" s="1">
        <v>25</v>
      </c>
      <c r="O661" s="60">
        <f t="shared" si="149"/>
        <v>1</v>
      </c>
      <c r="P661" s="60">
        <f t="shared" si="150"/>
        <v>1</v>
      </c>
      <c r="Q661" s="62">
        <f t="shared" si="146"/>
        <v>0</v>
      </c>
      <c r="R661" s="62">
        <f t="shared" si="151"/>
        <v>1</v>
      </c>
      <c r="S661" s="60" t="str">
        <f t="shared" si="147"/>
        <v>0-15% range</v>
      </c>
      <c r="T661" s="61">
        <f t="shared" si="144"/>
        <v>25</v>
      </c>
      <c r="U661" s="61">
        <f t="shared" si="152"/>
        <v>25</v>
      </c>
      <c r="V661" s="61">
        <f t="shared" si="153"/>
        <v>25</v>
      </c>
      <c r="W661" s="60">
        <f t="shared" si="148"/>
        <v>1</v>
      </c>
      <c r="X661" s="77" t="s">
        <v>2173</v>
      </c>
    </row>
    <row r="662" spans="1:24" ht="15" customHeight="1" x14ac:dyDescent="0.25">
      <c r="A662" s="40" t="s">
        <v>19</v>
      </c>
      <c r="B662" s="40" t="s">
        <v>750</v>
      </c>
      <c r="C662" t="s">
        <v>1103</v>
      </c>
      <c r="D662" s="40" t="s">
        <v>1104</v>
      </c>
      <c r="E662" t="s">
        <v>2061</v>
      </c>
      <c r="F662" s="40" t="s">
        <v>2062</v>
      </c>
      <c r="G662" t="s">
        <v>2063</v>
      </c>
      <c r="H662" t="s">
        <v>2064</v>
      </c>
      <c r="I662" s="1"/>
      <c r="J662" s="1"/>
      <c r="K662" s="1"/>
      <c r="L662" s="1"/>
      <c r="M662" s="1"/>
      <c r="N662" s="1">
        <v>15</v>
      </c>
      <c r="O662" s="60">
        <f t="shared" si="149"/>
        <v>1</v>
      </c>
      <c r="P662" s="60">
        <f t="shared" si="150"/>
        <v>1</v>
      </c>
      <c r="Q662" s="62">
        <f t="shared" si="146"/>
        <v>0</v>
      </c>
      <c r="R662" s="62">
        <f t="shared" si="151"/>
        <v>1</v>
      </c>
      <c r="S662" s="60" t="str">
        <f t="shared" si="147"/>
        <v>0-15% range</v>
      </c>
      <c r="T662" s="61">
        <f t="shared" si="144"/>
        <v>15</v>
      </c>
      <c r="U662" s="61">
        <f t="shared" si="152"/>
        <v>15</v>
      </c>
      <c r="V662" s="61">
        <f t="shared" si="153"/>
        <v>15</v>
      </c>
      <c r="W662" s="60">
        <f t="shared" si="148"/>
        <v>1</v>
      </c>
      <c r="X662" s="77" t="s">
        <v>2173</v>
      </c>
    </row>
    <row r="663" spans="1:24" ht="15" customHeight="1" x14ac:dyDescent="0.25">
      <c r="A663" s="40" t="s">
        <v>19</v>
      </c>
      <c r="B663" s="40" t="s">
        <v>750</v>
      </c>
      <c r="C663" t="s">
        <v>1103</v>
      </c>
      <c r="D663" s="40" t="s">
        <v>1104</v>
      </c>
      <c r="E663" t="s">
        <v>2078</v>
      </c>
      <c r="F663" s="40" t="s">
        <v>2079</v>
      </c>
      <c r="G663" t="s">
        <v>2078</v>
      </c>
      <c r="H663" t="s">
        <v>2080</v>
      </c>
      <c r="I663" s="1"/>
      <c r="J663" s="1"/>
      <c r="K663" s="1"/>
      <c r="L663" s="1"/>
      <c r="M663" s="1"/>
      <c r="N663" s="1">
        <v>25</v>
      </c>
      <c r="O663" s="60">
        <f t="shared" si="149"/>
        <v>1</v>
      </c>
      <c r="P663" s="60">
        <f t="shared" si="150"/>
        <v>1</v>
      </c>
      <c r="Q663" s="62">
        <f t="shared" si="146"/>
        <v>0</v>
      </c>
      <c r="R663" s="62">
        <f t="shared" si="151"/>
        <v>1</v>
      </c>
      <c r="S663" s="60" t="str">
        <f t="shared" si="147"/>
        <v>0-15% range</v>
      </c>
      <c r="T663" s="61">
        <f t="shared" si="144"/>
        <v>25</v>
      </c>
      <c r="U663" s="61">
        <f t="shared" si="152"/>
        <v>25</v>
      </c>
      <c r="V663" s="61">
        <f t="shared" si="153"/>
        <v>25</v>
      </c>
      <c r="W663" s="60">
        <f t="shared" si="148"/>
        <v>1</v>
      </c>
      <c r="X663" s="77" t="s">
        <v>2173</v>
      </c>
    </row>
    <row r="664" spans="1:24" ht="15" customHeight="1" x14ac:dyDescent="0.25">
      <c r="A664" s="40" t="s">
        <v>19</v>
      </c>
      <c r="B664" s="40" t="s">
        <v>750</v>
      </c>
      <c r="C664" t="s">
        <v>1114</v>
      </c>
      <c r="D664" s="40" t="s">
        <v>1115</v>
      </c>
      <c r="E664" t="s">
        <v>1116</v>
      </c>
      <c r="F664" s="40" t="s">
        <v>1117</v>
      </c>
      <c r="G664" t="s">
        <v>1116</v>
      </c>
      <c r="H664" t="s">
        <v>1118</v>
      </c>
      <c r="I664" s="1"/>
      <c r="J664" s="1"/>
      <c r="K664" s="1"/>
      <c r="L664" s="1"/>
      <c r="M664" s="1"/>
      <c r="N664" s="1">
        <v>25</v>
      </c>
      <c r="O664" s="60">
        <f t="shared" si="149"/>
        <v>1</v>
      </c>
      <c r="P664" s="60">
        <f t="shared" si="150"/>
        <v>1</v>
      </c>
      <c r="Q664" s="62">
        <f t="shared" si="146"/>
        <v>0</v>
      </c>
      <c r="R664" s="62">
        <f t="shared" si="151"/>
        <v>1</v>
      </c>
      <c r="S664" s="60" t="str">
        <f t="shared" si="147"/>
        <v>0-15% range</v>
      </c>
      <c r="T664" s="61">
        <f t="shared" si="144"/>
        <v>25</v>
      </c>
      <c r="U664" s="61">
        <f t="shared" si="152"/>
        <v>25</v>
      </c>
      <c r="V664" s="61">
        <f t="shared" si="153"/>
        <v>25</v>
      </c>
      <c r="W664" s="60">
        <f t="shared" si="148"/>
        <v>1</v>
      </c>
      <c r="X664" s="77" t="s">
        <v>2173</v>
      </c>
    </row>
    <row r="665" spans="1:24" ht="15" customHeight="1" x14ac:dyDescent="0.25">
      <c r="A665" s="40" t="s">
        <v>19</v>
      </c>
      <c r="B665" s="40" t="s">
        <v>750</v>
      </c>
      <c r="C665" t="s">
        <v>1114</v>
      </c>
      <c r="D665" s="40" t="s">
        <v>1115</v>
      </c>
      <c r="E665" t="s">
        <v>1119</v>
      </c>
      <c r="F665" s="40" t="s">
        <v>1120</v>
      </c>
      <c r="G665" t="s">
        <v>1121</v>
      </c>
      <c r="H665" t="s">
        <v>1122</v>
      </c>
      <c r="I665" s="1"/>
      <c r="J665" s="1"/>
      <c r="K665" s="1"/>
      <c r="L665" s="1"/>
      <c r="M665" s="1"/>
      <c r="N665" s="1">
        <v>15</v>
      </c>
      <c r="O665" s="60">
        <f t="shared" si="149"/>
        <v>1</v>
      </c>
      <c r="P665" s="60">
        <f t="shared" si="150"/>
        <v>1</v>
      </c>
      <c r="Q665" s="62">
        <f t="shared" si="146"/>
        <v>0</v>
      </c>
      <c r="R665" s="62">
        <f t="shared" si="151"/>
        <v>1</v>
      </c>
      <c r="S665" s="60" t="str">
        <f t="shared" si="147"/>
        <v>0-15% range</v>
      </c>
      <c r="T665" s="61">
        <f t="shared" si="144"/>
        <v>15</v>
      </c>
      <c r="U665" s="61">
        <f t="shared" si="152"/>
        <v>15</v>
      </c>
      <c r="V665" s="61">
        <f t="shared" si="153"/>
        <v>15</v>
      </c>
      <c r="W665" s="60">
        <f t="shared" si="148"/>
        <v>1</v>
      </c>
      <c r="X665" s="77" t="s">
        <v>2173</v>
      </c>
    </row>
    <row r="666" spans="1:24" ht="15" customHeight="1" x14ac:dyDescent="0.25">
      <c r="A666" s="40" t="s">
        <v>19</v>
      </c>
      <c r="B666" s="40" t="s">
        <v>750</v>
      </c>
      <c r="C666" t="s">
        <v>1114</v>
      </c>
      <c r="D666" s="40" t="s">
        <v>1115</v>
      </c>
      <c r="E666" t="s">
        <v>1119</v>
      </c>
      <c r="F666" s="40" t="s">
        <v>1120</v>
      </c>
      <c r="G666" t="s">
        <v>1679</v>
      </c>
      <c r="H666" t="s">
        <v>1680</v>
      </c>
      <c r="I666" s="1"/>
      <c r="J666" s="1"/>
      <c r="K666" s="1"/>
      <c r="L666" s="1"/>
      <c r="M666" s="1"/>
      <c r="N666" s="1">
        <v>20</v>
      </c>
      <c r="O666" s="60">
        <f t="shared" si="149"/>
        <v>1</v>
      </c>
      <c r="P666" s="60">
        <f t="shared" si="150"/>
        <v>1</v>
      </c>
      <c r="Q666" s="62">
        <f t="shared" si="146"/>
        <v>0</v>
      </c>
      <c r="R666" s="62">
        <f t="shared" si="151"/>
        <v>1</v>
      </c>
      <c r="S666" s="60" t="str">
        <f t="shared" si="147"/>
        <v>0-15% range</v>
      </c>
      <c r="T666" s="61">
        <f t="shared" si="144"/>
        <v>20</v>
      </c>
      <c r="U666" s="61">
        <f t="shared" si="152"/>
        <v>20</v>
      </c>
      <c r="V666" s="61">
        <f t="shared" si="153"/>
        <v>20</v>
      </c>
      <c r="W666" s="60">
        <f t="shared" si="148"/>
        <v>1</v>
      </c>
      <c r="X666" s="77" t="s">
        <v>2173</v>
      </c>
    </row>
    <row r="667" spans="1:24" ht="15" customHeight="1" x14ac:dyDescent="0.25">
      <c r="A667" s="40" t="s">
        <v>19</v>
      </c>
      <c r="B667" s="40" t="s">
        <v>750</v>
      </c>
      <c r="C667" t="s">
        <v>1114</v>
      </c>
      <c r="D667" s="40" t="s">
        <v>1115</v>
      </c>
      <c r="E667" t="s">
        <v>1114</v>
      </c>
      <c r="F667" s="40" t="s">
        <v>1123</v>
      </c>
      <c r="G667" t="s">
        <v>1124</v>
      </c>
      <c r="H667" t="s">
        <v>1125</v>
      </c>
      <c r="I667" s="1"/>
      <c r="J667" s="1"/>
      <c r="K667" s="1"/>
      <c r="L667" s="1"/>
      <c r="M667" s="1"/>
      <c r="N667" s="1">
        <v>20</v>
      </c>
      <c r="O667" s="60">
        <f t="shared" si="149"/>
        <v>1</v>
      </c>
      <c r="P667" s="60">
        <f t="shared" si="150"/>
        <v>1</v>
      </c>
      <c r="Q667" s="62">
        <f t="shared" si="146"/>
        <v>0</v>
      </c>
      <c r="R667" s="62">
        <f t="shared" si="151"/>
        <v>1</v>
      </c>
      <c r="S667" s="60" t="str">
        <f t="shared" si="147"/>
        <v>0-15% range</v>
      </c>
      <c r="T667" s="61">
        <f t="shared" si="144"/>
        <v>20</v>
      </c>
      <c r="U667" s="61">
        <f t="shared" si="152"/>
        <v>20</v>
      </c>
      <c r="V667" s="61">
        <f t="shared" si="153"/>
        <v>20</v>
      </c>
      <c r="W667" s="60">
        <f t="shared" si="148"/>
        <v>1</v>
      </c>
      <c r="X667" s="77" t="s">
        <v>2173</v>
      </c>
    </row>
    <row r="668" spans="1:24" ht="15" customHeight="1" x14ac:dyDescent="0.25">
      <c r="A668" s="40" t="s">
        <v>19</v>
      </c>
      <c r="B668" s="40" t="s">
        <v>750</v>
      </c>
      <c r="C668" t="s">
        <v>1114</v>
      </c>
      <c r="D668" s="40" t="s">
        <v>1115</v>
      </c>
      <c r="E668" t="s">
        <v>1114</v>
      </c>
      <c r="F668" s="40" t="s">
        <v>1123</v>
      </c>
      <c r="G668" t="s">
        <v>1405</v>
      </c>
      <c r="H668" t="s">
        <v>1406</v>
      </c>
      <c r="I668" s="1"/>
      <c r="J668" s="1"/>
      <c r="K668" s="1"/>
      <c r="L668" s="1"/>
      <c r="M668" s="1"/>
      <c r="N668" s="1">
        <v>20</v>
      </c>
      <c r="O668" s="60">
        <f t="shared" si="149"/>
        <v>1</v>
      </c>
      <c r="P668" s="60">
        <f t="shared" si="150"/>
        <v>1</v>
      </c>
      <c r="Q668" s="62">
        <f t="shared" si="146"/>
        <v>0</v>
      </c>
      <c r="R668" s="62">
        <f t="shared" si="151"/>
        <v>1</v>
      </c>
      <c r="S668" s="60" t="str">
        <f t="shared" si="147"/>
        <v>0-15% range</v>
      </c>
      <c r="T668" s="61">
        <f t="shared" si="144"/>
        <v>20</v>
      </c>
      <c r="U668" s="61">
        <f t="shared" si="152"/>
        <v>20</v>
      </c>
      <c r="V668" s="61">
        <f t="shared" si="153"/>
        <v>20</v>
      </c>
      <c r="W668" s="60">
        <f t="shared" si="148"/>
        <v>1</v>
      </c>
      <c r="X668" s="77" t="s">
        <v>2173</v>
      </c>
    </row>
    <row r="669" spans="1:24" ht="15" customHeight="1" x14ac:dyDescent="0.25">
      <c r="A669" s="40" t="s">
        <v>19</v>
      </c>
      <c r="B669" s="40" t="s">
        <v>750</v>
      </c>
      <c r="C669" t="s">
        <v>1114</v>
      </c>
      <c r="D669" s="40" t="s">
        <v>1115</v>
      </c>
      <c r="E669" t="s">
        <v>1114</v>
      </c>
      <c r="F669" s="40" t="s">
        <v>1123</v>
      </c>
      <c r="G669" t="s">
        <v>1114</v>
      </c>
      <c r="H669" t="s">
        <v>1407</v>
      </c>
      <c r="I669" s="1"/>
      <c r="J669" s="1"/>
      <c r="K669" s="1"/>
      <c r="L669" s="1"/>
      <c r="M669" s="1"/>
      <c r="N669" s="1">
        <v>40</v>
      </c>
      <c r="O669" s="60">
        <f t="shared" si="149"/>
        <v>1</v>
      </c>
      <c r="P669" s="60">
        <f t="shared" si="150"/>
        <v>1</v>
      </c>
      <c r="Q669" s="62">
        <f t="shared" si="146"/>
        <v>0</v>
      </c>
      <c r="R669" s="62">
        <f t="shared" si="151"/>
        <v>1</v>
      </c>
      <c r="S669" s="60" t="str">
        <f t="shared" si="147"/>
        <v>0-15% range</v>
      </c>
      <c r="T669" s="61">
        <f t="shared" si="144"/>
        <v>40</v>
      </c>
      <c r="U669" s="61">
        <f t="shared" si="152"/>
        <v>40</v>
      </c>
      <c r="V669" s="61">
        <f t="shared" si="153"/>
        <v>40</v>
      </c>
      <c r="W669" s="60">
        <f t="shared" si="148"/>
        <v>1</v>
      </c>
      <c r="X669" s="77" t="s">
        <v>2173</v>
      </c>
    </row>
    <row r="670" spans="1:24" ht="15" customHeight="1" x14ac:dyDescent="0.25">
      <c r="A670" s="40" t="s">
        <v>19</v>
      </c>
      <c r="B670" s="40" t="s">
        <v>750</v>
      </c>
      <c r="C670" t="s">
        <v>19</v>
      </c>
      <c r="D670" s="40" t="s">
        <v>1126</v>
      </c>
      <c r="E670" t="s">
        <v>1127</v>
      </c>
      <c r="F670" s="40" t="s">
        <v>1128</v>
      </c>
      <c r="G670" t="s">
        <v>1129</v>
      </c>
      <c r="H670" t="s">
        <v>1130</v>
      </c>
      <c r="I670" s="1"/>
      <c r="J670" s="1"/>
      <c r="K670" s="1"/>
      <c r="L670" s="1"/>
      <c r="M670" s="1"/>
      <c r="N670" s="1">
        <v>20</v>
      </c>
      <c r="O670" s="60">
        <f t="shared" si="149"/>
        <v>1</v>
      </c>
      <c r="P670" s="60">
        <f t="shared" si="150"/>
        <v>1</v>
      </c>
      <c r="Q670" s="62">
        <f t="shared" si="146"/>
        <v>0</v>
      </c>
      <c r="R670" s="62">
        <f t="shared" si="151"/>
        <v>1</v>
      </c>
      <c r="S670" s="60" t="str">
        <f t="shared" si="147"/>
        <v>0-15% range</v>
      </c>
      <c r="T670" s="61">
        <f t="shared" si="144"/>
        <v>20</v>
      </c>
      <c r="U670" s="61">
        <f t="shared" si="152"/>
        <v>20</v>
      </c>
      <c r="V670" s="61">
        <f t="shared" si="153"/>
        <v>20</v>
      </c>
      <c r="W670" s="60">
        <f t="shared" si="148"/>
        <v>1</v>
      </c>
      <c r="X670" s="77" t="s">
        <v>2173</v>
      </c>
    </row>
    <row r="671" spans="1:24" ht="15" customHeight="1" x14ac:dyDescent="0.25">
      <c r="A671" s="40" t="s">
        <v>19</v>
      </c>
      <c r="B671" s="40" t="s">
        <v>750</v>
      </c>
      <c r="C671" t="s">
        <v>19</v>
      </c>
      <c r="D671" s="40" t="s">
        <v>1126</v>
      </c>
      <c r="E671" t="s">
        <v>1127</v>
      </c>
      <c r="F671" s="40" t="s">
        <v>1128</v>
      </c>
      <c r="G671" t="s">
        <v>1131</v>
      </c>
      <c r="H671" t="s">
        <v>1132</v>
      </c>
      <c r="I671" s="1"/>
      <c r="J671" s="1"/>
      <c r="K671" s="1"/>
      <c r="L671" s="1"/>
      <c r="M671" s="1"/>
      <c r="N671" s="1">
        <v>15</v>
      </c>
      <c r="O671" s="60">
        <f t="shared" si="149"/>
        <v>1</v>
      </c>
      <c r="P671" s="60">
        <f t="shared" si="150"/>
        <v>1</v>
      </c>
      <c r="Q671" s="62">
        <f t="shared" si="146"/>
        <v>0</v>
      </c>
      <c r="R671" s="62">
        <f t="shared" si="151"/>
        <v>1</v>
      </c>
      <c r="S671" s="60" t="str">
        <f t="shared" si="147"/>
        <v>0-15% range</v>
      </c>
      <c r="T671" s="61">
        <f t="shared" si="144"/>
        <v>15</v>
      </c>
      <c r="U671" s="61">
        <f t="shared" si="152"/>
        <v>15</v>
      </c>
      <c r="V671" s="61">
        <f t="shared" si="153"/>
        <v>15</v>
      </c>
      <c r="W671" s="60">
        <f t="shared" si="148"/>
        <v>1</v>
      </c>
      <c r="X671" s="77" t="s">
        <v>2173</v>
      </c>
    </row>
    <row r="672" spans="1:24" ht="15" customHeight="1" x14ac:dyDescent="0.25">
      <c r="A672" s="40" t="s">
        <v>19</v>
      </c>
      <c r="B672" s="40" t="s">
        <v>750</v>
      </c>
      <c r="C672" t="s">
        <v>19</v>
      </c>
      <c r="D672" s="40" t="s">
        <v>1126</v>
      </c>
      <c r="E672" t="s">
        <v>1127</v>
      </c>
      <c r="F672" s="40" t="s">
        <v>1128</v>
      </c>
      <c r="G672" t="s">
        <v>1414</v>
      </c>
      <c r="H672" t="s">
        <v>1415</v>
      </c>
      <c r="I672" s="1"/>
      <c r="J672" s="1"/>
      <c r="K672" s="1"/>
      <c r="L672" s="1"/>
      <c r="M672" s="1"/>
      <c r="N672" s="1">
        <v>25</v>
      </c>
      <c r="O672" s="60">
        <f t="shared" si="149"/>
        <v>1</v>
      </c>
      <c r="P672" s="60">
        <f t="shared" si="150"/>
        <v>1</v>
      </c>
      <c r="Q672" s="62">
        <f t="shared" si="146"/>
        <v>0</v>
      </c>
      <c r="R672" s="62">
        <f t="shared" si="151"/>
        <v>1</v>
      </c>
      <c r="S672" s="60" t="str">
        <f t="shared" si="147"/>
        <v>0-15% range</v>
      </c>
      <c r="T672" s="61">
        <f t="shared" si="144"/>
        <v>25</v>
      </c>
      <c r="U672" s="61">
        <f t="shared" si="152"/>
        <v>25</v>
      </c>
      <c r="V672" s="61">
        <f t="shared" si="153"/>
        <v>25</v>
      </c>
      <c r="W672" s="60">
        <f t="shared" si="148"/>
        <v>1</v>
      </c>
      <c r="X672" s="77" t="s">
        <v>2173</v>
      </c>
    </row>
    <row r="673" spans="1:24" ht="15" customHeight="1" x14ac:dyDescent="0.25">
      <c r="A673" s="40" t="s">
        <v>19</v>
      </c>
      <c r="B673" s="40" t="s">
        <v>750</v>
      </c>
      <c r="C673" t="s">
        <v>19</v>
      </c>
      <c r="D673" s="40" t="s">
        <v>1126</v>
      </c>
      <c r="E673" t="s">
        <v>19</v>
      </c>
      <c r="F673" s="40" t="s">
        <v>1133</v>
      </c>
      <c r="G673" t="s">
        <v>19</v>
      </c>
      <c r="H673" t="s">
        <v>1134</v>
      </c>
      <c r="I673" s="1"/>
      <c r="J673" s="1"/>
      <c r="K673" s="1"/>
      <c r="L673" s="1"/>
      <c r="M673" s="1"/>
      <c r="N673" s="1">
        <v>360</v>
      </c>
      <c r="O673" s="60">
        <f t="shared" si="149"/>
        <v>1</v>
      </c>
      <c r="P673" s="60">
        <f t="shared" si="150"/>
        <v>1</v>
      </c>
      <c r="Q673" s="62">
        <f t="shared" si="146"/>
        <v>0</v>
      </c>
      <c r="R673" s="62">
        <f t="shared" si="151"/>
        <v>1</v>
      </c>
      <c r="S673" s="60" t="str">
        <f t="shared" si="147"/>
        <v>0-15% range</v>
      </c>
      <c r="T673" s="61">
        <f t="shared" si="144"/>
        <v>360</v>
      </c>
      <c r="U673" s="61">
        <f t="shared" si="152"/>
        <v>360</v>
      </c>
      <c r="V673" s="61">
        <f t="shared" si="153"/>
        <v>360</v>
      </c>
      <c r="W673" s="60">
        <f t="shared" si="148"/>
        <v>1</v>
      </c>
      <c r="X673" s="77" t="s">
        <v>2173</v>
      </c>
    </row>
    <row r="674" spans="1:24" ht="15" customHeight="1" x14ac:dyDescent="0.25">
      <c r="A674" s="40" t="s">
        <v>19</v>
      </c>
      <c r="B674" s="40" t="s">
        <v>750</v>
      </c>
      <c r="C674" t="s">
        <v>19</v>
      </c>
      <c r="D674" s="40" t="s">
        <v>1126</v>
      </c>
      <c r="E674" t="s">
        <v>19</v>
      </c>
      <c r="F674" s="40" t="s">
        <v>1133</v>
      </c>
      <c r="G674" t="s">
        <v>1416</v>
      </c>
      <c r="H674" t="s">
        <v>1417</v>
      </c>
      <c r="I674" s="1"/>
      <c r="J674" s="1"/>
      <c r="K674" s="1"/>
      <c r="L674" s="1"/>
      <c r="M674" s="1"/>
      <c r="N674" s="1">
        <v>20</v>
      </c>
      <c r="O674" s="60">
        <f t="shared" si="149"/>
        <v>1</v>
      </c>
      <c r="P674" s="60">
        <f t="shared" si="150"/>
        <v>1</v>
      </c>
      <c r="Q674" s="62">
        <f t="shared" si="146"/>
        <v>0</v>
      </c>
      <c r="R674" s="62">
        <f t="shared" si="151"/>
        <v>1</v>
      </c>
      <c r="S674" s="60" t="str">
        <f t="shared" si="147"/>
        <v>0-15% range</v>
      </c>
      <c r="T674" s="61">
        <f t="shared" si="144"/>
        <v>20</v>
      </c>
      <c r="U674" s="61">
        <f t="shared" si="152"/>
        <v>20</v>
      </c>
      <c r="V674" s="61">
        <f t="shared" si="153"/>
        <v>20</v>
      </c>
      <c r="W674" s="60">
        <f t="shared" si="148"/>
        <v>1</v>
      </c>
      <c r="X674" s="77" t="s">
        <v>2173</v>
      </c>
    </row>
    <row r="675" spans="1:24" ht="15" customHeight="1" x14ac:dyDescent="0.25">
      <c r="A675" s="40" t="s">
        <v>19</v>
      </c>
      <c r="B675" s="40" t="s">
        <v>750</v>
      </c>
      <c r="C675" t="s">
        <v>19</v>
      </c>
      <c r="D675" s="40" t="s">
        <v>1126</v>
      </c>
      <c r="E675" t="s">
        <v>19</v>
      </c>
      <c r="F675" s="40" t="s">
        <v>1133</v>
      </c>
      <c r="G675" t="s">
        <v>1418</v>
      </c>
      <c r="H675" t="s">
        <v>1419</v>
      </c>
      <c r="I675" s="1"/>
      <c r="J675" s="1"/>
      <c r="K675" s="1"/>
      <c r="L675" s="1"/>
      <c r="M675" s="1"/>
      <c r="N675" s="1">
        <v>20</v>
      </c>
      <c r="O675" s="60">
        <f t="shared" si="149"/>
        <v>1</v>
      </c>
      <c r="P675" s="60">
        <f t="shared" si="150"/>
        <v>1</v>
      </c>
      <c r="Q675" s="62">
        <f t="shared" si="146"/>
        <v>0</v>
      </c>
      <c r="R675" s="62">
        <f t="shared" si="151"/>
        <v>1</v>
      </c>
      <c r="S675" s="60" t="str">
        <f t="shared" si="147"/>
        <v>0-15% range</v>
      </c>
      <c r="T675" s="61">
        <f t="shared" si="144"/>
        <v>20</v>
      </c>
      <c r="U675" s="61">
        <f t="shared" si="152"/>
        <v>20</v>
      </c>
      <c r="V675" s="61">
        <f t="shared" si="153"/>
        <v>20</v>
      </c>
      <c r="W675" s="60">
        <f t="shared" si="148"/>
        <v>1</v>
      </c>
      <c r="X675" s="77" t="s">
        <v>2173</v>
      </c>
    </row>
    <row r="676" spans="1:24" ht="15" customHeight="1" x14ac:dyDescent="0.25">
      <c r="A676" s="40" t="s">
        <v>19</v>
      </c>
      <c r="B676" s="40" t="s">
        <v>750</v>
      </c>
      <c r="C676" t="s">
        <v>19</v>
      </c>
      <c r="D676" s="40" t="s">
        <v>1126</v>
      </c>
      <c r="E676" t="s">
        <v>19</v>
      </c>
      <c r="F676" s="40" t="s">
        <v>1133</v>
      </c>
      <c r="G676" t="s">
        <v>1739</v>
      </c>
      <c r="H676" t="s">
        <v>1740</v>
      </c>
      <c r="I676" s="1"/>
      <c r="J676" s="1"/>
      <c r="K676" s="1"/>
      <c r="L676" s="1"/>
      <c r="M676" s="1"/>
      <c r="N676" s="1">
        <v>10</v>
      </c>
      <c r="O676" s="60">
        <f t="shared" si="149"/>
        <v>1</v>
      </c>
      <c r="P676" s="60">
        <f t="shared" si="150"/>
        <v>1</v>
      </c>
      <c r="Q676" s="62">
        <f t="shared" si="146"/>
        <v>0</v>
      </c>
      <c r="R676" s="62">
        <f t="shared" si="151"/>
        <v>1</v>
      </c>
      <c r="S676" s="60" t="str">
        <f t="shared" si="147"/>
        <v>0-15% range</v>
      </c>
      <c r="T676" s="61">
        <f t="shared" si="144"/>
        <v>10</v>
      </c>
      <c r="U676" s="61">
        <f t="shared" si="152"/>
        <v>10</v>
      </c>
      <c r="V676" s="61">
        <f t="shared" si="153"/>
        <v>10</v>
      </c>
      <c r="W676" s="60">
        <f t="shared" si="148"/>
        <v>1</v>
      </c>
      <c r="X676" s="77" t="s">
        <v>2173</v>
      </c>
    </row>
    <row r="677" spans="1:24" ht="15" customHeight="1" x14ac:dyDescent="0.25">
      <c r="A677" s="40" t="s">
        <v>19</v>
      </c>
      <c r="B677" s="40" t="s">
        <v>750</v>
      </c>
      <c r="C677" t="s">
        <v>19</v>
      </c>
      <c r="D677" s="40" t="s">
        <v>1126</v>
      </c>
      <c r="E677" t="s">
        <v>19</v>
      </c>
      <c r="F677" s="40" t="s">
        <v>1133</v>
      </c>
      <c r="G677" t="s">
        <v>1741</v>
      </c>
      <c r="H677" t="s">
        <v>1742</v>
      </c>
      <c r="I677" s="1"/>
      <c r="J677" s="1"/>
      <c r="K677" s="1"/>
      <c r="L677" s="1"/>
      <c r="M677" s="1"/>
      <c r="N677" s="1">
        <v>15</v>
      </c>
      <c r="O677" s="60">
        <f t="shared" si="149"/>
        <v>1</v>
      </c>
      <c r="P677" s="60">
        <f t="shared" si="150"/>
        <v>1</v>
      </c>
      <c r="Q677" s="62">
        <f t="shared" si="146"/>
        <v>0</v>
      </c>
      <c r="R677" s="62">
        <f t="shared" si="151"/>
        <v>1</v>
      </c>
      <c r="S677" s="60" t="str">
        <f t="shared" si="147"/>
        <v>0-15% range</v>
      </c>
      <c r="T677" s="61">
        <f t="shared" si="144"/>
        <v>15</v>
      </c>
      <c r="U677" s="61">
        <f t="shared" si="152"/>
        <v>15</v>
      </c>
      <c r="V677" s="61">
        <f t="shared" si="153"/>
        <v>15</v>
      </c>
      <c r="W677" s="60">
        <f t="shared" si="148"/>
        <v>1</v>
      </c>
      <c r="X677" s="77" t="s">
        <v>2173</v>
      </c>
    </row>
    <row r="678" spans="1:24" ht="15" customHeight="1" x14ac:dyDescent="0.25">
      <c r="A678" s="40" t="s">
        <v>19</v>
      </c>
      <c r="B678" s="40" t="s">
        <v>750</v>
      </c>
      <c r="C678" t="s">
        <v>19</v>
      </c>
      <c r="D678" s="40" t="s">
        <v>1126</v>
      </c>
      <c r="E678" t="s">
        <v>1408</v>
      </c>
      <c r="F678" s="40" t="s">
        <v>1409</v>
      </c>
      <c r="G678" t="s">
        <v>1408</v>
      </c>
      <c r="H678" t="s">
        <v>1410</v>
      </c>
      <c r="I678" s="1"/>
      <c r="J678" s="1"/>
      <c r="K678" s="1"/>
      <c r="L678" s="1"/>
      <c r="M678" s="1"/>
      <c r="N678" s="1">
        <v>30</v>
      </c>
      <c r="O678" s="60">
        <f t="shared" si="149"/>
        <v>1</v>
      </c>
      <c r="P678" s="60">
        <f t="shared" si="150"/>
        <v>1</v>
      </c>
      <c r="Q678" s="62">
        <f t="shared" si="146"/>
        <v>0</v>
      </c>
      <c r="R678" s="62">
        <f t="shared" si="151"/>
        <v>1</v>
      </c>
      <c r="S678" s="60" t="str">
        <f t="shared" si="147"/>
        <v>0-15% range</v>
      </c>
      <c r="T678" s="61">
        <f t="shared" si="144"/>
        <v>30</v>
      </c>
      <c r="U678" s="61">
        <f t="shared" si="152"/>
        <v>30</v>
      </c>
      <c r="V678" s="61">
        <f t="shared" si="153"/>
        <v>30</v>
      </c>
      <c r="W678" s="60">
        <f t="shared" si="148"/>
        <v>1</v>
      </c>
      <c r="X678" s="77" t="s">
        <v>2173</v>
      </c>
    </row>
    <row r="679" spans="1:24" ht="15" customHeight="1" x14ac:dyDescent="0.25">
      <c r="A679" s="40" t="s">
        <v>19</v>
      </c>
      <c r="B679" s="40" t="s">
        <v>750</v>
      </c>
      <c r="C679" t="s">
        <v>19</v>
      </c>
      <c r="D679" s="40" t="s">
        <v>1126</v>
      </c>
      <c r="E679" t="s">
        <v>1408</v>
      </c>
      <c r="F679" s="40" t="s">
        <v>1409</v>
      </c>
      <c r="G679" t="s">
        <v>1737</v>
      </c>
      <c r="H679" t="s">
        <v>1738</v>
      </c>
      <c r="I679" s="1"/>
      <c r="J679" s="1"/>
      <c r="K679" s="1"/>
      <c r="L679" s="1"/>
      <c r="M679" s="1"/>
      <c r="N679" s="1">
        <v>15</v>
      </c>
      <c r="O679" s="60">
        <f t="shared" si="149"/>
        <v>1</v>
      </c>
      <c r="P679" s="60">
        <f t="shared" si="150"/>
        <v>1</v>
      </c>
      <c r="Q679" s="62">
        <f t="shared" si="146"/>
        <v>0</v>
      </c>
      <c r="R679" s="62">
        <f t="shared" si="151"/>
        <v>1</v>
      </c>
      <c r="S679" s="60" t="str">
        <f t="shared" si="147"/>
        <v>0-15% range</v>
      </c>
      <c r="T679" s="61">
        <f t="shared" ref="T679:T742" si="154">AVERAGE(I679:N679)</f>
        <v>15</v>
      </c>
      <c r="U679" s="61">
        <f t="shared" si="152"/>
        <v>15</v>
      </c>
      <c r="V679" s="61">
        <f t="shared" si="153"/>
        <v>15</v>
      </c>
      <c r="W679" s="60">
        <f t="shared" si="148"/>
        <v>1</v>
      </c>
      <c r="X679" s="77" t="s">
        <v>2173</v>
      </c>
    </row>
    <row r="680" spans="1:24" ht="15" customHeight="1" x14ac:dyDescent="0.25">
      <c r="A680" s="40" t="s">
        <v>19</v>
      </c>
      <c r="B680" s="40" t="s">
        <v>750</v>
      </c>
      <c r="C680" t="s">
        <v>19</v>
      </c>
      <c r="D680" s="40" t="s">
        <v>1126</v>
      </c>
      <c r="E680" t="s">
        <v>1411</v>
      </c>
      <c r="F680" s="40" t="s">
        <v>1412</v>
      </c>
      <c r="G680" t="s">
        <v>1411</v>
      </c>
      <c r="H680" t="s">
        <v>1413</v>
      </c>
      <c r="I680" s="1"/>
      <c r="J680" s="1"/>
      <c r="K680" s="1"/>
      <c r="L680" s="1"/>
      <c r="M680" s="1"/>
      <c r="N680" s="1">
        <v>20</v>
      </c>
      <c r="O680" s="60">
        <f t="shared" si="149"/>
        <v>1</v>
      </c>
      <c r="P680" s="60">
        <f t="shared" si="150"/>
        <v>1</v>
      </c>
      <c r="Q680" s="62">
        <f t="shared" si="146"/>
        <v>0</v>
      </c>
      <c r="R680" s="62">
        <f t="shared" si="151"/>
        <v>1</v>
      </c>
      <c r="S680" s="60" t="str">
        <f t="shared" si="147"/>
        <v>0-15% range</v>
      </c>
      <c r="T680" s="61">
        <f t="shared" si="154"/>
        <v>20</v>
      </c>
      <c r="U680" s="61">
        <f t="shared" si="152"/>
        <v>20</v>
      </c>
      <c r="V680" s="61">
        <f t="shared" si="153"/>
        <v>20</v>
      </c>
      <c r="W680" s="60">
        <f t="shared" si="148"/>
        <v>1</v>
      </c>
      <c r="X680" s="77" t="s">
        <v>2173</v>
      </c>
    </row>
    <row r="681" spans="1:24" ht="15" customHeight="1" x14ac:dyDescent="0.25">
      <c r="A681" s="40" t="s">
        <v>19</v>
      </c>
      <c r="B681" s="40" t="s">
        <v>750</v>
      </c>
      <c r="C681" t="s">
        <v>19</v>
      </c>
      <c r="D681" s="40" t="s">
        <v>1126</v>
      </c>
      <c r="E681" t="s">
        <v>2001</v>
      </c>
      <c r="F681" s="40" t="s">
        <v>2002</v>
      </c>
      <c r="G681" t="s">
        <v>2003</v>
      </c>
      <c r="H681" t="s">
        <v>2004</v>
      </c>
      <c r="I681" s="1"/>
      <c r="J681" s="1"/>
      <c r="K681" s="1"/>
      <c r="L681" s="1"/>
      <c r="M681" s="1"/>
      <c r="N681" s="1">
        <v>15</v>
      </c>
      <c r="O681" s="60">
        <f t="shared" si="149"/>
        <v>1</v>
      </c>
      <c r="P681" s="60">
        <f t="shared" si="150"/>
        <v>1</v>
      </c>
      <c r="Q681" s="62">
        <f t="shared" si="146"/>
        <v>0</v>
      </c>
      <c r="R681" s="62">
        <f t="shared" si="151"/>
        <v>1</v>
      </c>
      <c r="S681" s="60" t="str">
        <f t="shared" si="147"/>
        <v>0-15% range</v>
      </c>
      <c r="T681" s="61">
        <f t="shared" si="154"/>
        <v>15</v>
      </c>
      <c r="U681" s="61">
        <f t="shared" si="152"/>
        <v>15</v>
      </c>
      <c r="V681" s="61">
        <f t="shared" si="153"/>
        <v>15</v>
      </c>
      <c r="W681" s="60">
        <f t="shared" si="148"/>
        <v>1</v>
      </c>
      <c r="X681" s="77" t="s">
        <v>2173</v>
      </c>
    </row>
    <row r="682" spans="1:24" ht="15" customHeight="1" x14ac:dyDescent="0.25">
      <c r="A682" s="41" t="s">
        <v>19</v>
      </c>
      <c r="B682" s="40" t="s">
        <v>750</v>
      </c>
      <c r="C682" t="s">
        <v>19</v>
      </c>
      <c r="D682" s="40" t="s">
        <v>1126</v>
      </c>
      <c r="E682" t="s">
        <v>726</v>
      </c>
      <c r="F682" s="40" t="s">
        <v>2065</v>
      </c>
      <c r="G682" t="s">
        <v>726</v>
      </c>
      <c r="H682" t="s">
        <v>2066</v>
      </c>
      <c r="I682" s="1"/>
      <c r="J682" s="1"/>
      <c r="K682" s="1"/>
      <c r="L682" s="1"/>
      <c r="M682" s="1"/>
      <c r="N682" s="1">
        <v>25</v>
      </c>
      <c r="O682" s="60">
        <f t="shared" si="149"/>
        <v>1</v>
      </c>
      <c r="P682" s="60">
        <f t="shared" si="150"/>
        <v>1</v>
      </c>
      <c r="Q682" s="62">
        <f t="shared" ref="Q682:Q745" si="155">IFERROR(1-(MIN(I682:N682)/MAX(I682:N682)),"")</f>
        <v>0</v>
      </c>
      <c r="R682" s="62">
        <f t="shared" si="151"/>
        <v>1</v>
      </c>
      <c r="S682" s="60" t="str">
        <f t="shared" si="147"/>
        <v>0-15% range</v>
      </c>
      <c r="T682" s="61">
        <f t="shared" si="154"/>
        <v>25</v>
      </c>
      <c r="U682" s="61">
        <f t="shared" si="152"/>
        <v>25</v>
      </c>
      <c r="V682" s="61">
        <f t="shared" si="153"/>
        <v>25</v>
      </c>
      <c r="W682" s="60">
        <f t="shared" si="148"/>
        <v>1</v>
      </c>
      <c r="X682" s="77" t="s">
        <v>2173</v>
      </c>
    </row>
    <row r="683" spans="1:24" ht="15" customHeight="1" x14ac:dyDescent="0.25">
      <c r="A683" s="40" t="s">
        <v>28</v>
      </c>
      <c r="B683" s="40" t="s">
        <v>173</v>
      </c>
      <c r="C683" t="s">
        <v>28</v>
      </c>
      <c r="D683" s="40" t="s">
        <v>180</v>
      </c>
      <c r="E683" t="s">
        <v>832</v>
      </c>
      <c r="F683" s="40" t="s">
        <v>833</v>
      </c>
      <c r="G683" t="s">
        <v>1550</v>
      </c>
      <c r="H683" t="s">
        <v>1551</v>
      </c>
      <c r="I683" s="1"/>
      <c r="J683" s="1"/>
      <c r="K683" s="1"/>
      <c r="L683" s="1"/>
      <c r="M683" s="1"/>
      <c r="N683" s="1">
        <v>15</v>
      </c>
      <c r="O683" s="60">
        <f t="shared" si="149"/>
        <v>1</v>
      </c>
      <c r="P683" s="60">
        <f t="shared" si="150"/>
        <v>1</v>
      </c>
      <c r="Q683" s="62">
        <f t="shared" si="155"/>
        <v>0</v>
      </c>
      <c r="R683" s="62">
        <f t="shared" si="151"/>
        <v>1</v>
      </c>
      <c r="S683" s="60" t="str">
        <f t="shared" si="147"/>
        <v>0-15% range</v>
      </c>
      <c r="T683" s="61">
        <f t="shared" si="154"/>
        <v>15</v>
      </c>
      <c r="U683" s="61">
        <f t="shared" si="152"/>
        <v>15</v>
      </c>
      <c r="V683" s="61">
        <f t="shared" si="153"/>
        <v>15</v>
      </c>
      <c r="W683" s="60">
        <f t="shared" si="148"/>
        <v>1</v>
      </c>
      <c r="X683" s="77" t="s">
        <v>2173</v>
      </c>
    </row>
    <row r="684" spans="1:24" ht="15" customHeight="1" x14ac:dyDescent="0.25">
      <c r="A684" s="40" t="s">
        <v>28</v>
      </c>
      <c r="B684" s="40" t="s">
        <v>173</v>
      </c>
      <c r="C684" t="s">
        <v>28</v>
      </c>
      <c r="D684" s="40" t="s">
        <v>180</v>
      </c>
      <c r="E684" t="s">
        <v>832</v>
      </c>
      <c r="F684" s="40" t="s">
        <v>833</v>
      </c>
      <c r="G684" t="s">
        <v>832</v>
      </c>
      <c r="H684" t="s">
        <v>1578</v>
      </c>
      <c r="I684" s="1"/>
      <c r="J684" s="1"/>
      <c r="K684" s="1"/>
      <c r="L684" s="1"/>
      <c r="M684" s="1"/>
      <c r="N684" s="1">
        <v>49</v>
      </c>
      <c r="O684" s="60">
        <f t="shared" si="149"/>
        <v>1</v>
      </c>
      <c r="P684" s="60">
        <f t="shared" si="150"/>
        <v>1</v>
      </c>
      <c r="Q684" s="62">
        <f t="shared" si="155"/>
        <v>0</v>
      </c>
      <c r="R684" s="62">
        <f t="shared" si="151"/>
        <v>1</v>
      </c>
      <c r="S684" s="60" t="str">
        <f t="shared" si="147"/>
        <v>0-15% range</v>
      </c>
      <c r="T684" s="61">
        <f t="shared" si="154"/>
        <v>49</v>
      </c>
      <c r="U684" s="61">
        <f t="shared" si="152"/>
        <v>49</v>
      </c>
      <c r="V684" s="61">
        <f t="shared" si="153"/>
        <v>49</v>
      </c>
      <c r="W684" s="60">
        <f t="shared" si="148"/>
        <v>1</v>
      </c>
      <c r="X684" s="77" t="s">
        <v>2173</v>
      </c>
    </row>
    <row r="685" spans="1:24" ht="15" customHeight="1" x14ac:dyDescent="0.25">
      <c r="A685" s="40" t="s">
        <v>28</v>
      </c>
      <c r="B685" s="40" t="s">
        <v>173</v>
      </c>
      <c r="C685" t="s">
        <v>28</v>
      </c>
      <c r="D685" s="40" t="s">
        <v>180</v>
      </c>
      <c r="E685" t="s">
        <v>832</v>
      </c>
      <c r="F685" s="40" t="s">
        <v>833</v>
      </c>
      <c r="G685" t="s">
        <v>1579</v>
      </c>
      <c r="H685" t="s">
        <v>1580</v>
      </c>
      <c r="I685" s="1"/>
      <c r="J685" s="1"/>
      <c r="K685" s="1"/>
      <c r="L685" s="1"/>
      <c r="M685" s="1"/>
      <c r="N685" s="1">
        <v>28</v>
      </c>
      <c r="O685" s="60">
        <f t="shared" si="149"/>
        <v>1</v>
      </c>
      <c r="P685" s="60">
        <f t="shared" si="150"/>
        <v>1</v>
      </c>
      <c r="Q685" s="62">
        <f t="shared" si="155"/>
        <v>0</v>
      </c>
      <c r="R685" s="62">
        <f t="shared" si="151"/>
        <v>1</v>
      </c>
      <c r="S685" s="60" t="str">
        <f t="shared" si="147"/>
        <v>0-15% range</v>
      </c>
      <c r="T685" s="61">
        <f t="shared" si="154"/>
        <v>28</v>
      </c>
      <c r="U685" s="61">
        <f t="shared" si="152"/>
        <v>28</v>
      </c>
      <c r="V685" s="61">
        <f t="shared" si="153"/>
        <v>28</v>
      </c>
      <c r="W685" s="60">
        <f t="shared" si="148"/>
        <v>1</v>
      </c>
      <c r="X685" s="77" t="s">
        <v>2173</v>
      </c>
    </row>
    <row r="686" spans="1:24" ht="15" customHeight="1" x14ac:dyDescent="0.25">
      <c r="A686" s="40" t="s">
        <v>28</v>
      </c>
      <c r="B686" s="40" t="s">
        <v>173</v>
      </c>
      <c r="C686" t="s">
        <v>28</v>
      </c>
      <c r="D686" s="40" t="s">
        <v>180</v>
      </c>
      <c r="E686" t="s">
        <v>832</v>
      </c>
      <c r="F686" s="40" t="s">
        <v>833</v>
      </c>
      <c r="G686" t="s">
        <v>1611</v>
      </c>
      <c r="H686" t="s">
        <v>1612</v>
      </c>
      <c r="I686" s="1"/>
      <c r="J686" s="1"/>
      <c r="K686" s="1"/>
      <c r="L686" s="1"/>
      <c r="M686" s="1"/>
      <c r="N686" s="1">
        <v>29</v>
      </c>
      <c r="O686" s="60">
        <f t="shared" si="149"/>
        <v>1</v>
      </c>
      <c r="P686" s="60">
        <f t="shared" si="150"/>
        <v>1</v>
      </c>
      <c r="Q686" s="62">
        <f t="shared" si="155"/>
        <v>0</v>
      </c>
      <c r="R686" s="62">
        <f t="shared" si="151"/>
        <v>1</v>
      </c>
      <c r="S686" s="60" t="str">
        <f t="shared" si="147"/>
        <v>0-15% range</v>
      </c>
      <c r="T686" s="61">
        <f t="shared" si="154"/>
        <v>29</v>
      </c>
      <c r="U686" s="61">
        <f t="shared" si="152"/>
        <v>29</v>
      </c>
      <c r="V686" s="61">
        <f t="shared" si="153"/>
        <v>29</v>
      </c>
      <c r="W686" s="60">
        <f t="shared" si="148"/>
        <v>1</v>
      </c>
      <c r="X686" s="77" t="s">
        <v>2173</v>
      </c>
    </row>
    <row r="687" spans="1:24" ht="15" customHeight="1" x14ac:dyDescent="0.25">
      <c r="A687" s="40" t="s">
        <v>28</v>
      </c>
      <c r="B687" s="40" t="s">
        <v>173</v>
      </c>
      <c r="C687" t="s">
        <v>28</v>
      </c>
      <c r="D687" s="40" t="s">
        <v>180</v>
      </c>
      <c r="E687" t="s">
        <v>1029</v>
      </c>
      <c r="F687" s="40" t="s">
        <v>1030</v>
      </c>
      <c r="G687" t="s">
        <v>1031</v>
      </c>
      <c r="H687" t="s">
        <v>1032</v>
      </c>
      <c r="I687" s="1"/>
      <c r="J687" s="1"/>
      <c r="K687" s="1"/>
      <c r="L687" s="1"/>
      <c r="M687" s="1"/>
      <c r="N687" s="1">
        <v>20</v>
      </c>
      <c r="O687" s="60">
        <f t="shared" si="149"/>
        <v>1</v>
      </c>
      <c r="P687" s="60">
        <f t="shared" si="150"/>
        <v>1</v>
      </c>
      <c r="Q687" s="62">
        <f t="shared" si="155"/>
        <v>0</v>
      </c>
      <c r="R687" s="62">
        <f t="shared" si="151"/>
        <v>1</v>
      </c>
      <c r="S687" s="60" t="str">
        <f t="shared" si="147"/>
        <v>0-15% range</v>
      </c>
      <c r="T687" s="61">
        <f t="shared" si="154"/>
        <v>20</v>
      </c>
      <c r="U687" s="61">
        <f t="shared" si="152"/>
        <v>20</v>
      </c>
      <c r="V687" s="61">
        <f t="shared" si="153"/>
        <v>20</v>
      </c>
      <c r="W687" s="60">
        <f t="shared" si="148"/>
        <v>1</v>
      </c>
      <c r="X687" s="77" t="s">
        <v>2173</v>
      </c>
    </row>
    <row r="688" spans="1:24" ht="15" customHeight="1" x14ac:dyDescent="0.25">
      <c r="A688" s="40" t="s">
        <v>28</v>
      </c>
      <c r="B688" s="40" t="s">
        <v>173</v>
      </c>
      <c r="C688" t="s">
        <v>28</v>
      </c>
      <c r="D688" s="40" t="s">
        <v>180</v>
      </c>
      <c r="E688" t="s">
        <v>1029</v>
      </c>
      <c r="F688" s="40" t="s">
        <v>1030</v>
      </c>
      <c r="G688" t="s">
        <v>1571</v>
      </c>
      <c r="H688" t="s">
        <v>1572</v>
      </c>
      <c r="I688" s="1"/>
      <c r="J688" s="1"/>
      <c r="K688" s="1"/>
      <c r="L688" s="1"/>
      <c r="M688" s="1"/>
      <c r="N688" s="1">
        <v>10</v>
      </c>
      <c r="O688" s="60">
        <f t="shared" si="149"/>
        <v>1</v>
      </c>
      <c r="P688" s="60">
        <f t="shared" si="150"/>
        <v>1</v>
      </c>
      <c r="Q688" s="62">
        <f t="shared" si="155"/>
        <v>0</v>
      </c>
      <c r="R688" s="62">
        <f t="shared" si="151"/>
        <v>1</v>
      </c>
      <c r="S688" s="60" t="str">
        <f t="shared" si="147"/>
        <v>0-15% range</v>
      </c>
      <c r="T688" s="61">
        <f t="shared" si="154"/>
        <v>10</v>
      </c>
      <c r="U688" s="61">
        <f t="shared" si="152"/>
        <v>10</v>
      </c>
      <c r="V688" s="61">
        <f t="shared" si="153"/>
        <v>10</v>
      </c>
      <c r="W688" s="60">
        <f t="shared" si="148"/>
        <v>1</v>
      </c>
      <c r="X688" s="77" t="s">
        <v>2173</v>
      </c>
    </row>
    <row r="689" spans="1:24" ht="15" customHeight="1" x14ac:dyDescent="0.25">
      <c r="A689" s="40" t="s">
        <v>28</v>
      </c>
      <c r="B689" s="40" t="s">
        <v>173</v>
      </c>
      <c r="C689" t="s">
        <v>28</v>
      </c>
      <c r="D689" s="40" t="s">
        <v>180</v>
      </c>
      <c r="E689" t="s">
        <v>28</v>
      </c>
      <c r="F689" s="40" t="s">
        <v>512</v>
      </c>
      <c r="G689" t="s">
        <v>1077</v>
      </c>
      <c r="H689" t="s">
        <v>1078</v>
      </c>
      <c r="I689" s="1"/>
      <c r="J689" s="1"/>
      <c r="K689" s="1"/>
      <c r="L689" s="1"/>
      <c r="M689" s="1"/>
      <c r="N689" s="1">
        <v>25</v>
      </c>
      <c r="O689" s="60">
        <f t="shared" si="149"/>
        <v>1</v>
      </c>
      <c r="P689" s="60">
        <f t="shared" si="150"/>
        <v>1</v>
      </c>
      <c r="Q689" s="62">
        <f t="shared" si="155"/>
        <v>0</v>
      </c>
      <c r="R689" s="62">
        <f t="shared" si="151"/>
        <v>1</v>
      </c>
      <c r="S689" s="60" t="str">
        <f t="shared" si="147"/>
        <v>0-15% range</v>
      </c>
      <c r="T689" s="61">
        <f t="shared" si="154"/>
        <v>25</v>
      </c>
      <c r="U689" s="61">
        <f t="shared" si="152"/>
        <v>25</v>
      </c>
      <c r="V689" s="61">
        <f t="shared" si="153"/>
        <v>25</v>
      </c>
      <c r="W689" s="60">
        <f t="shared" si="148"/>
        <v>1</v>
      </c>
      <c r="X689" s="77" t="s">
        <v>2173</v>
      </c>
    </row>
    <row r="690" spans="1:24" ht="15" customHeight="1" x14ac:dyDescent="0.25">
      <c r="A690" s="40" t="s">
        <v>28</v>
      </c>
      <c r="B690" s="40" t="s">
        <v>173</v>
      </c>
      <c r="C690" t="s">
        <v>28</v>
      </c>
      <c r="D690" s="40" t="s">
        <v>180</v>
      </c>
      <c r="E690" t="s">
        <v>28</v>
      </c>
      <c r="F690" s="40" t="s">
        <v>512</v>
      </c>
      <c r="G690" t="s">
        <v>1642</v>
      </c>
      <c r="H690" t="s">
        <v>1643</v>
      </c>
      <c r="I690" s="1"/>
      <c r="J690" s="1"/>
      <c r="K690" s="1"/>
      <c r="L690" s="1"/>
      <c r="M690" s="1"/>
      <c r="N690" s="1">
        <v>12</v>
      </c>
      <c r="O690" s="60">
        <f t="shared" si="149"/>
        <v>1</v>
      </c>
      <c r="P690" s="60">
        <f t="shared" si="150"/>
        <v>1</v>
      </c>
      <c r="Q690" s="62">
        <f t="shared" si="155"/>
        <v>0</v>
      </c>
      <c r="R690" s="62">
        <f t="shared" si="151"/>
        <v>1</v>
      </c>
      <c r="S690" s="60" t="str">
        <f t="shared" si="147"/>
        <v>0-15% range</v>
      </c>
      <c r="T690" s="61">
        <f t="shared" si="154"/>
        <v>12</v>
      </c>
      <c r="U690" s="61">
        <f t="shared" si="152"/>
        <v>12</v>
      </c>
      <c r="V690" s="61">
        <f t="shared" si="153"/>
        <v>12</v>
      </c>
      <c r="W690" s="60">
        <f t="shared" si="148"/>
        <v>1</v>
      </c>
      <c r="X690" s="77" t="s">
        <v>2173</v>
      </c>
    </row>
    <row r="691" spans="1:24" ht="15" customHeight="1" x14ac:dyDescent="0.25">
      <c r="A691" s="40" t="s">
        <v>28</v>
      </c>
      <c r="B691" s="40" t="s">
        <v>173</v>
      </c>
      <c r="C691" t="s">
        <v>28</v>
      </c>
      <c r="D691" s="40" t="s">
        <v>180</v>
      </c>
      <c r="E691" t="s">
        <v>28</v>
      </c>
      <c r="F691" s="40" t="s">
        <v>512</v>
      </c>
      <c r="G691" t="s">
        <v>1644</v>
      </c>
      <c r="H691" t="s">
        <v>1645</v>
      </c>
      <c r="I691" s="1"/>
      <c r="J691" s="1"/>
      <c r="K691" s="1"/>
      <c r="L691" s="1"/>
      <c r="M691" s="1"/>
      <c r="N691" s="1">
        <v>180</v>
      </c>
      <c r="O691" s="60">
        <f t="shared" si="149"/>
        <v>1</v>
      </c>
      <c r="P691" s="60">
        <f t="shared" si="150"/>
        <v>1</v>
      </c>
      <c r="Q691" s="62">
        <f t="shared" si="155"/>
        <v>0</v>
      </c>
      <c r="R691" s="62">
        <f t="shared" si="151"/>
        <v>1</v>
      </c>
      <c r="S691" s="60" t="str">
        <f t="shared" si="147"/>
        <v>0-15% range</v>
      </c>
      <c r="T691" s="61">
        <f t="shared" si="154"/>
        <v>180</v>
      </c>
      <c r="U691" s="61">
        <f t="shared" si="152"/>
        <v>180</v>
      </c>
      <c r="V691" s="61">
        <f t="shared" si="153"/>
        <v>180</v>
      </c>
      <c r="W691" s="60">
        <f t="shared" si="148"/>
        <v>1</v>
      </c>
      <c r="X691" s="77" t="s">
        <v>2173</v>
      </c>
    </row>
    <row r="692" spans="1:24" ht="15" customHeight="1" x14ac:dyDescent="0.25">
      <c r="A692" s="40" t="s">
        <v>28</v>
      </c>
      <c r="B692" s="40" t="s">
        <v>173</v>
      </c>
      <c r="C692" t="s">
        <v>28</v>
      </c>
      <c r="D692" s="40" t="s">
        <v>180</v>
      </c>
      <c r="E692" t="s">
        <v>637</v>
      </c>
      <c r="F692" s="40" t="s">
        <v>638</v>
      </c>
      <c r="G692" t="s">
        <v>639</v>
      </c>
      <c r="H692" t="s">
        <v>640</v>
      </c>
      <c r="I692" s="1"/>
      <c r="J692" s="1"/>
      <c r="K692" s="1"/>
      <c r="L692" s="1"/>
      <c r="M692" s="1"/>
      <c r="N692" s="1">
        <v>340</v>
      </c>
      <c r="O692" s="60">
        <f t="shared" si="149"/>
        <v>1</v>
      </c>
      <c r="P692" s="60">
        <f t="shared" si="150"/>
        <v>1</v>
      </c>
      <c r="Q692" s="62">
        <f t="shared" si="155"/>
        <v>0</v>
      </c>
      <c r="R692" s="62">
        <f t="shared" si="151"/>
        <v>1</v>
      </c>
      <c r="S692" s="60" t="str">
        <f t="shared" si="147"/>
        <v>0-15% range</v>
      </c>
      <c r="T692" s="61">
        <f t="shared" si="154"/>
        <v>340</v>
      </c>
      <c r="U692" s="61">
        <f t="shared" si="152"/>
        <v>340</v>
      </c>
      <c r="V692" s="61">
        <f t="shared" si="153"/>
        <v>340</v>
      </c>
      <c r="W692" s="60">
        <f t="shared" si="148"/>
        <v>1</v>
      </c>
      <c r="X692" s="77" t="s">
        <v>2173</v>
      </c>
    </row>
    <row r="693" spans="1:24" ht="15" customHeight="1" x14ac:dyDescent="0.25">
      <c r="A693" s="40" t="s">
        <v>28</v>
      </c>
      <c r="B693" s="40" t="s">
        <v>173</v>
      </c>
      <c r="C693" t="s">
        <v>28</v>
      </c>
      <c r="D693" s="40" t="s">
        <v>180</v>
      </c>
      <c r="E693" t="s">
        <v>637</v>
      </c>
      <c r="F693" s="40" t="s">
        <v>638</v>
      </c>
      <c r="G693" t="s">
        <v>1630</v>
      </c>
      <c r="H693" t="s">
        <v>1631</v>
      </c>
      <c r="I693" s="1"/>
      <c r="J693" s="1"/>
      <c r="K693" s="1"/>
      <c r="L693" s="1"/>
      <c r="M693" s="1"/>
      <c r="N693" s="1">
        <v>80</v>
      </c>
      <c r="O693" s="60">
        <f t="shared" si="149"/>
        <v>1</v>
      </c>
      <c r="P693" s="60">
        <f t="shared" si="150"/>
        <v>1</v>
      </c>
      <c r="Q693" s="62">
        <f t="shared" si="155"/>
        <v>0</v>
      </c>
      <c r="R693" s="62">
        <f t="shared" si="151"/>
        <v>1</v>
      </c>
      <c r="S693" s="60" t="str">
        <f t="shared" si="147"/>
        <v>0-15% range</v>
      </c>
      <c r="T693" s="61">
        <f t="shared" si="154"/>
        <v>80</v>
      </c>
      <c r="U693" s="61">
        <f t="shared" si="152"/>
        <v>80</v>
      </c>
      <c r="V693" s="61">
        <f t="shared" si="153"/>
        <v>80</v>
      </c>
      <c r="W693" s="60">
        <f t="shared" si="148"/>
        <v>1</v>
      </c>
      <c r="X693" s="77" t="s">
        <v>2173</v>
      </c>
    </row>
    <row r="694" spans="1:24" ht="15" customHeight="1" x14ac:dyDescent="0.25">
      <c r="A694" s="40" t="s">
        <v>28</v>
      </c>
      <c r="B694" s="40" t="s">
        <v>173</v>
      </c>
      <c r="C694" t="s">
        <v>28</v>
      </c>
      <c r="D694" s="40" t="s">
        <v>180</v>
      </c>
      <c r="E694" t="s">
        <v>637</v>
      </c>
      <c r="F694" s="40" t="s">
        <v>638</v>
      </c>
      <c r="G694" t="s">
        <v>1632</v>
      </c>
      <c r="H694" t="s">
        <v>1633</v>
      </c>
      <c r="I694" s="1"/>
      <c r="J694" s="1"/>
      <c r="K694" s="1"/>
      <c r="L694" s="1"/>
      <c r="M694" s="1"/>
      <c r="N694" s="1">
        <v>80</v>
      </c>
      <c r="O694" s="60">
        <f t="shared" si="149"/>
        <v>1</v>
      </c>
      <c r="P694" s="60">
        <f t="shared" si="150"/>
        <v>1</v>
      </c>
      <c r="Q694" s="62">
        <f t="shared" si="155"/>
        <v>0</v>
      </c>
      <c r="R694" s="62">
        <f t="shared" si="151"/>
        <v>1</v>
      </c>
      <c r="S694" s="60" t="str">
        <f t="shared" si="147"/>
        <v>0-15% range</v>
      </c>
      <c r="T694" s="61">
        <f t="shared" si="154"/>
        <v>80</v>
      </c>
      <c r="U694" s="61">
        <f t="shared" si="152"/>
        <v>80</v>
      </c>
      <c r="V694" s="61">
        <f t="shared" si="153"/>
        <v>80</v>
      </c>
      <c r="W694" s="60">
        <f t="shared" si="148"/>
        <v>1</v>
      </c>
      <c r="X694" s="77" t="s">
        <v>2173</v>
      </c>
    </row>
    <row r="695" spans="1:24" ht="15" customHeight="1" x14ac:dyDescent="0.25">
      <c r="A695" s="40" t="s">
        <v>28</v>
      </c>
      <c r="B695" s="40" t="s">
        <v>173</v>
      </c>
      <c r="C695" t="s">
        <v>28</v>
      </c>
      <c r="D695" s="40" t="s">
        <v>180</v>
      </c>
      <c r="E695" t="s">
        <v>637</v>
      </c>
      <c r="F695" s="40" t="s">
        <v>638</v>
      </c>
      <c r="G695" t="s">
        <v>1634</v>
      </c>
      <c r="H695" t="s">
        <v>1635</v>
      </c>
      <c r="I695" s="1"/>
      <c r="J695" s="1"/>
      <c r="K695" s="1"/>
      <c r="L695" s="1"/>
      <c r="M695" s="1"/>
      <c r="N695" s="1">
        <v>50</v>
      </c>
      <c r="O695" s="60">
        <f t="shared" si="149"/>
        <v>1</v>
      </c>
      <c r="P695" s="60">
        <f t="shared" si="150"/>
        <v>1</v>
      </c>
      <c r="Q695" s="62">
        <f t="shared" si="155"/>
        <v>0</v>
      </c>
      <c r="R695" s="62">
        <f t="shared" si="151"/>
        <v>1</v>
      </c>
      <c r="S695" s="60" t="str">
        <f t="shared" si="147"/>
        <v>0-15% range</v>
      </c>
      <c r="T695" s="61">
        <f t="shared" si="154"/>
        <v>50</v>
      </c>
      <c r="U695" s="61">
        <f t="shared" si="152"/>
        <v>50</v>
      </c>
      <c r="V695" s="61">
        <f t="shared" si="153"/>
        <v>50</v>
      </c>
      <c r="W695" s="60">
        <f t="shared" si="148"/>
        <v>1</v>
      </c>
      <c r="X695" s="77" t="s">
        <v>2173</v>
      </c>
    </row>
    <row r="696" spans="1:24" ht="15" customHeight="1" x14ac:dyDescent="0.25">
      <c r="A696" s="40" t="s">
        <v>28</v>
      </c>
      <c r="B696" s="40" t="s">
        <v>173</v>
      </c>
      <c r="C696" t="s">
        <v>28</v>
      </c>
      <c r="D696" s="40" t="s">
        <v>180</v>
      </c>
      <c r="E696" t="s">
        <v>637</v>
      </c>
      <c r="F696" s="40" t="s">
        <v>638</v>
      </c>
      <c r="G696" t="s">
        <v>1646</v>
      </c>
      <c r="H696" t="s">
        <v>1647</v>
      </c>
      <c r="I696" s="1"/>
      <c r="J696" s="1"/>
      <c r="K696" s="1"/>
      <c r="L696" s="1"/>
      <c r="M696" s="1"/>
      <c r="N696" s="1">
        <v>187</v>
      </c>
      <c r="O696" s="60">
        <f t="shared" si="149"/>
        <v>1</v>
      </c>
      <c r="P696" s="60">
        <f t="shared" si="150"/>
        <v>1</v>
      </c>
      <c r="Q696" s="62">
        <f t="shared" si="155"/>
        <v>0</v>
      </c>
      <c r="R696" s="62">
        <f t="shared" si="151"/>
        <v>1</v>
      </c>
      <c r="S696" s="60" t="str">
        <f t="shared" si="147"/>
        <v>0-15% range</v>
      </c>
      <c r="T696" s="61">
        <f t="shared" si="154"/>
        <v>187</v>
      </c>
      <c r="U696" s="61">
        <f t="shared" si="152"/>
        <v>187</v>
      </c>
      <c r="V696" s="61">
        <f t="shared" si="153"/>
        <v>187</v>
      </c>
      <c r="W696" s="60">
        <f t="shared" si="148"/>
        <v>1</v>
      </c>
      <c r="X696" s="77" t="s">
        <v>2173</v>
      </c>
    </row>
    <row r="697" spans="1:24" ht="15" customHeight="1" x14ac:dyDescent="0.25">
      <c r="A697" s="40" t="s">
        <v>28</v>
      </c>
      <c r="B697" s="40" t="s">
        <v>173</v>
      </c>
      <c r="C697" t="s">
        <v>28</v>
      </c>
      <c r="D697" s="40" t="s">
        <v>180</v>
      </c>
      <c r="E697" t="s">
        <v>637</v>
      </c>
      <c r="F697" s="40" t="s">
        <v>638</v>
      </c>
      <c r="G697" t="s">
        <v>1648</v>
      </c>
      <c r="H697" t="s">
        <v>1649</v>
      </c>
      <c r="I697" s="1"/>
      <c r="J697" s="1"/>
      <c r="K697" s="1"/>
      <c r="L697" s="1"/>
      <c r="M697" s="1"/>
      <c r="N697" s="1">
        <v>50</v>
      </c>
      <c r="O697" s="60">
        <f t="shared" si="149"/>
        <v>1</v>
      </c>
      <c r="P697" s="60">
        <f t="shared" si="150"/>
        <v>1</v>
      </c>
      <c r="Q697" s="62">
        <f t="shared" si="155"/>
        <v>0</v>
      </c>
      <c r="R697" s="62">
        <f t="shared" si="151"/>
        <v>1</v>
      </c>
      <c r="S697" s="60" t="str">
        <f t="shared" si="147"/>
        <v>0-15% range</v>
      </c>
      <c r="T697" s="61">
        <f t="shared" si="154"/>
        <v>50</v>
      </c>
      <c r="U697" s="61">
        <f t="shared" si="152"/>
        <v>50</v>
      </c>
      <c r="V697" s="61">
        <f t="shared" si="153"/>
        <v>50</v>
      </c>
      <c r="W697" s="60">
        <f t="shared" si="148"/>
        <v>1</v>
      </c>
      <c r="X697" s="77" t="s">
        <v>2173</v>
      </c>
    </row>
    <row r="698" spans="1:24" ht="15" customHeight="1" x14ac:dyDescent="0.25">
      <c r="A698" s="40" t="s">
        <v>28</v>
      </c>
      <c r="B698" s="40" t="s">
        <v>173</v>
      </c>
      <c r="C698" t="s">
        <v>28</v>
      </c>
      <c r="D698" s="40" t="s">
        <v>180</v>
      </c>
      <c r="E698" t="s">
        <v>637</v>
      </c>
      <c r="F698" s="40" t="s">
        <v>638</v>
      </c>
      <c r="G698" t="s">
        <v>1650</v>
      </c>
      <c r="H698" t="s">
        <v>1651</v>
      </c>
      <c r="I698" s="1"/>
      <c r="J698" s="1"/>
      <c r="K698" s="1"/>
      <c r="L698" s="1"/>
      <c r="M698" s="1"/>
      <c r="N698" s="1">
        <v>70</v>
      </c>
      <c r="O698" s="60">
        <f t="shared" si="149"/>
        <v>1</v>
      </c>
      <c r="P698" s="60">
        <f t="shared" si="150"/>
        <v>1</v>
      </c>
      <c r="Q698" s="62">
        <f t="shared" si="155"/>
        <v>0</v>
      </c>
      <c r="R698" s="62">
        <f t="shared" si="151"/>
        <v>1</v>
      </c>
      <c r="S698" s="60" t="str">
        <f t="shared" si="147"/>
        <v>0-15% range</v>
      </c>
      <c r="T698" s="61">
        <f t="shared" si="154"/>
        <v>70</v>
      </c>
      <c r="U698" s="61">
        <f t="shared" si="152"/>
        <v>70</v>
      </c>
      <c r="V698" s="61">
        <f t="shared" si="153"/>
        <v>70</v>
      </c>
      <c r="W698" s="60">
        <f t="shared" si="148"/>
        <v>1</v>
      </c>
      <c r="X698" s="77" t="s">
        <v>2173</v>
      </c>
    </row>
    <row r="699" spans="1:24" ht="15" customHeight="1" x14ac:dyDescent="0.25">
      <c r="A699" s="40" t="s">
        <v>28</v>
      </c>
      <c r="B699" s="40" t="s">
        <v>173</v>
      </c>
      <c r="C699" t="s">
        <v>28</v>
      </c>
      <c r="D699" s="40" t="s">
        <v>180</v>
      </c>
      <c r="E699" t="s">
        <v>637</v>
      </c>
      <c r="F699" s="40" t="s">
        <v>638</v>
      </c>
      <c r="G699" t="s">
        <v>1652</v>
      </c>
      <c r="H699" t="s">
        <v>1653</v>
      </c>
      <c r="I699" s="1"/>
      <c r="J699" s="1"/>
      <c r="K699" s="1"/>
      <c r="L699" s="1"/>
      <c r="M699" s="1"/>
      <c r="N699" s="1">
        <v>240</v>
      </c>
      <c r="O699" s="60">
        <f t="shared" si="149"/>
        <v>1</v>
      </c>
      <c r="P699" s="60">
        <f t="shared" si="150"/>
        <v>1</v>
      </c>
      <c r="Q699" s="62">
        <f t="shared" si="155"/>
        <v>0</v>
      </c>
      <c r="R699" s="62">
        <f t="shared" si="151"/>
        <v>1</v>
      </c>
      <c r="S699" s="60" t="str">
        <f t="shared" si="147"/>
        <v>0-15% range</v>
      </c>
      <c r="T699" s="61">
        <f t="shared" si="154"/>
        <v>240</v>
      </c>
      <c r="U699" s="61">
        <f t="shared" si="152"/>
        <v>240</v>
      </c>
      <c r="V699" s="61">
        <f t="shared" si="153"/>
        <v>240</v>
      </c>
      <c r="W699" s="60">
        <f t="shared" si="148"/>
        <v>1</v>
      </c>
      <c r="X699" s="77" t="s">
        <v>2173</v>
      </c>
    </row>
    <row r="700" spans="1:24" ht="15" customHeight="1" x14ac:dyDescent="0.25">
      <c r="A700" s="40" t="s">
        <v>28</v>
      </c>
      <c r="B700" s="40" t="s">
        <v>173</v>
      </c>
      <c r="C700" t="s">
        <v>28</v>
      </c>
      <c r="D700" s="40" t="s">
        <v>180</v>
      </c>
      <c r="E700" t="s">
        <v>637</v>
      </c>
      <c r="F700" s="40" t="s">
        <v>638</v>
      </c>
      <c r="G700" t="s">
        <v>1654</v>
      </c>
      <c r="H700" t="s">
        <v>1655</v>
      </c>
      <c r="I700" s="1"/>
      <c r="J700" s="1"/>
      <c r="K700" s="1"/>
      <c r="L700" s="1"/>
      <c r="M700" s="1"/>
      <c r="N700" s="1">
        <v>300</v>
      </c>
      <c r="O700" s="60">
        <f t="shared" si="149"/>
        <v>1</v>
      </c>
      <c r="P700" s="60">
        <f t="shared" si="150"/>
        <v>1</v>
      </c>
      <c r="Q700" s="62">
        <f t="shared" si="155"/>
        <v>0</v>
      </c>
      <c r="R700" s="62">
        <f t="shared" si="151"/>
        <v>1</v>
      </c>
      <c r="S700" s="60" t="str">
        <f t="shared" si="147"/>
        <v>0-15% range</v>
      </c>
      <c r="T700" s="61">
        <f t="shared" si="154"/>
        <v>300</v>
      </c>
      <c r="U700" s="61">
        <f t="shared" si="152"/>
        <v>300</v>
      </c>
      <c r="V700" s="61">
        <f t="shared" si="153"/>
        <v>300</v>
      </c>
      <c r="W700" s="60">
        <f t="shared" si="148"/>
        <v>1</v>
      </c>
      <c r="X700" s="77" t="s">
        <v>2173</v>
      </c>
    </row>
    <row r="701" spans="1:24" ht="15" customHeight="1" x14ac:dyDescent="0.25">
      <c r="A701" s="40" t="s">
        <v>28</v>
      </c>
      <c r="B701" s="40" t="s">
        <v>173</v>
      </c>
      <c r="C701" t="s">
        <v>28</v>
      </c>
      <c r="D701" s="40" t="s">
        <v>180</v>
      </c>
      <c r="E701" t="s">
        <v>637</v>
      </c>
      <c r="F701" s="40" t="s">
        <v>638</v>
      </c>
      <c r="G701" t="s">
        <v>1656</v>
      </c>
      <c r="H701" t="s">
        <v>1657</v>
      </c>
      <c r="I701" s="1"/>
      <c r="J701" s="1"/>
      <c r="K701" s="1"/>
      <c r="L701" s="1"/>
      <c r="M701" s="1"/>
      <c r="N701" s="1">
        <v>35</v>
      </c>
      <c r="O701" s="60">
        <f t="shared" si="149"/>
        <v>1</v>
      </c>
      <c r="P701" s="60">
        <f t="shared" si="150"/>
        <v>1</v>
      </c>
      <c r="Q701" s="62">
        <f t="shared" si="155"/>
        <v>0</v>
      </c>
      <c r="R701" s="62">
        <f t="shared" si="151"/>
        <v>1</v>
      </c>
      <c r="S701" s="60" t="str">
        <f t="shared" si="147"/>
        <v>0-15% range</v>
      </c>
      <c r="T701" s="61">
        <f t="shared" si="154"/>
        <v>35</v>
      </c>
      <c r="U701" s="61">
        <f t="shared" si="152"/>
        <v>35</v>
      </c>
      <c r="V701" s="61">
        <f t="shared" si="153"/>
        <v>35</v>
      </c>
      <c r="W701" s="60">
        <f t="shared" si="148"/>
        <v>1</v>
      </c>
      <c r="X701" s="77" t="s">
        <v>2173</v>
      </c>
    </row>
    <row r="702" spans="1:24" ht="15" customHeight="1" x14ac:dyDescent="0.25">
      <c r="A702" s="40" t="s">
        <v>28</v>
      </c>
      <c r="B702" s="40" t="s">
        <v>173</v>
      </c>
      <c r="C702" t="s">
        <v>28</v>
      </c>
      <c r="D702" s="40" t="s">
        <v>180</v>
      </c>
      <c r="E702" t="s">
        <v>1638</v>
      </c>
      <c r="F702" s="40" t="s">
        <v>1639</v>
      </c>
      <c r="G702" t="s">
        <v>1640</v>
      </c>
      <c r="H702" t="s">
        <v>1641</v>
      </c>
      <c r="I702" s="1"/>
      <c r="J702" s="1"/>
      <c r="K702" s="1"/>
      <c r="L702" s="1"/>
      <c r="M702" s="1"/>
      <c r="N702" s="1">
        <v>20</v>
      </c>
      <c r="O702" s="60">
        <f t="shared" si="149"/>
        <v>1</v>
      </c>
      <c r="P702" s="60">
        <f t="shared" si="150"/>
        <v>1</v>
      </c>
      <c r="Q702" s="62">
        <f t="shared" si="155"/>
        <v>0</v>
      </c>
      <c r="R702" s="62">
        <f t="shared" si="151"/>
        <v>1</v>
      </c>
      <c r="S702" s="60" t="str">
        <f t="shared" si="147"/>
        <v>0-15% range</v>
      </c>
      <c r="T702" s="61">
        <f t="shared" si="154"/>
        <v>20</v>
      </c>
      <c r="U702" s="61">
        <f t="shared" si="152"/>
        <v>20</v>
      </c>
      <c r="V702" s="61">
        <f t="shared" si="153"/>
        <v>20</v>
      </c>
      <c r="W702" s="60">
        <f t="shared" si="148"/>
        <v>1</v>
      </c>
      <c r="X702" s="77" t="s">
        <v>2173</v>
      </c>
    </row>
    <row r="703" spans="1:24" ht="15" customHeight="1" x14ac:dyDescent="0.25">
      <c r="A703" s="40" t="s">
        <v>28</v>
      </c>
      <c r="B703" s="40" t="s">
        <v>173</v>
      </c>
      <c r="C703" t="s">
        <v>828</v>
      </c>
      <c r="D703" s="40" t="s">
        <v>829</v>
      </c>
      <c r="E703" t="s">
        <v>830</v>
      </c>
      <c r="F703" s="40" t="s">
        <v>831</v>
      </c>
      <c r="G703" t="s">
        <v>1025</v>
      </c>
      <c r="H703" t="s">
        <v>1026</v>
      </c>
      <c r="I703" s="1"/>
      <c r="J703" s="1"/>
      <c r="K703" s="1"/>
      <c r="L703" s="1"/>
      <c r="M703" s="1"/>
      <c r="N703" s="1">
        <v>100</v>
      </c>
      <c r="O703" s="60">
        <f t="shared" si="149"/>
        <v>1</v>
      </c>
      <c r="P703" s="60">
        <f t="shared" si="150"/>
        <v>1</v>
      </c>
      <c r="Q703" s="62">
        <f t="shared" si="155"/>
        <v>0</v>
      </c>
      <c r="R703" s="62">
        <f t="shared" si="151"/>
        <v>1</v>
      </c>
      <c r="S703" s="60" t="str">
        <f t="shared" si="147"/>
        <v>0-15% range</v>
      </c>
      <c r="T703" s="61">
        <f t="shared" si="154"/>
        <v>100</v>
      </c>
      <c r="U703" s="61">
        <f t="shared" si="152"/>
        <v>100</v>
      </c>
      <c r="V703" s="61">
        <f t="shared" si="153"/>
        <v>100</v>
      </c>
      <c r="W703" s="60">
        <f t="shared" si="148"/>
        <v>1</v>
      </c>
      <c r="X703" s="77" t="s">
        <v>2173</v>
      </c>
    </row>
    <row r="704" spans="1:24" ht="15" customHeight="1" x14ac:dyDescent="0.25">
      <c r="A704" s="40" t="s">
        <v>28</v>
      </c>
      <c r="B704" s="40" t="s">
        <v>173</v>
      </c>
      <c r="C704" t="s">
        <v>828</v>
      </c>
      <c r="D704" s="40" t="s">
        <v>829</v>
      </c>
      <c r="E704" t="s">
        <v>830</v>
      </c>
      <c r="F704" s="40" t="s">
        <v>831</v>
      </c>
      <c r="G704" t="s">
        <v>1027</v>
      </c>
      <c r="H704" t="s">
        <v>1028</v>
      </c>
      <c r="I704" s="1"/>
      <c r="J704" s="1"/>
      <c r="K704" s="1"/>
      <c r="L704" s="1"/>
      <c r="M704" s="1"/>
      <c r="N704" s="1">
        <v>200</v>
      </c>
      <c r="O704" s="60">
        <f t="shared" si="149"/>
        <v>1</v>
      </c>
      <c r="P704" s="60">
        <f t="shared" si="150"/>
        <v>1</v>
      </c>
      <c r="Q704" s="62">
        <f t="shared" si="155"/>
        <v>0</v>
      </c>
      <c r="R704" s="62">
        <f t="shared" si="151"/>
        <v>1</v>
      </c>
      <c r="S704" s="60" t="str">
        <f t="shared" si="147"/>
        <v>0-15% range</v>
      </c>
      <c r="T704" s="61">
        <f t="shared" si="154"/>
        <v>200</v>
      </c>
      <c r="U704" s="61">
        <f t="shared" si="152"/>
        <v>200</v>
      </c>
      <c r="V704" s="61">
        <f t="shared" si="153"/>
        <v>200</v>
      </c>
      <c r="W704" s="60">
        <f t="shared" si="148"/>
        <v>1</v>
      </c>
      <c r="X704" s="77" t="s">
        <v>2173</v>
      </c>
    </row>
    <row r="705" spans="1:24" ht="15" customHeight="1" x14ac:dyDescent="0.25">
      <c r="A705" s="40" t="s">
        <v>28</v>
      </c>
      <c r="B705" s="40" t="s">
        <v>173</v>
      </c>
      <c r="C705" t="s">
        <v>828</v>
      </c>
      <c r="D705" s="40" t="s">
        <v>829</v>
      </c>
      <c r="E705" t="s">
        <v>830</v>
      </c>
      <c r="F705" s="40" t="s">
        <v>831</v>
      </c>
      <c r="G705" t="s">
        <v>1033</v>
      </c>
      <c r="H705" t="s">
        <v>1034</v>
      </c>
      <c r="I705" s="1"/>
      <c r="J705" s="1"/>
      <c r="K705" s="1"/>
      <c r="L705" s="1"/>
      <c r="M705" s="1"/>
      <c r="N705" s="1">
        <v>200</v>
      </c>
      <c r="O705" s="60">
        <f t="shared" si="149"/>
        <v>1</v>
      </c>
      <c r="P705" s="60">
        <f t="shared" si="150"/>
        <v>1</v>
      </c>
      <c r="Q705" s="62">
        <f t="shared" si="155"/>
        <v>0</v>
      </c>
      <c r="R705" s="62">
        <f t="shared" si="151"/>
        <v>1</v>
      </c>
      <c r="S705" s="60" t="str">
        <f t="shared" si="147"/>
        <v>0-15% range</v>
      </c>
      <c r="T705" s="61">
        <f t="shared" si="154"/>
        <v>200</v>
      </c>
      <c r="U705" s="61">
        <f t="shared" si="152"/>
        <v>200</v>
      </c>
      <c r="V705" s="61">
        <f t="shared" si="153"/>
        <v>200</v>
      </c>
      <c r="W705" s="60">
        <f t="shared" si="148"/>
        <v>1</v>
      </c>
      <c r="X705" s="77" t="s">
        <v>2173</v>
      </c>
    </row>
    <row r="706" spans="1:24" ht="15" customHeight="1" x14ac:dyDescent="0.25">
      <c r="A706" s="41" t="s">
        <v>28</v>
      </c>
      <c r="B706" s="40" t="s">
        <v>173</v>
      </c>
      <c r="C706" t="s">
        <v>828</v>
      </c>
      <c r="D706" s="40" t="s">
        <v>829</v>
      </c>
      <c r="E706" t="s">
        <v>830</v>
      </c>
      <c r="F706" s="40" t="s">
        <v>831</v>
      </c>
      <c r="G706" t="s">
        <v>1613</v>
      </c>
      <c r="H706" t="s">
        <v>1614</v>
      </c>
      <c r="I706" s="1"/>
      <c r="J706" s="1"/>
      <c r="K706" s="1"/>
      <c r="L706" s="1"/>
      <c r="M706" s="1"/>
      <c r="N706" s="1">
        <v>300</v>
      </c>
      <c r="O706" s="60">
        <f t="shared" si="149"/>
        <v>1</v>
      </c>
      <c r="P706" s="60">
        <f t="shared" si="150"/>
        <v>1</v>
      </c>
      <c r="Q706" s="62">
        <f t="shared" si="155"/>
        <v>0</v>
      </c>
      <c r="R706" s="62">
        <f t="shared" si="151"/>
        <v>1</v>
      </c>
      <c r="S706" s="60" t="str">
        <f t="shared" si="147"/>
        <v>0-15% range</v>
      </c>
      <c r="T706" s="61">
        <f t="shared" si="154"/>
        <v>300</v>
      </c>
      <c r="U706" s="61">
        <f t="shared" si="152"/>
        <v>300</v>
      </c>
      <c r="V706" s="61">
        <f t="shared" si="153"/>
        <v>300</v>
      </c>
      <c r="W706" s="60">
        <f t="shared" si="148"/>
        <v>1</v>
      </c>
      <c r="X706" s="77" t="s">
        <v>2173</v>
      </c>
    </row>
    <row r="707" spans="1:24" ht="15" customHeight="1" x14ac:dyDescent="0.25">
      <c r="A707" s="40" t="s">
        <v>16</v>
      </c>
      <c r="B707" s="40" t="s">
        <v>162</v>
      </c>
      <c r="C707" t="s">
        <v>426</v>
      </c>
      <c r="D707" s="40" t="s">
        <v>423</v>
      </c>
      <c r="E707" t="s">
        <v>393</v>
      </c>
      <c r="F707" s="40" t="s">
        <v>424</v>
      </c>
      <c r="G707" t="s">
        <v>998</v>
      </c>
      <c r="H707" t="s">
        <v>999</v>
      </c>
      <c r="I707" s="1"/>
      <c r="J707" s="1"/>
      <c r="K707" s="1"/>
      <c r="L707" s="1"/>
      <c r="M707" s="1"/>
      <c r="N707" s="1">
        <v>31</v>
      </c>
      <c r="O707" s="60">
        <f t="shared" si="149"/>
        <v>1</v>
      </c>
      <c r="P707" s="60">
        <f t="shared" si="150"/>
        <v>1</v>
      </c>
      <c r="Q707" s="62">
        <f t="shared" si="155"/>
        <v>0</v>
      </c>
      <c r="R707" s="62">
        <f t="shared" si="151"/>
        <v>1</v>
      </c>
      <c r="S707" s="60" t="str">
        <f t="shared" ref="S707:S770" si="156">IFERROR(IF(Q707&lt;=0.15,"0-15% range",IF(AND(Q707&gt;0.15,Q707&lt;=0.5),"16 - 50% range",IF(Q707&gt;0.5,"50-100% range", "NA"))),"")</f>
        <v>0-15% range</v>
      </c>
      <c r="T707" s="61">
        <f t="shared" si="154"/>
        <v>31</v>
      </c>
      <c r="U707" s="61">
        <f t="shared" si="152"/>
        <v>31</v>
      </c>
      <c r="V707" s="61">
        <f t="shared" si="153"/>
        <v>31</v>
      </c>
      <c r="W707" s="60">
        <f t="shared" ref="W707:W770" si="157">COUNTIF(H:H,H707)</f>
        <v>1</v>
      </c>
      <c r="X707" s="77" t="s">
        <v>2173</v>
      </c>
    </row>
    <row r="708" spans="1:24" ht="15" customHeight="1" x14ac:dyDescent="0.25">
      <c r="A708" s="40" t="s">
        <v>16</v>
      </c>
      <c r="B708" s="40" t="s">
        <v>162</v>
      </c>
      <c r="C708" t="s">
        <v>426</v>
      </c>
      <c r="D708" s="40" t="s">
        <v>423</v>
      </c>
      <c r="E708" t="s">
        <v>393</v>
      </c>
      <c r="F708" s="40" t="s">
        <v>424</v>
      </c>
      <c r="G708" t="s">
        <v>1000</v>
      </c>
      <c r="H708" t="s">
        <v>1001</v>
      </c>
      <c r="I708" s="1"/>
      <c r="J708" s="1"/>
      <c r="K708" s="1"/>
      <c r="L708" s="1"/>
      <c r="M708" s="1"/>
      <c r="N708" s="1">
        <v>12</v>
      </c>
      <c r="O708" s="60">
        <f t="shared" ref="O708:O771" si="158">COUNTIF(I708:N708,"&gt;=0")</f>
        <v>1</v>
      </c>
      <c r="P708" s="60">
        <f t="shared" ref="P708:P771" si="159">COUNTIF(I708:N708,"&gt;=0")</f>
        <v>1</v>
      </c>
      <c r="Q708" s="62">
        <f t="shared" si="155"/>
        <v>0</v>
      </c>
      <c r="R708" s="62">
        <f t="shared" ref="R708:R771" si="160">IF(MIN(I708:N708)&lt;&gt;0,MAX(I708:N708)/MIN(I708:N708),0)</f>
        <v>1</v>
      </c>
      <c r="S708" s="60" t="str">
        <f t="shared" si="156"/>
        <v>0-15% range</v>
      </c>
      <c r="T708" s="61">
        <f t="shared" si="154"/>
        <v>12</v>
      </c>
      <c r="U708" s="61">
        <f t="shared" si="152"/>
        <v>12</v>
      </c>
      <c r="V708" s="61">
        <f t="shared" si="153"/>
        <v>12</v>
      </c>
      <c r="W708" s="60">
        <f t="shared" si="157"/>
        <v>1</v>
      </c>
      <c r="X708" s="77" t="s">
        <v>2173</v>
      </c>
    </row>
    <row r="709" spans="1:24" ht="15" customHeight="1" x14ac:dyDescent="0.25">
      <c r="A709" s="40" t="s">
        <v>16</v>
      </c>
      <c r="B709" s="40" t="s">
        <v>162</v>
      </c>
      <c r="C709" t="s">
        <v>426</v>
      </c>
      <c r="D709" s="40" t="s">
        <v>423</v>
      </c>
      <c r="E709" t="s">
        <v>393</v>
      </c>
      <c r="F709" s="40" t="s">
        <v>424</v>
      </c>
      <c r="G709" t="s">
        <v>393</v>
      </c>
      <c r="H709" t="s">
        <v>425</v>
      </c>
      <c r="I709" s="1"/>
      <c r="J709" s="1"/>
      <c r="K709" s="1"/>
      <c r="L709" s="1"/>
      <c r="M709" s="1"/>
      <c r="N709" s="1">
        <v>21</v>
      </c>
      <c r="O709" s="60">
        <f t="shared" si="158"/>
        <v>1</v>
      </c>
      <c r="P709" s="60">
        <f t="shared" si="159"/>
        <v>1</v>
      </c>
      <c r="Q709" s="62">
        <f t="shared" si="155"/>
        <v>0</v>
      </c>
      <c r="R709" s="62">
        <f t="shared" si="160"/>
        <v>1</v>
      </c>
      <c r="S709" s="60" t="str">
        <f t="shared" si="156"/>
        <v>0-15% range</v>
      </c>
      <c r="T709" s="61">
        <f t="shared" si="154"/>
        <v>21</v>
      </c>
      <c r="U709" s="61">
        <f t="shared" si="152"/>
        <v>21</v>
      </c>
      <c r="V709" s="61">
        <f t="shared" si="153"/>
        <v>21</v>
      </c>
      <c r="W709" s="60">
        <f t="shared" si="157"/>
        <v>1</v>
      </c>
      <c r="X709" s="77" t="s">
        <v>2173</v>
      </c>
    </row>
    <row r="710" spans="1:24" ht="15" customHeight="1" x14ac:dyDescent="0.25">
      <c r="A710" s="40" t="s">
        <v>16</v>
      </c>
      <c r="B710" s="40" t="s">
        <v>162</v>
      </c>
      <c r="C710" t="s">
        <v>426</v>
      </c>
      <c r="D710" s="40" t="s">
        <v>423</v>
      </c>
      <c r="E710" t="s">
        <v>393</v>
      </c>
      <c r="F710" s="40" t="s">
        <v>424</v>
      </c>
      <c r="G710" t="s">
        <v>1342</v>
      </c>
      <c r="H710" t="s">
        <v>1343</v>
      </c>
      <c r="I710" s="1"/>
      <c r="J710" s="1"/>
      <c r="K710" s="1"/>
      <c r="L710" s="1"/>
      <c r="M710" s="1"/>
      <c r="N710" s="1">
        <v>10</v>
      </c>
      <c r="O710" s="60">
        <f t="shared" si="158"/>
        <v>1</v>
      </c>
      <c r="P710" s="60">
        <f t="shared" si="159"/>
        <v>1</v>
      </c>
      <c r="Q710" s="62">
        <f t="shared" si="155"/>
        <v>0</v>
      </c>
      <c r="R710" s="62">
        <f t="shared" si="160"/>
        <v>1</v>
      </c>
      <c r="S710" s="60" t="str">
        <f t="shared" si="156"/>
        <v>0-15% range</v>
      </c>
      <c r="T710" s="61">
        <f t="shared" si="154"/>
        <v>10</v>
      </c>
      <c r="U710" s="61">
        <f t="shared" si="152"/>
        <v>10</v>
      </c>
      <c r="V710" s="61">
        <f t="shared" si="153"/>
        <v>10</v>
      </c>
      <c r="W710" s="60">
        <f t="shared" si="157"/>
        <v>1</v>
      </c>
      <c r="X710" s="77" t="s">
        <v>2173</v>
      </c>
    </row>
    <row r="711" spans="1:24" ht="15" customHeight="1" x14ac:dyDescent="0.25">
      <c r="A711" s="40" t="s">
        <v>16</v>
      </c>
      <c r="B711" s="40" t="s">
        <v>162</v>
      </c>
      <c r="C711" t="s">
        <v>426</v>
      </c>
      <c r="D711" s="40" t="s">
        <v>423</v>
      </c>
      <c r="E711" t="s">
        <v>393</v>
      </c>
      <c r="F711" s="40" t="s">
        <v>424</v>
      </c>
      <c r="G711" t="s">
        <v>1586</v>
      </c>
      <c r="H711" t="s">
        <v>1587</v>
      </c>
      <c r="I711" s="1"/>
      <c r="J711" s="1"/>
      <c r="K711" s="1"/>
      <c r="L711" s="1"/>
      <c r="M711" s="1"/>
      <c r="N711" s="1">
        <v>32</v>
      </c>
      <c r="O711" s="60">
        <f t="shared" si="158"/>
        <v>1</v>
      </c>
      <c r="P711" s="60">
        <f t="shared" si="159"/>
        <v>1</v>
      </c>
      <c r="Q711" s="62">
        <f t="shared" si="155"/>
        <v>0</v>
      </c>
      <c r="R711" s="62">
        <f t="shared" si="160"/>
        <v>1</v>
      </c>
      <c r="S711" s="60" t="str">
        <f t="shared" si="156"/>
        <v>0-15% range</v>
      </c>
      <c r="T711" s="61">
        <f t="shared" si="154"/>
        <v>32</v>
      </c>
      <c r="U711" s="61">
        <f t="shared" si="152"/>
        <v>32</v>
      </c>
      <c r="V711" s="61">
        <f t="shared" si="153"/>
        <v>32</v>
      </c>
      <c r="W711" s="60">
        <f t="shared" si="157"/>
        <v>1</v>
      </c>
      <c r="X711" s="77" t="s">
        <v>2173</v>
      </c>
    </row>
    <row r="712" spans="1:24" ht="15" customHeight="1" x14ac:dyDescent="0.25">
      <c r="A712" s="40" t="s">
        <v>16</v>
      </c>
      <c r="B712" s="40" t="s">
        <v>162</v>
      </c>
      <c r="C712" t="s">
        <v>426</v>
      </c>
      <c r="D712" s="40" t="s">
        <v>423</v>
      </c>
      <c r="E712" t="s">
        <v>393</v>
      </c>
      <c r="F712" s="40" t="s">
        <v>424</v>
      </c>
      <c r="G712" t="s">
        <v>1590</v>
      </c>
      <c r="H712" t="s">
        <v>1591</v>
      </c>
      <c r="I712" s="1"/>
      <c r="J712" s="1"/>
      <c r="K712" s="1"/>
      <c r="L712" s="1"/>
      <c r="M712" s="1"/>
      <c r="N712" s="1">
        <v>24</v>
      </c>
      <c r="O712" s="60">
        <f t="shared" si="158"/>
        <v>1</v>
      </c>
      <c r="P712" s="60">
        <f t="shared" si="159"/>
        <v>1</v>
      </c>
      <c r="Q712" s="62">
        <f t="shared" si="155"/>
        <v>0</v>
      </c>
      <c r="R712" s="62">
        <f t="shared" si="160"/>
        <v>1</v>
      </c>
      <c r="S712" s="60" t="str">
        <f t="shared" si="156"/>
        <v>0-15% range</v>
      </c>
      <c r="T712" s="61">
        <f t="shared" si="154"/>
        <v>24</v>
      </c>
      <c r="U712" s="61">
        <f t="shared" si="152"/>
        <v>24</v>
      </c>
      <c r="V712" s="61">
        <f t="shared" si="153"/>
        <v>24</v>
      </c>
      <c r="W712" s="60">
        <f t="shared" si="157"/>
        <v>1</v>
      </c>
      <c r="X712" s="77" t="s">
        <v>2173</v>
      </c>
    </row>
    <row r="713" spans="1:24" ht="15" customHeight="1" x14ac:dyDescent="0.25">
      <c r="A713" s="40" t="s">
        <v>16</v>
      </c>
      <c r="B713" s="40" t="s">
        <v>162</v>
      </c>
      <c r="C713" t="s">
        <v>426</v>
      </c>
      <c r="D713" s="40" t="s">
        <v>423</v>
      </c>
      <c r="E713" t="s">
        <v>393</v>
      </c>
      <c r="F713" s="40" t="s">
        <v>424</v>
      </c>
      <c r="G713" t="s">
        <v>1791</v>
      </c>
      <c r="H713" t="s">
        <v>1792</v>
      </c>
      <c r="I713" s="1"/>
      <c r="J713" s="1"/>
      <c r="K713" s="1"/>
      <c r="L713" s="1"/>
      <c r="M713" s="1"/>
      <c r="N713" s="1">
        <v>22</v>
      </c>
      <c r="O713" s="60">
        <f t="shared" si="158"/>
        <v>1</v>
      </c>
      <c r="P713" s="60">
        <f t="shared" si="159"/>
        <v>1</v>
      </c>
      <c r="Q713" s="62">
        <f t="shared" si="155"/>
        <v>0</v>
      </c>
      <c r="R713" s="62">
        <f t="shared" si="160"/>
        <v>1</v>
      </c>
      <c r="S713" s="60" t="str">
        <f t="shared" si="156"/>
        <v>0-15% range</v>
      </c>
      <c r="T713" s="61">
        <f t="shared" si="154"/>
        <v>22</v>
      </c>
      <c r="U713" s="61">
        <f t="shared" si="152"/>
        <v>22</v>
      </c>
      <c r="V713" s="61">
        <f t="shared" si="153"/>
        <v>22</v>
      </c>
      <c r="W713" s="60">
        <f t="shared" si="157"/>
        <v>1</v>
      </c>
      <c r="X713" s="77" t="s">
        <v>2173</v>
      </c>
    </row>
    <row r="714" spans="1:24" ht="15" customHeight="1" x14ac:dyDescent="0.25">
      <c r="A714" s="40" t="s">
        <v>16</v>
      </c>
      <c r="B714" s="40" t="s">
        <v>162</v>
      </c>
      <c r="C714" t="s">
        <v>426</v>
      </c>
      <c r="D714" s="40" t="s">
        <v>423</v>
      </c>
      <c r="E714" t="s">
        <v>1344</v>
      </c>
      <c r="F714" s="40" t="s">
        <v>1345</v>
      </c>
      <c r="G714" t="s">
        <v>1344</v>
      </c>
      <c r="H714" t="s">
        <v>1575</v>
      </c>
      <c r="I714" s="1"/>
      <c r="J714" s="1"/>
      <c r="K714" s="1"/>
      <c r="L714" s="1"/>
      <c r="M714" s="1"/>
      <c r="N714" s="1">
        <v>220</v>
      </c>
      <c r="O714" s="60">
        <f t="shared" si="158"/>
        <v>1</v>
      </c>
      <c r="P714" s="60">
        <f t="shared" si="159"/>
        <v>1</v>
      </c>
      <c r="Q714" s="62">
        <f t="shared" si="155"/>
        <v>0</v>
      </c>
      <c r="R714" s="62">
        <f t="shared" si="160"/>
        <v>1</v>
      </c>
      <c r="S714" s="60" t="str">
        <f t="shared" si="156"/>
        <v>0-15% range</v>
      </c>
      <c r="T714" s="61">
        <f t="shared" si="154"/>
        <v>220</v>
      </c>
      <c r="U714" s="61">
        <f t="shared" si="152"/>
        <v>220</v>
      </c>
      <c r="V714" s="61">
        <f t="shared" si="153"/>
        <v>220</v>
      </c>
      <c r="W714" s="60">
        <f t="shared" si="157"/>
        <v>1</v>
      </c>
      <c r="X714" s="77" t="s">
        <v>2173</v>
      </c>
    </row>
    <row r="715" spans="1:24" ht="15" customHeight="1" x14ac:dyDescent="0.25">
      <c r="A715" s="40" t="s">
        <v>16</v>
      </c>
      <c r="B715" s="40" t="s">
        <v>162</v>
      </c>
      <c r="C715" t="s">
        <v>426</v>
      </c>
      <c r="D715" s="40" t="s">
        <v>423</v>
      </c>
      <c r="E715" t="s">
        <v>1911</v>
      </c>
      <c r="F715" s="40" t="s">
        <v>1912</v>
      </c>
      <c r="G715" t="s">
        <v>1913</v>
      </c>
      <c r="H715" t="s">
        <v>1914</v>
      </c>
      <c r="I715" s="1"/>
      <c r="J715" s="1"/>
      <c r="K715" s="1"/>
      <c r="L715" s="1"/>
      <c r="M715" s="1"/>
      <c r="N715" s="1">
        <v>10</v>
      </c>
      <c r="O715" s="60">
        <f t="shared" si="158"/>
        <v>1</v>
      </c>
      <c r="P715" s="60">
        <f t="shared" si="159"/>
        <v>1</v>
      </c>
      <c r="Q715" s="62">
        <f t="shared" si="155"/>
        <v>0</v>
      </c>
      <c r="R715" s="62">
        <f t="shared" si="160"/>
        <v>1</v>
      </c>
      <c r="S715" s="60" t="str">
        <f t="shared" si="156"/>
        <v>0-15% range</v>
      </c>
      <c r="T715" s="61">
        <f t="shared" si="154"/>
        <v>10</v>
      </c>
      <c r="U715" s="61">
        <f t="shared" si="152"/>
        <v>10</v>
      </c>
      <c r="V715" s="61">
        <f t="shared" si="153"/>
        <v>10</v>
      </c>
      <c r="W715" s="60">
        <f t="shared" si="157"/>
        <v>1</v>
      </c>
      <c r="X715" s="77" t="s">
        <v>2173</v>
      </c>
    </row>
    <row r="716" spans="1:24" ht="15" customHeight="1" x14ac:dyDescent="0.25">
      <c r="A716" s="40" t="s">
        <v>16</v>
      </c>
      <c r="B716" s="40" t="s">
        <v>162</v>
      </c>
      <c r="C716" t="s">
        <v>422</v>
      </c>
      <c r="D716" s="40" t="s">
        <v>420</v>
      </c>
      <c r="E716" t="s">
        <v>422</v>
      </c>
      <c r="F716" s="40" t="s">
        <v>421</v>
      </c>
      <c r="G716" t="s">
        <v>422</v>
      </c>
      <c r="H716" t="s">
        <v>1002</v>
      </c>
      <c r="I716" s="1"/>
      <c r="J716" s="1"/>
      <c r="K716" s="1"/>
      <c r="L716" s="1"/>
      <c r="M716" s="1"/>
      <c r="N716" s="1">
        <v>12</v>
      </c>
      <c r="O716" s="60">
        <f t="shared" si="158"/>
        <v>1</v>
      </c>
      <c r="P716" s="60">
        <f t="shared" si="159"/>
        <v>1</v>
      </c>
      <c r="Q716" s="62">
        <f t="shared" si="155"/>
        <v>0</v>
      </c>
      <c r="R716" s="62">
        <f t="shared" si="160"/>
        <v>1</v>
      </c>
      <c r="S716" s="60" t="str">
        <f t="shared" si="156"/>
        <v>0-15% range</v>
      </c>
      <c r="T716" s="61">
        <f t="shared" si="154"/>
        <v>12</v>
      </c>
      <c r="U716" s="61">
        <f t="shared" si="152"/>
        <v>12</v>
      </c>
      <c r="V716" s="61">
        <f t="shared" si="153"/>
        <v>12</v>
      </c>
      <c r="W716" s="60">
        <f t="shared" si="157"/>
        <v>1</v>
      </c>
      <c r="X716" s="77" t="s">
        <v>2173</v>
      </c>
    </row>
    <row r="717" spans="1:24" ht="15" customHeight="1" x14ac:dyDescent="0.25">
      <c r="A717" s="40" t="s">
        <v>16</v>
      </c>
      <c r="B717" s="40" t="s">
        <v>162</v>
      </c>
      <c r="C717" t="s">
        <v>422</v>
      </c>
      <c r="D717" s="40" t="s">
        <v>420</v>
      </c>
      <c r="E717" t="s">
        <v>422</v>
      </c>
      <c r="F717" s="40" t="s">
        <v>421</v>
      </c>
      <c r="G717" t="s">
        <v>1636</v>
      </c>
      <c r="H717" t="s">
        <v>1637</v>
      </c>
      <c r="I717" s="1"/>
      <c r="J717" s="1"/>
      <c r="K717" s="1"/>
      <c r="L717" s="1"/>
      <c r="M717" s="1"/>
      <c r="N717" s="1">
        <v>15</v>
      </c>
      <c r="O717" s="60">
        <f t="shared" si="158"/>
        <v>1</v>
      </c>
      <c r="P717" s="60">
        <f t="shared" si="159"/>
        <v>1</v>
      </c>
      <c r="Q717" s="62">
        <f t="shared" si="155"/>
        <v>0</v>
      </c>
      <c r="R717" s="62">
        <f t="shared" si="160"/>
        <v>1</v>
      </c>
      <c r="S717" s="60" t="str">
        <f t="shared" si="156"/>
        <v>0-15% range</v>
      </c>
      <c r="T717" s="61">
        <f t="shared" si="154"/>
        <v>15</v>
      </c>
      <c r="U717" s="61">
        <f t="shared" si="152"/>
        <v>15</v>
      </c>
      <c r="V717" s="61">
        <f t="shared" si="153"/>
        <v>15</v>
      </c>
      <c r="W717" s="60">
        <f t="shared" si="157"/>
        <v>1</v>
      </c>
      <c r="X717" s="77" t="s">
        <v>2173</v>
      </c>
    </row>
    <row r="718" spans="1:24" ht="15" customHeight="1" x14ac:dyDescent="0.25">
      <c r="A718" s="40" t="s">
        <v>16</v>
      </c>
      <c r="B718" s="40" t="s">
        <v>162</v>
      </c>
      <c r="C718" t="s">
        <v>422</v>
      </c>
      <c r="D718" s="40" t="s">
        <v>420</v>
      </c>
      <c r="E718" t="s">
        <v>1368</v>
      </c>
      <c r="F718" s="40" t="s">
        <v>1369</v>
      </c>
      <c r="G718" t="s">
        <v>1368</v>
      </c>
      <c r="H718" t="s">
        <v>1370</v>
      </c>
      <c r="I718" s="1"/>
      <c r="J718" s="1"/>
      <c r="K718" s="1"/>
      <c r="L718" s="1"/>
      <c r="M718" s="1"/>
      <c r="N718" s="1">
        <v>20</v>
      </c>
      <c r="O718" s="60">
        <f t="shared" si="158"/>
        <v>1</v>
      </c>
      <c r="P718" s="60">
        <f t="shared" si="159"/>
        <v>1</v>
      </c>
      <c r="Q718" s="62">
        <f t="shared" si="155"/>
        <v>0</v>
      </c>
      <c r="R718" s="62">
        <f t="shared" si="160"/>
        <v>1</v>
      </c>
      <c r="S718" s="60" t="str">
        <f t="shared" si="156"/>
        <v>0-15% range</v>
      </c>
      <c r="T718" s="61">
        <f t="shared" si="154"/>
        <v>20</v>
      </c>
      <c r="U718" s="61">
        <f t="shared" ref="U718:U781" si="161">MAX(I718:N718)</f>
        <v>20</v>
      </c>
      <c r="V718" s="61">
        <f t="shared" ref="V718:V781" si="162">MIN(I718:N718)</f>
        <v>20</v>
      </c>
      <c r="W718" s="60">
        <f t="shared" si="157"/>
        <v>1</v>
      </c>
      <c r="X718" s="77" t="s">
        <v>2173</v>
      </c>
    </row>
    <row r="719" spans="1:24" ht="15" customHeight="1" x14ac:dyDescent="0.25">
      <c r="A719" s="40" t="s">
        <v>16</v>
      </c>
      <c r="B719" s="40" t="s">
        <v>162</v>
      </c>
      <c r="C719" t="s">
        <v>422</v>
      </c>
      <c r="D719" s="40" t="s">
        <v>420</v>
      </c>
      <c r="E719" t="s">
        <v>1368</v>
      </c>
      <c r="F719" s="40" t="s">
        <v>1369</v>
      </c>
      <c r="G719" t="s">
        <v>1375</v>
      </c>
      <c r="H719" t="s">
        <v>1376</v>
      </c>
      <c r="I719" s="1"/>
      <c r="J719" s="1"/>
      <c r="K719" s="1"/>
      <c r="L719" s="1"/>
      <c r="M719" s="1"/>
      <c r="N719" s="1">
        <v>48</v>
      </c>
      <c r="O719" s="60">
        <f t="shared" si="158"/>
        <v>1</v>
      </c>
      <c r="P719" s="60">
        <f t="shared" si="159"/>
        <v>1</v>
      </c>
      <c r="Q719" s="62">
        <f t="shared" si="155"/>
        <v>0</v>
      </c>
      <c r="R719" s="62">
        <f t="shared" si="160"/>
        <v>1</v>
      </c>
      <c r="S719" s="60" t="str">
        <f t="shared" si="156"/>
        <v>0-15% range</v>
      </c>
      <c r="T719" s="61">
        <f t="shared" si="154"/>
        <v>48</v>
      </c>
      <c r="U719" s="61">
        <f t="shared" si="161"/>
        <v>48</v>
      </c>
      <c r="V719" s="61">
        <f t="shared" si="162"/>
        <v>48</v>
      </c>
      <c r="W719" s="60">
        <f t="shared" si="157"/>
        <v>1</v>
      </c>
      <c r="X719" s="77" t="s">
        <v>2173</v>
      </c>
    </row>
    <row r="720" spans="1:24" ht="15" customHeight="1" x14ac:dyDescent="0.25">
      <c r="A720" s="40" t="s">
        <v>16</v>
      </c>
      <c r="B720" s="40" t="s">
        <v>162</v>
      </c>
      <c r="C720" t="s">
        <v>422</v>
      </c>
      <c r="D720" s="40" t="s">
        <v>420</v>
      </c>
      <c r="E720" t="s">
        <v>1368</v>
      </c>
      <c r="F720" s="40" t="s">
        <v>1369</v>
      </c>
      <c r="G720" t="s">
        <v>1615</v>
      </c>
      <c r="H720" t="s">
        <v>1616</v>
      </c>
      <c r="I720" s="1"/>
      <c r="J720" s="1"/>
      <c r="K720" s="1"/>
      <c r="L720" s="1"/>
      <c r="M720" s="1"/>
      <c r="N720" s="1">
        <v>4</v>
      </c>
      <c r="O720" s="60">
        <f t="shared" si="158"/>
        <v>1</v>
      </c>
      <c r="P720" s="60">
        <f t="shared" si="159"/>
        <v>1</v>
      </c>
      <c r="Q720" s="62">
        <f t="shared" si="155"/>
        <v>0</v>
      </c>
      <c r="R720" s="62">
        <f t="shared" si="160"/>
        <v>1</v>
      </c>
      <c r="S720" s="60" t="str">
        <f t="shared" si="156"/>
        <v>0-15% range</v>
      </c>
      <c r="T720" s="61">
        <f t="shared" si="154"/>
        <v>4</v>
      </c>
      <c r="U720" s="61">
        <f t="shared" si="161"/>
        <v>4</v>
      </c>
      <c r="V720" s="61">
        <f t="shared" si="162"/>
        <v>4</v>
      </c>
      <c r="W720" s="60">
        <f t="shared" si="157"/>
        <v>1</v>
      </c>
      <c r="X720" s="77" t="s">
        <v>2173</v>
      </c>
    </row>
    <row r="721" spans="1:24" ht="15" customHeight="1" x14ac:dyDescent="0.25">
      <c r="A721" s="40" t="s">
        <v>16</v>
      </c>
      <c r="B721" s="40" t="s">
        <v>162</v>
      </c>
      <c r="C721" t="s">
        <v>422</v>
      </c>
      <c r="D721" s="40" t="s">
        <v>420</v>
      </c>
      <c r="E721" t="s">
        <v>1368</v>
      </c>
      <c r="F721" s="40" t="s">
        <v>1369</v>
      </c>
      <c r="G721" t="s">
        <v>1686</v>
      </c>
      <c r="H721" t="s">
        <v>1687</v>
      </c>
      <c r="I721" s="1"/>
      <c r="J721" s="1"/>
      <c r="K721" s="1"/>
      <c r="L721" s="1"/>
      <c r="M721" s="1"/>
      <c r="N721" s="1">
        <v>38</v>
      </c>
      <c r="O721" s="60">
        <f t="shared" si="158"/>
        <v>1</v>
      </c>
      <c r="P721" s="60">
        <f t="shared" si="159"/>
        <v>1</v>
      </c>
      <c r="Q721" s="62">
        <f t="shared" si="155"/>
        <v>0</v>
      </c>
      <c r="R721" s="62">
        <f t="shared" si="160"/>
        <v>1</v>
      </c>
      <c r="S721" s="60" t="str">
        <f t="shared" si="156"/>
        <v>0-15% range</v>
      </c>
      <c r="T721" s="61">
        <f t="shared" si="154"/>
        <v>38</v>
      </c>
      <c r="U721" s="61">
        <f t="shared" si="161"/>
        <v>38</v>
      </c>
      <c r="V721" s="61">
        <f t="shared" si="162"/>
        <v>38</v>
      </c>
      <c r="W721" s="60">
        <f t="shared" si="157"/>
        <v>1</v>
      </c>
      <c r="X721" s="77" t="s">
        <v>2173</v>
      </c>
    </row>
    <row r="722" spans="1:24" ht="15" customHeight="1" x14ac:dyDescent="0.25">
      <c r="A722" s="40" t="s">
        <v>16</v>
      </c>
      <c r="B722" s="40" t="s">
        <v>162</v>
      </c>
      <c r="C722" t="s">
        <v>422</v>
      </c>
      <c r="D722" s="40" t="s">
        <v>420</v>
      </c>
      <c r="E722" t="s">
        <v>1346</v>
      </c>
      <c r="F722" s="40" t="s">
        <v>1347</v>
      </c>
      <c r="G722" t="s">
        <v>1743</v>
      </c>
      <c r="H722" t="s">
        <v>1744</v>
      </c>
      <c r="I722" s="1"/>
      <c r="J722" s="1"/>
      <c r="K722" s="1"/>
      <c r="L722" s="1"/>
      <c r="M722" s="1"/>
      <c r="N722" s="1">
        <v>23</v>
      </c>
      <c r="O722" s="60">
        <f t="shared" si="158"/>
        <v>1</v>
      </c>
      <c r="P722" s="60">
        <f t="shared" si="159"/>
        <v>1</v>
      </c>
      <c r="Q722" s="62">
        <f t="shared" si="155"/>
        <v>0</v>
      </c>
      <c r="R722" s="62">
        <f t="shared" si="160"/>
        <v>1</v>
      </c>
      <c r="S722" s="60" t="str">
        <f t="shared" si="156"/>
        <v>0-15% range</v>
      </c>
      <c r="T722" s="61">
        <f t="shared" si="154"/>
        <v>23</v>
      </c>
      <c r="U722" s="61">
        <f t="shared" si="161"/>
        <v>23</v>
      </c>
      <c r="V722" s="61">
        <f t="shared" si="162"/>
        <v>23</v>
      </c>
      <c r="W722" s="60">
        <f t="shared" si="157"/>
        <v>1</v>
      </c>
      <c r="X722" s="77" t="s">
        <v>2173</v>
      </c>
    </row>
    <row r="723" spans="1:24" ht="15" customHeight="1" x14ac:dyDescent="0.25">
      <c r="A723" s="40" t="s">
        <v>16</v>
      </c>
      <c r="B723" s="40" t="s">
        <v>162</v>
      </c>
      <c r="C723" t="s">
        <v>16</v>
      </c>
      <c r="D723" s="40" t="s">
        <v>163</v>
      </c>
      <c r="E723" t="s">
        <v>16</v>
      </c>
      <c r="F723" s="40" t="s">
        <v>403</v>
      </c>
      <c r="G723" t="s">
        <v>1073</v>
      </c>
      <c r="H723" t="s">
        <v>1074</v>
      </c>
      <c r="I723" s="1"/>
      <c r="J723" s="1"/>
      <c r="K723" s="1"/>
      <c r="L723" s="1"/>
      <c r="M723" s="1"/>
      <c r="N723" s="1">
        <v>1500</v>
      </c>
      <c r="O723" s="60">
        <f t="shared" si="158"/>
        <v>1</v>
      </c>
      <c r="P723" s="60">
        <f t="shared" si="159"/>
        <v>1</v>
      </c>
      <c r="Q723" s="62">
        <f t="shared" si="155"/>
        <v>0</v>
      </c>
      <c r="R723" s="62">
        <f t="shared" si="160"/>
        <v>1</v>
      </c>
      <c r="S723" s="60" t="str">
        <f t="shared" si="156"/>
        <v>0-15% range</v>
      </c>
      <c r="T723" s="61">
        <f t="shared" si="154"/>
        <v>1500</v>
      </c>
      <c r="U723" s="61">
        <f t="shared" si="161"/>
        <v>1500</v>
      </c>
      <c r="V723" s="61">
        <f t="shared" si="162"/>
        <v>1500</v>
      </c>
      <c r="W723" s="60">
        <f t="shared" si="157"/>
        <v>1</v>
      </c>
      <c r="X723" s="77" t="s">
        <v>2173</v>
      </c>
    </row>
    <row r="724" spans="1:24" ht="15" customHeight="1" x14ac:dyDescent="0.25">
      <c r="A724" s="40" t="s">
        <v>16</v>
      </c>
      <c r="B724" s="40" t="s">
        <v>162</v>
      </c>
      <c r="C724" t="s">
        <v>16</v>
      </c>
      <c r="D724" s="40" t="s">
        <v>163</v>
      </c>
      <c r="E724" t="s">
        <v>16</v>
      </c>
      <c r="F724" s="40" t="s">
        <v>403</v>
      </c>
      <c r="G724" t="s">
        <v>1308</v>
      </c>
      <c r="H724" t="s">
        <v>1335</v>
      </c>
      <c r="I724" s="1"/>
      <c r="J724" s="1"/>
      <c r="K724" s="1"/>
      <c r="L724" s="1"/>
      <c r="M724" s="1"/>
      <c r="N724" s="1">
        <v>22</v>
      </c>
      <c r="O724" s="60">
        <f t="shared" si="158"/>
        <v>1</v>
      </c>
      <c r="P724" s="60">
        <f t="shared" si="159"/>
        <v>1</v>
      </c>
      <c r="Q724" s="62">
        <f t="shared" si="155"/>
        <v>0</v>
      </c>
      <c r="R724" s="62">
        <f t="shared" si="160"/>
        <v>1</v>
      </c>
      <c r="S724" s="60" t="str">
        <f t="shared" si="156"/>
        <v>0-15% range</v>
      </c>
      <c r="T724" s="61">
        <f t="shared" si="154"/>
        <v>22</v>
      </c>
      <c r="U724" s="61">
        <f t="shared" si="161"/>
        <v>22</v>
      </c>
      <c r="V724" s="61">
        <f t="shared" si="162"/>
        <v>22</v>
      </c>
      <c r="W724" s="60">
        <f t="shared" si="157"/>
        <v>1</v>
      </c>
      <c r="X724" s="77" t="s">
        <v>2173</v>
      </c>
    </row>
    <row r="725" spans="1:24" ht="15" customHeight="1" x14ac:dyDescent="0.25">
      <c r="A725" s="40" t="s">
        <v>16</v>
      </c>
      <c r="B725" s="40" t="s">
        <v>162</v>
      </c>
      <c r="C725" t="s">
        <v>16</v>
      </c>
      <c r="D725" s="40" t="s">
        <v>163</v>
      </c>
      <c r="E725" t="s">
        <v>16</v>
      </c>
      <c r="F725" s="40" t="s">
        <v>403</v>
      </c>
      <c r="G725" t="s">
        <v>16</v>
      </c>
      <c r="H725" t="s">
        <v>419</v>
      </c>
      <c r="I725" s="1"/>
      <c r="J725" s="1"/>
      <c r="K725" s="1"/>
      <c r="L725" s="1"/>
      <c r="M725" s="1"/>
      <c r="N725" s="1">
        <v>2125</v>
      </c>
      <c r="O725" s="60">
        <f t="shared" si="158"/>
        <v>1</v>
      </c>
      <c r="P725" s="60">
        <f t="shared" si="159"/>
        <v>1</v>
      </c>
      <c r="Q725" s="62">
        <f t="shared" si="155"/>
        <v>0</v>
      </c>
      <c r="R725" s="62">
        <f t="shared" si="160"/>
        <v>1</v>
      </c>
      <c r="S725" s="60" t="str">
        <f t="shared" si="156"/>
        <v>0-15% range</v>
      </c>
      <c r="T725" s="61">
        <f t="shared" si="154"/>
        <v>2125</v>
      </c>
      <c r="U725" s="61">
        <f t="shared" si="161"/>
        <v>2125</v>
      </c>
      <c r="V725" s="61">
        <f t="shared" si="162"/>
        <v>2125</v>
      </c>
      <c r="W725" s="60">
        <f t="shared" si="157"/>
        <v>1</v>
      </c>
      <c r="X725" s="77" t="s">
        <v>2173</v>
      </c>
    </row>
    <row r="726" spans="1:24" ht="15" customHeight="1" x14ac:dyDescent="0.25">
      <c r="A726" s="40" t="s">
        <v>16</v>
      </c>
      <c r="B726" s="40" t="s">
        <v>162</v>
      </c>
      <c r="C726" t="s">
        <v>16</v>
      </c>
      <c r="D726" s="40" t="s">
        <v>163</v>
      </c>
      <c r="E726" t="s">
        <v>16</v>
      </c>
      <c r="F726" s="40" t="s">
        <v>403</v>
      </c>
      <c r="G726" t="s">
        <v>1323</v>
      </c>
      <c r="H726" t="s">
        <v>1324</v>
      </c>
      <c r="I726" s="1"/>
      <c r="J726" s="1"/>
      <c r="K726" s="1"/>
      <c r="L726" s="1"/>
      <c r="M726" s="1"/>
      <c r="N726" s="1">
        <v>14</v>
      </c>
      <c r="O726" s="60">
        <f t="shared" si="158"/>
        <v>1</v>
      </c>
      <c r="P726" s="60">
        <f t="shared" si="159"/>
        <v>1</v>
      </c>
      <c r="Q726" s="62">
        <f t="shared" si="155"/>
        <v>0</v>
      </c>
      <c r="R726" s="62">
        <f t="shared" si="160"/>
        <v>1</v>
      </c>
      <c r="S726" s="60" t="str">
        <f t="shared" si="156"/>
        <v>0-15% range</v>
      </c>
      <c r="T726" s="61">
        <f t="shared" si="154"/>
        <v>14</v>
      </c>
      <c r="U726" s="61">
        <f t="shared" si="161"/>
        <v>14</v>
      </c>
      <c r="V726" s="61">
        <f t="shared" si="162"/>
        <v>14</v>
      </c>
      <c r="W726" s="60">
        <f t="shared" si="157"/>
        <v>1</v>
      </c>
      <c r="X726" s="77" t="s">
        <v>2173</v>
      </c>
    </row>
    <row r="727" spans="1:24" ht="15" customHeight="1" x14ac:dyDescent="0.25">
      <c r="A727" s="40" t="s">
        <v>16</v>
      </c>
      <c r="B727" s="40" t="s">
        <v>162</v>
      </c>
      <c r="C727" t="s">
        <v>16</v>
      </c>
      <c r="D727" s="40" t="s">
        <v>163</v>
      </c>
      <c r="E727" t="s">
        <v>16</v>
      </c>
      <c r="F727" s="40" t="s">
        <v>403</v>
      </c>
      <c r="G727" t="s">
        <v>1329</v>
      </c>
      <c r="H727" t="s">
        <v>1330</v>
      </c>
      <c r="I727" s="1"/>
      <c r="J727" s="1"/>
      <c r="K727" s="1"/>
      <c r="L727" s="1"/>
      <c r="M727" s="1"/>
      <c r="N727" s="1">
        <v>27</v>
      </c>
      <c r="O727" s="60">
        <f t="shared" si="158"/>
        <v>1</v>
      </c>
      <c r="P727" s="60">
        <f t="shared" si="159"/>
        <v>1</v>
      </c>
      <c r="Q727" s="62">
        <f t="shared" si="155"/>
        <v>0</v>
      </c>
      <c r="R727" s="62">
        <f t="shared" si="160"/>
        <v>1</v>
      </c>
      <c r="S727" s="60" t="str">
        <f t="shared" si="156"/>
        <v>0-15% range</v>
      </c>
      <c r="T727" s="61">
        <f t="shared" si="154"/>
        <v>27</v>
      </c>
      <c r="U727" s="61">
        <f t="shared" si="161"/>
        <v>27</v>
      </c>
      <c r="V727" s="61">
        <f t="shared" si="162"/>
        <v>27</v>
      </c>
      <c r="W727" s="60">
        <f t="shared" si="157"/>
        <v>1</v>
      </c>
      <c r="X727" s="77" t="s">
        <v>2173</v>
      </c>
    </row>
    <row r="728" spans="1:24" ht="15" customHeight="1" x14ac:dyDescent="0.25">
      <c r="A728" s="40" t="s">
        <v>16</v>
      </c>
      <c r="B728" s="40" t="s">
        <v>162</v>
      </c>
      <c r="C728" t="s">
        <v>16</v>
      </c>
      <c r="D728" s="40" t="s">
        <v>163</v>
      </c>
      <c r="E728" t="s">
        <v>16</v>
      </c>
      <c r="F728" s="40" t="s">
        <v>403</v>
      </c>
      <c r="G728" t="s">
        <v>1331</v>
      </c>
      <c r="H728" t="s">
        <v>1332</v>
      </c>
      <c r="I728" s="1"/>
      <c r="J728" s="1"/>
      <c r="K728" s="1"/>
      <c r="L728" s="1"/>
      <c r="M728" s="1"/>
      <c r="N728" s="1">
        <v>12</v>
      </c>
      <c r="O728" s="60">
        <f t="shared" si="158"/>
        <v>1</v>
      </c>
      <c r="P728" s="60">
        <f t="shared" si="159"/>
        <v>1</v>
      </c>
      <c r="Q728" s="62">
        <f t="shared" si="155"/>
        <v>0</v>
      </c>
      <c r="R728" s="62">
        <f t="shared" si="160"/>
        <v>1</v>
      </c>
      <c r="S728" s="60" t="str">
        <f t="shared" si="156"/>
        <v>0-15% range</v>
      </c>
      <c r="T728" s="61">
        <f t="shared" si="154"/>
        <v>12</v>
      </c>
      <c r="U728" s="61">
        <f t="shared" si="161"/>
        <v>12</v>
      </c>
      <c r="V728" s="61">
        <f t="shared" si="162"/>
        <v>12</v>
      </c>
      <c r="W728" s="60">
        <f t="shared" si="157"/>
        <v>1</v>
      </c>
      <c r="X728" s="77" t="s">
        <v>2173</v>
      </c>
    </row>
    <row r="729" spans="1:24" ht="15" customHeight="1" x14ac:dyDescent="0.25">
      <c r="A729" s="40" t="s">
        <v>16</v>
      </c>
      <c r="B729" s="40" t="s">
        <v>162</v>
      </c>
      <c r="C729" t="s">
        <v>16</v>
      </c>
      <c r="D729" s="40" t="s">
        <v>163</v>
      </c>
      <c r="E729" t="s">
        <v>16</v>
      </c>
      <c r="F729" s="40" t="s">
        <v>403</v>
      </c>
      <c r="G729" t="s">
        <v>1333</v>
      </c>
      <c r="H729" t="s">
        <v>1334</v>
      </c>
      <c r="I729" s="1"/>
      <c r="J729" s="1"/>
      <c r="K729" s="1"/>
      <c r="L729" s="1"/>
      <c r="M729" s="1"/>
      <c r="N729" s="1">
        <v>21</v>
      </c>
      <c r="O729" s="60">
        <f t="shared" si="158"/>
        <v>1</v>
      </c>
      <c r="P729" s="60">
        <f t="shared" si="159"/>
        <v>1</v>
      </c>
      <c r="Q729" s="62">
        <f t="shared" si="155"/>
        <v>0</v>
      </c>
      <c r="R729" s="62">
        <f t="shared" si="160"/>
        <v>1</v>
      </c>
      <c r="S729" s="60" t="str">
        <f t="shared" si="156"/>
        <v>0-15% range</v>
      </c>
      <c r="T729" s="61">
        <f t="shared" si="154"/>
        <v>21</v>
      </c>
      <c r="U729" s="61">
        <f t="shared" si="161"/>
        <v>21</v>
      </c>
      <c r="V729" s="61">
        <f t="shared" si="162"/>
        <v>21</v>
      </c>
      <c r="W729" s="60">
        <f t="shared" si="157"/>
        <v>1</v>
      </c>
      <c r="X729" s="77" t="s">
        <v>2173</v>
      </c>
    </row>
    <row r="730" spans="1:24" ht="15" customHeight="1" x14ac:dyDescent="0.25">
      <c r="A730" s="40" t="s">
        <v>16</v>
      </c>
      <c r="B730" s="40" t="s">
        <v>162</v>
      </c>
      <c r="C730" t="s">
        <v>16</v>
      </c>
      <c r="D730" s="40" t="s">
        <v>163</v>
      </c>
      <c r="E730" t="s">
        <v>16</v>
      </c>
      <c r="F730" s="40" t="s">
        <v>403</v>
      </c>
      <c r="G730" t="s">
        <v>1336</v>
      </c>
      <c r="H730" t="s">
        <v>1337</v>
      </c>
      <c r="I730" s="1"/>
      <c r="J730" s="1"/>
      <c r="K730" s="1"/>
      <c r="L730" s="1"/>
      <c r="M730" s="1"/>
      <c r="N730" s="1">
        <v>21</v>
      </c>
      <c r="O730" s="60">
        <f t="shared" si="158"/>
        <v>1</v>
      </c>
      <c r="P730" s="60">
        <f t="shared" si="159"/>
        <v>1</v>
      </c>
      <c r="Q730" s="62">
        <f t="shared" si="155"/>
        <v>0</v>
      </c>
      <c r="R730" s="62">
        <f t="shared" si="160"/>
        <v>1</v>
      </c>
      <c r="S730" s="60" t="str">
        <f t="shared" si="156"/>
        <v>0-15% range</v>
      </c>
      <c r="T730" s="61">
        <f t="shared" si="154"/>
        <v>21</v>
      </c>
      <c r="U730" s="61">
        <f t="shared" si="161"/>
        <v>21</v>
      </c>
      <c r="V730" s="61">
        <f t="shared" si="162"/>
        <v>21</v>
      </c>
      <c r="W730" s="60">
        <f t="shared" si="157"/>
        <v>1</v>
      </c>
      <c r="X730" s="77" t="s">
        <v>2173</v>
      </c>
    </row>
    <row r="731" spans="1:24" ht="15" customHeight="1" x14ac:dyDescent="0.25">
      <c r="A731" s="40" t="s">
        <v>16</v>
      </c>
      <c r="B731" s="40" t="s">
        <v>162</v>
      </c>
      <c r="C731" t="s">
        <v>16</v>
      </c>
      <c r="D731" s="40" t="s">
        <v>163</v>
      </c>
      <c r="E731" t="s">
        <v>16</v>
      </c>
      <c r="F731" s="40" t="s">
        <v>403</v>
      </c>
      <c r="G731" t="s">
        <v>1340</v>
      </c>
      <c r="H731" t="s">
        <v>1341</v>
      </c>
      <c r="I731" s="1"/>
      <c r="J731" s="1"/>
      <c r="K731" s="1"/>
      <c r="L731" s="1"/>
      <c r="M731" s="1"/>
      <c r="N731" s="1">
        <v>35</v>
      </c>
      <c r="O731" s="60">
        <f t="shared" si="158"/>
        <v>1</v>
      </c>
      <c r="P731" s="60">
        <f t="shared" si="159"/>
        <v>1</v>
      </c>
      <c r="Q731" s="62">
        <f t="shared" si="155"/>
        <v>0</v>
      </c>
      <c r="R731" s="62">
        <f t="shared" si="160"/>
        <v>1</v>
      </c>
      <c r="S731" s="60" t="str">
        <f t="shared" si="156"/>
        <v>0-15% range</v>
      </c>
      <c r="T731" s="61">
        <f t="shared" si="154"/>
        <v>35</v>
      </c>
      <c r="U731" s="61">
        <f t="shared" si="161"/>
        <v>35</v>
      </c>
      <c r="V731" s="61">
        <f t="shared" si="162"/>
        <v>35</v>
      </c>
      <c r="W731" s="60">
        <f t="shared" si="157"/>
        <v>1</v>
      </c>
      <c r="X731" s="77" t="s">
        <v>2173</v>
      </c>
    </row>
    <row r="732" spans="1:24" ht="15" customHeight="1" x14ac:dyDescent="0.25">
      <c r="A732" s="40" t="s">
        <v>16</v>
      </c>
      <c r="B732" s="40" t="s">
        <v>162</v>
      </c>
      <c r="C732" t="s">
        <v>16</v>
      </c>
      <c r="D732" s="40" t="s">
        <v>163</v>
      </c>
      <c r="E732" t="s">
        <v>16</v>
      </c>
      <c r="F732" s="40" t="s">
        <v>403</v>
      </c>
      <c r="G732" t="s">
        <v>1348</v>
      </c>
      <c r="H732" t="s">
        <v>1349</v>
      </c>
      <c r="I732" s="1"/>
      <c r="J732" s="1"/>
      <c r="K732" s="1"/>
      <c r="L732" s="1"/>
      <c r="M732" s="1"/>
      <c r="N732" s="1">
        <v>8</v>
      </c>
      <c r="O732" s="60">
        <f t="shared" si="158"/>
        <v>1</v>
      </c>
      <c r="P732" s="60">
        <f t="shared" si="159"/>
        <v>1</v>
      </c>
      <c r="Q732" s="62">
        <f t="shared" si="155"/>
        <v>0</v>
      </c>
      <c r="R732" s="62">
        <f t="shared" si="160"/>
        <v>1</v>
      </c>
      <c r="S732" s="60" t="str">
        <f t="shared" si="156"/>
        <v>0-15% range</v>
      </c>
      <c r="T732" s="61">
        <f t="shared" si="154"/>
        <v>8</v>
      </c>
      <c r="U732" s="61">
        <f t="shared" si="161"/>
        <v>8</v>
      </c>
      <c r="V732" s="61">
        <f t="shared" si="162"/>
        <v>8</v>
      </c>
      <c r="W732" s="60">
        <f t="shared" si="157"/>
        <v>1</v>
      </c>
      <c r="X732" s="77" t="s">
        <v>2173</v>
      </c>
    </row>
    <row r="733" spans="1:24" ht="15" customHeight="1" x14ac:dyDescent="0.25">
      <c r="A733" s="40" t="s">
        <v>16</v>
      </c>
      <c r="B733" s="40" t="s">
        <v>162</v>
      </c>
      <c r="C733" t="s">
        <v>16</v>
      </c>
      <c r="D733" s="40" t="s">
        <v>163</v>
      </c>
      <c r="E733" t="s">
        <v>16</v>
      </c>
      <c r="F733" s="40" t="s">
        <v>403</v>
      </c>
      <c r="G733" t="s">
        <v>1350</v>
      </c>
      <c r="H733" t="s">
        <v>1351</v>
      </c>
      <c r="I733" s="1"/>
      <c r="J733" s="1"/>
      <c r="K733" s="1"/>
      <c r="L733" s="1"/>
      <c r="M733" s="1"/>
      <c r="N733" s="1">
        <v>9</v>
      </c>
      <c r="O733" s="60">
        <f t="shared" si="158"/>
        <v>1</v>
      </c>
      <c r="P733" s="60">
        <f t="shared" si="159"/>
        <v>1</v>
      </c>
      <c r="Q733" s="62">
        <f t="shared" si="155"/>
        <v>0</v>
      </c>
      <c r="R733" s="62">
        <f t="shared" si="160"/>
        <v>1</v>
      </c>
      <c r="S733" s="60" t="str">
        <f t="shared" si="156"/>
        <v>0-15% range</v>
      </c>
      <c r="T733" s="61">
        <f t="shared" si="154"/>
        <v>9</v>
      </c>
      <c r="U733" s="61">
        <f t="shared" si="161"/>
        <v>9</v>
      </c>
      <c r="V733" s="61">
        <f t="shared" si="162"/>
        <v>9</v>
      </c>
      <c r="W733" s="60">
        <f t="shared" si="157"/>
        <v>1</v>
      </c>
      <c r="X733" s="77" t="s">
        <v>2173</v>
      </c>
    </row>
    <row r="734" spans="1:24" ht="15" customHeight="1" x14ac:dyDescent="0.25">
      <c r="A734" s="40" t="s">
        <v>16</v>
      </c>
      <c r="B734" s="40" t="s">
        <v>162</v>
      </c>
      <c r="C734" t="s">
        <v>16</v>
      </c>
      <c r="D734" s="40" t="s">
        <v>163</v>
      </c>
      <c r="E734" t="s">
        <v>16</v>
      </c>
      <c r="F734" s="40" t="s">
        <v>403</v>
      </c>
      <c r="G734" t="s">
        <v>1352</v>
      </c>
      <c r="H734" t="s">
        <v>1353</v>
      </c>
      <c r="I734" s="1"/>
      <c r="J734" s="1"/>
      <c r="K734" s="1"/>
      <c r="L734" s="1"/>
      <c r="M734" s="1"/>
      <c r="N734" s="1">
        <v>16</v>
      </c>
      <c r="O734" s="60">
        <f t="shared" si="158"/>
        <v>1</v>
      </c>
      <c r="P734" s="60">
        <f t="shared" si="159"/>
        <v>1</v>
      </c>
      <c r="Q734" s="62">
        <f t="shared" si="155"/>
        <v>0</v>
      </c>
      <c r="R734" s="62">
        <f t="shared" si="160"/>
        <v>1</v>
      </c>
      <c r="S734" s="60" t="str">
        <f t="shared" si="156"/>
        <v>0-15% range</v>
      </c>
      <c r="T734" s="61">
        <f t="shared" si="154"/>
        <v>16</v>
      </c>
      <c r="U734" s="61">
        <f t="shared" si="161"/>
        <v>16</v>
      </c>
      <c r="V734" s="61">
        <f t="shared" si="162"/>
        <v>16</v>
      </c>
      <c r="W734" s="60">
        <f t="shared" si="157"/>
        <v>1</v>
      </c>
      <c r="X734" s="77" t="s">
        <v>2173</v>
      </c>
    </row>
    <row r="735" spans="1:24" ht="15" customHeight="1" x14ac:dyDescent="0.25">
      <c r="A735" s="40" t="s">
        <v>16</v>
      </c>
      <c r="B735" s="40" t="s">
        <v>162</v>
      </c>
      <c r="C735" t="s">
        <v>16</v>
      </c>
      <c r="D735" s="40" t="s">
        <v>163</v>
      </c>
      <c r="E735" t="s">
        <v>16</v>
      </c>
      <c r="F735" s="40" t="s">
        <v>403</v>
      </c>
      <c r="G735" t="s">
        <v>1354</v>
      </c>
      <c r="H735" t="s">
        <v>1355</v>
      </c>
      <c r="I735" s="1"/>
      <c r="J735" s="1"/>
      <c r="K735" s="1"/>
      <c r="L735" s="1"/>
      <c r="M735" s="1"/>
      <c r="N735" s="1">
        <v>8</v>
      </c>
      <c r="O735" s="60">
        <f t="shared" si="158"/>
        <v>1</v>
      </c>
      <c r="P735" s="60">
        <f t="shared" si="159"/>
        <v>1</v>
      </c>
      <c r="Q735" s="62">
        <f t="shared" si="155"/>
        <v>0</v>
      </c>
      <c r="R735" s="62">
        <f t="shared" si="160"/>
        <v>1</v>
      </c>
      <c r="S735" s="60" t="str">
        <f t="shared" si="156"/>
        <v>0-15% range</v>
      </c>
      <c r="T735" s="61">
        <f t="shared" si="154"/>
        <v>8</v>
      </c>
      <c r="U735" s="61">
        <f t="shared" si="161"/>
        <v>8</v>
      </c>
      <c r="V735" s="61">
        <f t="shared" si="162"/>
        <v>8</v>
      </c>
      <c r="W735" s="60">
        <f t="shared" si="157"/>
        <v>1</v>
      </c>
      <c r="X735" s="77" t="s">
        <v>2173</v>
      </c>
    </row>
    <row r="736" spans="1:24" ht="15" customHeight="1" x14ac:dyDescent="0.25">
      <c r="A736" s="40" t="s">
        <v>16</v>
      </c>
      <c r="B736" s="40" t="s">
        <v>162</v>
      </c>
      <c r="C736" t="s">
        <v>16</v>
      </c>
      <c r="D736" s="40" t="s">
        <v>163</v>
      </c>
      <c r="E736" t="s">
        <v>16</v>
      </c>
      <c r="F736" s="40" t="s">
        <v>403</v>
      </c>
      <c r="G736" t="s">
        <v>1356</v>
      </c>
      <c r="H736" t="s">
        <v>1357</v>
      </c>
      <c r="I736" s="1"/>
      <c r="J736" s="1"/>
      <c r="K736" s="1"/>
      <c r="L736" s="1"/>
      <c r="M736" s="1"/>
      <c r="N736" s="1">
        <v>14</v>
      </c>
      <c r="O736" s="60">
        <f t="shared" si="158"/>
        <v>1</v>
      </c>
      <c r="P736" s="60">
        <f t="shared" si="159"/>
        <v>1</v>
      </c>
      <c r="Q736" s="62">
        <f t="shared" si="155"/>
        <v>0</v>
      </c>
      <c r="R736" s="62">
        <f t="shared" si="160"/>
        <v>1</v>
      </c>
      <c r="S736" s="60" t="str">
        <f t="shared" si="156"/>
        <v>0-15% range</v>
      </c>
      <c r="T736" s="61">
        <f t="shared" si="154"/>
        <v>14</v>
      </c>
      <c r="U736" s="61">
        <f t="shared" si="161"/>
        <v>14</v>
      </c>
      <c r="V736" s="61">
        <f t="shared" si="162"/>
        <v>14</v>
      </c>
      <c r="W736" s="60">
        <f t="shared" si="157"/>
        <v>1</v>
      </c>
      <c r="X736" s="77" t="s">
        <v>2173</v>
      </c>
    </row>
    <row r="737" spans="1:24" ht="15" customHeight="1" x14ac:dyDescent="0.25">
      <c r="A737" s="40" t="s">
        <v>16</v>
      </c>
      <c r="B737" s="40" t="s">
        <v>162</v>
      </c>
      <c r="C737" t="s">
        <v>16</v>
      </c>
      <c r="D737" s="40" t="s">
        <v>163</v>
      </c>
      <c r="E737" t="s">
        <v>16</v>
      </c>
      <c r="F737" s="40" t="s">
        <v>403</v>
      </c>
      <c r="G737" t="s">
        <v>1358</v>
      </c>
      <c r="H737" t="s">
        <v>1359</v>
      </c>
      <c r="I737" s="1"/>
      <c r="J737" s="1"/>
      <c r="K737" s="1"/>
      <c r="L737" s="1"/>
      <c r="M737" s="1"/>
      <c r="N737" s="1">
        <v>9</v>
      </c>
      <c r="O737" s="60">
        <f t="shared" si="158"/>
        <v>1</v>
      </c>
      <c r="P737" s="60">
        <f t="shared" si="159"/>
        <v>1</v>
      </c>
      <c r="Q737" s="62">
        <f t="shared" si="155"/>
        <v>0</v>
      </c>
      <c r="R737" s="62">
        <f t="shared" si="160"/>
        <v>1</v>
      </c>
      <c r="S737" s="60" t="str">
        <f t="shared" si="156"/>
        <v>0-15% range</v>
      </c>
      <c r="T737" s="61">
        <f t="shared" si="154"/>
        <v>9</v>
      </c>
      <c r="U737" s="61">
        <f t="shared" si="161"/>
        <v>9</v>
      </c>
      <c r="V737" s="61">
        <f t="shared" si="162"/>
        <v>9</v>
      </c>
      <c r="W737" s="60">
        <f t="shared" si="157"/>
        <v>1</v>
      </c>
      <c r="X737" s="77" t="s">
        <v>2173</v>
      </c>
    </row>
    <row r="738" spans="1:24" ht="15" customHeight="1" x14ac:dyDescent="0.25">
      <c r="A738" s="40" t="s">
        <v>16</v>
      </c>
      <c r="B738" s="40" t="s">
        <v>162</v>
      </c>
      <c r="C738" t="s">
        <v>16</v>
      </c>
      <c r="D738" s="40" t="s">
        <v>163</v>
      </c>
      <c r="E738" t="s">
        <v>16</v>
      </c>
      <c r="F738" s="40" t="s">
        <v>403</v>
      </c>
      <c r="G738" t="s">
        <v>1360</v>
      </c>
      <c r="H738" t="s">
        <v>1361</v>
      </c>
      <c r="I738" s="1"/>
      <c r="J738" s="1"/>
      <c r="K738" s="1"/>
      <c r="L738" s="1"/>
      <c r="M738" s="1"/>
      <c r="N738" s="1">
        <v>19</v>
      </c>
      <c r="O738" s="60">
        <f t="shared" si="158"/>
        <v>1</v>
      </c>
      <c r="P738" s="60">
        <f t="shared" si="159"/>
        <v>1</v>
      </c>
      <c r="Q738" s="62">
        <f t="shared" si="155"/>
        <v>0</v>
      </c>
      <c r="R738" s="62">
        <f t="shared" si="160"/>
        <v>1</v>
      </c>
      <c r="S738" s="60" t="str">
        <f t="shared" si="156"/>
        <v>0-15% range</v>
      </c>
      <c r="T738" s="61">
        <f t="shared" si="154"/>
        <v>19</v>
      </c>
      <c r="U738" s="61">
        <f t="shared" si="161"/>
        <v>19</v>
      </c>
      <c r="V738" s="61">
        <f t="shared" si="162"/>
        <v>19</v>
      </c>
      <c r="W738" s="60">
        <f t="shared" si="157"/>
        <v>1</v>
      </c>
      <c r="X738" s="77" t="s">
        <v>2173</v>
      </c>
    </row>
    <row r="739" spans="1:24" ht="15" customHeight="1" x14ac:dyDescent="0.25">
      <c r="A739" s="40" t="s">
        <v>16</v>
      </c>
      <c r="B739" s="40" t="s">
        <v>162</v>
      </c>
      <c r="C739" t="s">
        <v>16</v>
      </c>
      <c r="D739" s="40" t="s">
        <v>163</v>
      </c>
      <c r="E739" t="s">
        <v>16</v>
      </c>
      <c r="F739" s="40" t="s">
        <v>403</v>
      </c>
      <c r="G739" t="s">
        <v>1362</v>
      </c>
      <c r="H739" t="s">
        <v>1363</v>
      </c>
      <c r="I739" s="1"/>
      <c r="J739" s="1"/>
      <c r="K739" s="1"/>
      <c r="L739" s="1"/>
      <c r="M739" s="1"/>
      <c r="N739" s="1">
        <v>14</v>
      </c>
      <c r="O739" s="60">
        <f t="shared" si="158"/>
        <v>1</v>
      </c>
      <c r="P739" s="60">
        <f t="shared" si="159"/>
        <v>1</v>
      </c>
      <c r="Q739" s="62">
        <f t="shared" si="155"/>
        <v>0</v>
      </c>
      <c r="R739" s="62">
        <f t="shared" si="160"/>
        <v>1</v>
      </c>
      <c r="S739" s="60" t="str">
        <f t="shared" si="156"/>
        <v>0-15% range</v>
      </c>
      <c r="T739" s="61">
        <f t="shared" si="154"/>
        <v>14</v>
      </c>
      <c r="U739" s="61">
        <f t="shared" si="161"/>
        <v>14</v>
      </c>
      <c r="V739" s="61">
        <f t="shared" si="162"/>
        <v>14</v>
      </c>
      <c r="W739" s="60">
        <f t="shared" si="157"/>
        <v>1</v>
      </c>
      <c r="X739" s="77" t="s">
        <v>2173</v>
      </c>
    </row>
    <row r="740" spans="1:24" ht="15" customHeight="1" x14ac:dyDescent="0.25">
      <c r="A740" s="40" t="s">
        <v>16</v>
      </c>
      <c r="B740" s="40" t="s">
        <v>162</v>
      </c>
      <c r="C740" t="s">
        <v>16</v>
      </c>
      <c r="D740" s="40" t="s">
        <v>163</v>
      </c>
      <c r="E740" t="s">
        <v>16</v>
      </c>
      <c r="F740" s="40" t="s">
        <v>403</v>
      </c>
      <c r="G740" t="s">
        <v>1364</v>
      </c>
      <c r="H740" t="s">
        <v>1365</v>
      </c>
      <c r="I740" s="1"/>
      <c r="J740" s="1"/>
      <c r="K740" s="1"/>
      <c r="L740" s="1"/>
      <c r="M740" s="1"/>
      <c r="N740" s="1">
        <v>10</v>
      </c>
      <c r="O740" s="60">
        <f t="shared" si="158"/>
        <v>1</v>
      </c>
      <c r="P740" s="60">
        <f t="shared" si="159"/>
        <v>1</v>
      </c>
      <c r="Q740" s="62">
        <f t="shared" si="155"/>
        <v>0</v>
      </c>
      <c r="R740" s="62">
        <f t="shared" si="160"/>
        <v>1</v>
      </c>
      <c r="S740" s="60" t="str">
        <f t="shared" si="156"/>
        <v>0-15% range</v>
      </c>
      <c r="T740" s="61">
        <f t="shared" si="154"/>
        <v>10</v>
      </c>
      <c r="U740" s="61">
        <f t="shared" si="161"/>
        <v>10</v>
      </c>
      <c r="V740" s="61">
        <f t="shared" si="162"/>
        <v>10</v>
      </c>
      <c r="W740" s="60">
        <f t="shared" si="157"/>
        <v>1</v>
      </c>
      <c r="X740" s="77" t="s">
        <v>2173</v>
      </c>
    </row>
    <row r="741" spans="1:24" ht="15" customHeight="1" x14ac:dyDescent="0.25">
      <c r="A741" s="40" t="s">
        <v>16</v>
      </c>
      <c r="B741" s="40" t="s">
        <v>162</v>
      </c>
      <c r="C741" t="s">
        <v>16</v>
      </c>
      <c r="D741" s="40" t="s">
        <v>163</v>
      </c>
      <c r="E741" t="s">
        <v>16</v>
      </c>
      <c r="F741" s="40" t="s">
        <v>403</v>
      </c>
      <c r="G741" t="s">
        <v>1366</v>
      </c>
      <c r="H741" t="s">
        <v>1367</v>
      </c>
      <c r="I741" s="1"/>
      <c r="J741" s="1"/>
      <c r="K741" s="1"/>
      <c r="L741" s="1"/>
      <c r="M741" s="1"/>
      <c r="N741" s="1">
        <v>11</v>
      </c>
      <c r="O741" s="60">
        <f t="shared" si="158"/>
        <v>1</v>
      </c>
      <c r="P741" s="60">
        <f t="shared" si="159"/>
        <v>1</v>
      </c>
      <c r="Q741" s="62">
        <f t="shared" si="155"/>
        <v>0</v>
      </c>
      <c r="R741" s="62">
        <f t="shared" si="160"/>
        <v>1</v>
      </c>
      <c r="S741" s="60" t="str">
        <f t="shared" si="156"/>
        <v>0-15% range</v>
      </c>
      <c r="T741" s="61">
        <f t="shared" si="154"/>
        <v>11</v>
      </c>
      <c r="U741" s="61">
        <f t="shared" si="161"/>
        <v>11</v>
      </c>
      <c r="V741" s="61">
        <f t="shared" si="162"/>
        <v>11</v>
      </c>
      <c r="W741" s="60">
        <f t="shared" si="157"/>
        <v>1</v>
      </c>
      <c r="X741" s="77" t="s">
        <v>2173</v>
      </c>
    </row>
    <row r="742" spans="1:24" ht="15" customHeight="1" x14ac:dyDescent="0.25">
      <c r="A742" s="40" t="s">
        <v>16</v>
      </c>
      <c r="B742" s="40" t="s">
        <v>162</v>
      </c>
      <c r="C742" t="s">
        <v>16</v>
      </c>
      <c r="D742" s="40" t="s">
        <v>163</v>
      </c>
      <c r="E742" t="s">
        <v>16</v>
      </c>
      <c r="F742" s="40" t="s">
        <v>403</v>
      </c>
      <c r="G742" t="s">
        <v>1371</v>
      </c>
      <c r="H742" t="s">
        <v>1372</v>
      </c>
      <c r="I742" s="1"/>
      <c r="J742" s="1"/>
      <c r="K742" s="1"/>
      <c r="L742" s="1"/>
      <c r="M742" s="1"/>
      <c r="N742" s="1">
        <v>12</v>
      </c>
      <c r="O742" s="60">
        <f t="shared" si="158"/>
        <v>1</v>
      </c>
      <c r="P742" s="60">
        <f t="shared" si="159"/>
        <v>1</v>
      </c>
      <c r="Q742" s="62">
        <f t="shared" si="155"/>
        <v>0</v>
      </c>
      <c r="R742" s="62">
        <f t="shared" si="160"/>
        <v>1</v>
      </c>
      <c r="S742" s="60" t="str">
        <f t="shared" si="156"/>
        <v>0-15% range</v>
      </c>
      <c r="T742" s="61">
        <f t="shared" si="154"/>
        <v>12</v>
      </c>
      <c r="U742" s="61">
        <f t="shared" si="161"/>
        <v>12</v>
      </c>
      <c r="V742" s="61">
        <f t="shared" si="162"/>
        <v>12</v>
      </c>
      <c r="W742" s="60">
        <f t="shared" si="157"/>
        <v>1</v>
      </c>
      <c r="X742" s="77" t="s">
        <v>2173</v>
      </c>
    </row>
    <row r="743" spans="1:24" ht="15" customHeight="1" x14ac:dyDescent="0.25">
      <c r="A743" s="40" t="s">
        <v>16</v>
      </c>
      <c r="B743" s="40" t="s">
        <v>162</v>
      </c>
      <c r="C743" t="s">
        <v>16</v>
      </c>
      <c r="D743" s="40" t="s">
        <v>163</v>
      </c>
      <c r="E743" t="s">
        <v>16</v>
      </c>
      <c r="F743" s="40" t="s">
        <v>403</v>
      </c>
      <c r="G743" t="s">
        <v>1373</v>
      </c>
      <c r="H743" t="s">
        <v>1374</v>
      </c>
      <c r="I743" s="1"/>
      <c r="J743" s="1"/>
      <c r="K743" s="1"/>
      <c r="L743" s="1"/>
      <c r="M743" s="1"/>
      <c r="N743" s="1">
        <v>27</v>
      </c>
      <c r="O743" s="60">
        <f t="shared" si="158"/>
        <v>1</v>
      </c>
      <c r="P743" s="60">
        <f t="shared" si="159"/>
        <v>1</v>
      </c>
      <c r="Q743" s="62">
        <f t="shared" si="155"/>
        <v>0</v>
      </c>
      <c r="R743" s="62">
        <f t="shared" si="160"/>
        <v>1</v>
      </c>
      <c r="S743" s="60" t="str">
        <f t="shared" si="156"/>
        <v>0-15% range</v>
      </c>
      <c r="T743" s="61">
        <f t="shared" ref="T743:T781" si="163">AVERAGE(I743:N743)</f>
        <v>27</v>
      </c>
      <c r="U743" s="61">
        <f t="shared" si="161"/>
        <v>27</v>
      </c>
      <c r="V743" s="61">
        <f t="shared" si="162"/>
        <v>27</v>
      </c>
      <c r="W743" s="60">
        <f t="shared" si="157"/>
        <v>1</v>
      </c>
      <c r="X743" s="77" t="s">
        <v>2173</v>
      </c>
    </row>
    <row r="744" spans="1:24" ht="15" customHeight="1" x14ac:dyDescent="0.25">
      <c r="A744" s="40" t="s">
        <v>16</v>
      </c>
      <c r="B744" s="40" t="s">
        <v>162</v>
      </c>
      <c r="C744" t="s">
        <v>16</v>
      </c>
      <c r="D744" s="40" t="s">
        <v>163</v>
      </c>
      <c r="E744" t="s">
        <v>16</v>
      </c>
      <c r="F744" s="40" t="s">
        <v>403</v>
      </c>
      <c r="G744" t="s">
        <v>1520</v>
      </c>
      <c r="H744" t="s">
        <v>1521</v>
      </c>
      <c r="I744" s="1"/>
      <c r="J744" s="1"/>
      <c r="K744" s="1"/>
      <c r="L744" s="1"/>
      <c r="M744" s="1"/>
      <c r="N744" s="1">
        <v>30</v>
      </c>
      <c r="O744" s="60">
        <f t="shared" si="158"/>
        <v>1</v>
      </c>
      <c r="P744" s="60">
        <f t="shared" si="159"/>
        <v>1</v>
      </c>
      <c r="Q744" s="62">
        <f t="shared" si="155"/>
        <v>0</v>
      </c>
      <c r="R744" s="62">
        <f t="shared" si="160"/>
        <v>1</v>
      </c>
      <c r="S744" s="60" t="str">
        <f t="shared" si="156"/>
        <v>0-15% range</v>
      </c>
      <c r="T744" s="61">
        <f t="shared" si="163"/>
        <v>30</v>
      </c>
      <c r="U744" s="61">
        <f t="shared" si="161"/>
        <v>30</v>
      </c>
      <c r="V744" s="61">
        <f t="shared" si="162"/>
        <v>30</v>
      </c>
      <c r="W744" s="60">
        <f t="shared" si="157"/>
        <v>1</v>
      </c>
      <c r="X744" s="77" t="s">
        <v>2173</v>
      </c>
    </row>
    <row r="745" spans="1:24" ht="15" customHeight="1" x14ac:dyDescent="0.25">
      <c r="A745" s="40" t="s">
        <v>16</v>
      </c>
      <c r="B745" s="40" t="s">
        <v>162</v>
      </c>
      <c r="C745" t="s">
        <v>16</v>
      </c>
      <c r="D745" s="40" t="s">
        <v>163</v>
      </c>
      <c r="E745" t="s">
        <v>16</v>
      </c>
      <c r="F745" s="40" t="s">
        <v>403</v>
      </c>
      <c r="G745" t="s">
        <v>1522</v>
      </c>
      <c r="H745" t="s">
        <v>1523</v>
      </c>
      <c r="I745" s="1"/>
      <c r="J745" s="1"/>
      <c r="K745" s="1"/>
      <c r="L745" s="1"/>
      <c r="M745" s="1"/>
      <c r="N745" s="1">
        <v>15</v>
      </c>
      <c r="O745" s="60">
        <f t="shared" si="158"/>
        <v>1</v>
      </c>
      <c r="P745" s="60">
        <f t="shared" si="159"/>
        <v>1</v>
      </c>
      <c r="Q745" s="62">
        <f t="shared" si="155"/>
        <v>0</v>
      </c>
      <c r="R745" s="62">
        <f t="shared" si="160"/>
        <v>1</v>
      </c>
      <c r="S745" s="60" t="str">
        <f t="shared" si="156"/>
        <v>0-15% range</v>
      </c>
      <c r="T745" s="61">
        <f t="shared" si="163"/>
        <v>15</v>
      </c>
      <c r="U745" s="61">
        <f t="shared" si="161"/>
        <v>15</v>
      </c>
      <c r="V745" s="61">
        <f t="shared" si="162"/>
        <v>15</v>
      </c>
      <c r="W745" s="60">
        <f t="shared" si="157"/>
        <v>1</v>
      </c>
      <c r="X745" s="77" t="s">
        <v>2173</v>
      </c>
    </row>
    <row r="746" spans="1:24" ht="15" customHeight="1" x14ac:dyDescent="0.25">
      <c r="A746" s="40" t="s">
        <v>16</v>
      </c>
      <c r="B746" s="40" t="s">
        <v>162</v>
      </c>
      <c r="C746" t="s">
        <v>16</v>
      </c>
      <c r="D746" s="40" t="s">
        <v>163</v>
      </c>
      <c r="E746" t="s">
        <v>16</v>
      </c>
      <c r="F746" s="40" t="s">
        <v>403</v>
      </c>
      <c r="G746" t="s">
        <v>1576</v>
      </c>
      <c r="H746" t="s">
        <v>1577</v>
      </c>
      <c r="I746" s="1"/>
      <c r="J746" s="1"/>
      <c r="K746" s="1"/>
      <c r="L746" s="1"/>
      <c r="M746" s="1"/>
      <c r="N746" s="1">
        <v>56</v>
      </c>
      <c r="O746" s="60">
        <f t="shared" si="158"/>
        <v>1</v>
      </c>
      <c r="P746" s="60">
        <f t="shared" si="159"/>
        <v>1</v>
      </c>
      <c r="Q746" s="62">
        <f t="shared" ref="Q746:Q781" si="164">IFERROR(1-(MIN(I746:N746)/MAX(I746:N746)),"")</f>
        <v>0</v>
      </c>
      <c r="R746" s="62">
        <f t="shared" si="160"/>
        <v>1</v>
      </c>
      <c r="S746" s="60" t="str">
        <f t="shared" si="156"/>
        <v>0-15% range</v>
      </c>
      <c r="T746" s="61">
        <f t="shared" si="163"/>
        <v>56</v>
      </c>
      <c r="U746" s="61">
        <f t="shared" si="161"/>
        <v>56</v>
      </c>
      <c r="V746" s="61">
        <f t="shared" si="162"/>
        <v>56</v>
      </c>
      <c r="W746" s="60">
        <f t="shared" si="157"/>
        <v>1</v>
      </c>
      <c r="X746" s="77" t="s">
        <v>2173</v>
      </c>
    </row>
    <row r="747" spans="1:24" ht="15" customHeight="1" x14ac:dyDescent="0.25">
      <c r="A747" s="40" t="s">
        <v>16</v>
      </c>
      <c r="B747" s="40" t="s">
        <v>162</v>
      </c>
      <c r="C747" t="s">
        <v>16</v>
      </c>
      <c r="D747" s="40" t="s">
        <v>163</v>
      </c>
      <c r="E747" t="s">
        <v>16</v>
      </c>
      <c r="F747" s="40" t="s">
        <v>403</v>
      </c>
      <c r="G747" t="s">
        <v>1595</v>
      </c>
      <c r="H747" t="s">
        <v>1596</v>
      </c>
      <c r="I747" s="1"/>
      <c r="J747" s="1"/>
      <c r="K747" s="1"/>
      <c r="L747" s="1"/>
      <c r="M747" s="1"/>
      <c r="N747" s="1">
        <v>30</v>
      </c>
      <c r="O747" s="60">
        <f t="shared" si="158"/>
        <v>1</v>
      </c>
      <c r="P747" s="60">
        <f t="shared" si="159"/>
        <v>1</v>
      </c>
      <c r="Q747" s="62">
        <f t="shared" si="164"/>
        <v>0</v>
      </c>
      <c r="R747" s="62">
        <f t="shared" si="160"/>
        <v>1</v>
      </c>
      <c r="S747" s="60" t="str">
        <f t="shared" si="156"/>
        <v>0-15% range</v>
      </c>
      <c r="T747" s="61">
        <f t="shared" si="163"/>
        <v>30</v>
      </c>
      <c r="U747" s="61">
        <f t="shared" si="161"/>
        <v>30</v>
      </c>
      <c r="V747" s="61">
        <f t="shared" si="162"/>
        <v>30</v>
      </c>
      <c r="W747" s="60">
        <f t="shared" si="157"/>
        <v>1</v>
      </c>
      <c r="X747" s="77" t="s">
        <v>2173</v>
      </c>
    </row>
    <row r="748" spans="1:24" ht="15" customHeight="1" x14ac:dyDescent="0.25">
      <c r="A748" s="40" t="s">
        <v>16</v>
      </c>
      <c r="B748" s="40" t="s">
        <v>162</v>
      </c>
      <c r="C748" t="s">
        <v>16</v>
      </c>
      <c r="D748" s="40" t="s">
        <v>163</v>
      </c>
      <c r="E748" t="s">
        <v>1524</v>
      </c>
      <c r="F748" s="40" t="s">
        <v>1525</v>
      </c>
      <c r="G748" t="s">
        <v>1526</v>
      </c>
      <c r="H748" t="s">
        <v>1527</v>
      </c>
      <c r="I748" s="1"/>
      <c r="J748" s="1"/>
      <c r="K748" s="1"/>
      <c r="L748" s="1"/>
      <c r="M748" s="1"/>
      <c r="N748" s="1">
        <v>13</v>
      </c>
      <c r="O748" s="60">
        <f t="shared" si="158"/>
        <v>1</v>
      </c>
      <c r="P748" s="60">
        <f t="shared" si="159"/>
        <v>1</v>
      </c>
      <c r="Q748" s="62">
        <f t="shared" si="164"/>
        <v>0</v>
      </c>
      <c r="R748" s="62">
        <f t="shared" si="160"/>
        <v>1</v>
      </c>
      <c r="S748" s="60" t="str">
        <f t="shared" si="156"/>
        <v>0-15% range</v>
      </c>
      <c r="T748" s="61">
        <f t="shared" si="163"/>
        <v>13</v>
      </c>
      <c r="U748" s="61">
        <f t="shared" si="161"/>
        <v>13</v>
      </c>
      <c r="V748" s="61">
        <f t="shared" si="162"/>
        <v>13</v>
      </c>
      <c r="W748" s="60">
        <f t="shared" si="157"/>
        <v>1</v>
      </c>
      <c r="X748" s="77" t="s">
        <v>2173</v>
      </c>
    </row>
    <row r="749" spans="1:24" ht="15" customHeight="1" x14ac:dyDescent="0.25">
      <c r="A749" s="40" t="s">
        <v>16</v>
      </c>
      <c r="B749" s="40" t="s">
        <v>162</v>
      </c>
      <c r="C749" t="s">
        <v>16</v>
      </c>
      <c r="D749" s="40" t="s">
        <v>163</v>
      </c>
      <c r="E749" t="s">
        <v>1524</v>
      </c>
      <c r="F749" s="40" t="s">
        <v>1525</v>
      </c>
      <c r="G749" t="s">
        <v>1528</v>
      </c>
      <c r="H749" t="s">
        <v>1529</v>
      </c>
      <c r="I749" s="1"/>
      <c r="J749" s="1"/>
      <c r="K749" s="1"/>
      <c r="L749" s="1"/>
      <c r="M749" s="1"/>
      <c r="N749" s="1">
        <v>27</v>
      </c>
      <c r="O749" s="60">
        <f t="shared" si="158"/>
        <v>1</v>
      </c>
      <c r="P749" s="60">
        <f t="shared" si="159"/>
        <v>1</v>
      </c>
      <c r="Q749" s="62">
        <f t="shared" si="164"/>
        <v>0</v>
      </c>
      <c r="R749" s="62">
        <f t="shared" si="160"/>
        <v>1</v>
      </c>
      <c r="S749" s="60" t="str">
        <f t="shared" si="156"/>
        <v>0-15% range</v>
      </c>
      <c r="T749" s="61">
        <f t="shared" si="163"/>
        <v>27</v>
      </c>
      <c r="U749" s="61">
        <f t="shared" si="161"/>
        <v>27</v>
      </c>
      <c r="V749" s="61">
        <f t="shared" si="162"/>
        <v>27</v>
      </c>
      <c r="W749" s="60">
        <f t="shared" si="157"/>
        <v>1</v>
      </c>
      <c r="X749" s="77" t="s">
        <v>2173</v>
      </c>
    </row>
    <row r="750" spans="1:24" ht="15" customHeight="1" x14ac:dyDescent="0.25">
      <c r="A750" s="40" t="s">
        <v>16</v>
      </c>
      <c r="B750" s="40" t="s">
        <v>162</v>
      </c>
      <c r="C750" t="s">
        <v>16</v>
      </c>
      <c r="D750" s="40" t="s">
        <v>163</v>
      </c>
      <c r="E750" t="s">
        <v>1524</v>
      </c>
      <c r="F750" s="40" t="s">
        <v>1525</v>
      </c>
      <c r="G750" t="s">
        <v>1530</v>
      </c>
      <c r="H750" t="s">
        <v>1531</v>
      </c>
      <c r="I750" s="1"/>
      <c r="J750" s="1"/>
      <c r="K750" s="1"/>
      <c r="L750" s="1"/>
      <c r="M750" s="1"/>
      <c r="N750" s="1">
        <v>607</v>
      </c>
      <c r="O750" s="60">
        <f t="shared" si="158"/>
        <v>1</v>
      </c>
      <c r="P750" s="60">
        <f t="shared" si="159"/>
        <v>1</v>
      </c>
      <c r="Q750" s="62">
        <f t="shared" si="164"/>
        <v>0</v>
      </c>
      <c r="R750" s="62">
        <f t="shared" si="160"/>
        <v>1</v>
      </c>
      <c r="S750" s="60" t="str">
        <f t="shared" si="156"/>
        <v>0-15% range</v>
      </c>
      <c r="T750" s="61">
        <f t="shared" si="163"/>
        <v>607</v>
      </c>
      <c r="U750" s="61">
        <f t="shared" si="161"/>
        <v>607</v>
      </c>
      <c r="V750" s="61">
        <f t="shared" si="162"/>
        <v>607</v>
      </c>
      <c r="W750" s="60">
        <f t="shared" si="157"/>
        <v>1</v>
      </c>
      <c r="X750" s="77" t="s">
        <v>2173</v>
      </c>
    </row>
    <row r="751" spans="1:24" ht="15" customHeight="1" x14ac:dyDescent="0.25">
      <c r="A751" s="40" t="s">
        <v>16</v>
      </c>
      <c r="B751" s="40" t="s">
        <v>162</v>
      </c>
      <c r="C751" t="s">
        <v>16</v>
      </c>
      <c r="D751" s="40" t="s">
        <v>163</v>
      </c>
      <c r="E751" t="s">
        <v>1524</v>
      </c>
      <c r="F751" s="40" t="s">
        <v>1525</v>
      </c>
      <c r="G751" t="s">
        <v>1532</v>
      </c>
      <c r="H751" t="s">
        <v>1533</v>
      </c>
      <c r="I751" s="1"/>
      <c r="J751" s="1"/>
      <c r="K751" s="1"/>
      <c r="L751" s="1"/>
      <c r="M751" s="1"/>
      <c r="N751" s="1">
        <v>10</v>
      </c>
      <c r="O751" s="60">
        <f t="shared" si="158"/>
        <v>1</v>
      </c>
      <c r="P751" s="60">
        <f t="shared" si="159"/>
        <v>1</v>
      </c>
      <c r="Q751" s="62">
        <f t="shared" si="164"/>
        <v>0</v>
      </c>
      <c r="R751" s="62">
        <f t="shared" si="160"/>
        <v>1</v>
      </c>
      <c r="S751" s="60" t="str">
        <f t="shared" si="156"/>
        <v>0-15% range</v>
      </c>
      <c r="T751" s="61">
        <f t="shared" si="163"/>
        <v>10</v>
      </c>
      <c r="U751" s="61">
        <f t="shared" si="161"/>
        <v>10</v>
      </c>
      <c r="V751" s="61">
        <f t="shared" si="162"/>
        <v>10</v>
      </c>
      <c r="W751" s="60">
        <f t="shared" si="157"/>
        <v>1</v>
      </c>
      <c r="X751" s="77" t="s">
        <v>2173</v>
      </c>
    </row>
    <row r="752" spans="1:24" ht="15" customHeight="1" x14ac:dyDescent="0.25">
      <c r="A752" s="40" t="s">
        <v>16</v>
      </c>
      <c r="B752" s="40" t="s">
        <v>162</v>
      </c>
      <c r="C752" t="s">
        <v>16</v>
      </c>
      <c r="D752" s="40" t="s">
        <v>163</v>
      </c>
      <c r="E752" t="s">
        <v>1524</v>
      </c>
      <c r="F752" s="40" t="s">
        <v>1525</v>
      </c>
      <c r="G752" t="s">
        <v>1534</v>
      </c>
      <c r="H752" t="s">
        <v>1535</v>
      </c>
      <c r="I752" s="1"/>
      <c r="J752" s="1"/>
      <c r="K752" s="1"/>
      <c r="L752" s="1"/>
      <c r="M752" s="1"/>
      <c r="N752" s="1">
        <v>87</v>
      </c>
      <c r="O752" s="60">
        <f t="shared" si="158"/>
        <v>1</v>
      </c>
      <c r="P752" s="60">
        <f t="shared" si="159"/>
        <v>1</v>
      </c>
      <c r="Q752" s="62">
        <f t="shared" si="164"/>
        <v>0</v>
      </c>
      <c r="R752" s="62">
        <f t="shared" si="160"/>
        <v>1</v>
      </c>
      <c r="S752" s="60" t="str">
        <f t="shared" si="156"/>
        <v>0-15% range</v>
      </c>
      <c r="T752" s="61">
        <f t="shared" si="163"/>
        <v>87</v>
      </c>
      <c r="U752" s="61">
        <f t="shared" si="161"/>
        <v>87</v>
      </c>
      <c r="V752" s="61">
        <f t="shared" si="162"/>
        <v>87</v>
      </c>
      <c r="W752" s="60">
        <f t="shared" si="157"/>
        <v>1</v>
      </c>
      <c r="X752" s="77" t="s">
        <v>2173</v>
      </c>
    </row>
    <row r="753" spans="1:24" ht="15" customHeight="1" x14ac:dyDescent="0.25">
      <c r="A753" s="40" t="s">
        <v>16</v>
      </c>
      <c r="B753" s="40" t="s">
        <v>162</v>
      </c>
      <c r="C753" t="s">
        <v>16</v>
      </c>
      <c r="D753" s="40" t="s">
        <v>163</v>
      </c>
      <c r="E753" t="s">
        <v>1524</v>
      </c>
      <c r="F753" s="40" t="s">
        <v>1525</v>
      </c>
      <c r="G753" t="s">
        <v>1536</v>
      </c>
      <c r="H753" t="s">
        <v>1537</v>
      </c>
      <c r="I753" s="1"/>
      <c r="J753" s="1"/>
      <c r="K753" s="1"/>
      <c r="L753" s="1"/>
      <c r="M753" s="1"/>
      <c r="N753" s="1">
        <v>75</v>
      </c>
      <c r="O753" s="60">
        <f t="shared" si="158"/>
        <v>1</v>
      </c>
      <c r="P753" s="60">
        <f t="shared" si="159"/>
        <v>1</v>
      </c>
      <c r="Q753" s="62">
        <f t="shared" si="164"/>
        <v>0</v>
      </c>
      <c r="R753" s="62">
        <f t="shared" si="160"/>
        <v>1</v>
      </c>
      <c r="S753" s="60" t="str">
        <f t="shared" si="156"/>
        <v>0-15% range</v>
      </c>
      <c r="T753" s="61">
        <f t="shared" si="163"/>
        <v>75</v>
      </c>
      <c r="U753" s="61">
        <f t="shared" si="161"/>
        <v>75</v>
      </c>
      <c r="V753" s="61">
        <f t="shared" si="162"/>
        <v>75</v>
      </c>
      <c r="W753" s="60">
        <f t="shared" si="157"/>
        <v>1</v>
      </c>
      <c r="X753" s="77" t="s">
        <v>2173</v>
      </c>
    </row>
    <row r="754" spans="1:24" ht="15" customHeight="1" x14ac:dyDescent="0.25">
      <c r="A754" s="40" t="s">
        <v>16</v>
      </c>
      <c r="B754" s="40" t="s">
        <v>162</v>
      </c>
      <c r="C754" t="s">
        <v>16</v>
      </c>
      <c r="D754" s="40" t="s">
        <v>163</v>
      </c>
      <c r="E754" t="s">
        <v>1524</v>
      </c>
      <c r="F754" s="40" t="s">
        <v>1525</v>
      </c>
      <c r="G754" t="s">
        <v>1538</v>
      </c>
      <c r="H754" t="s">
        <v>1539</v>
      </c>
      <c r="I754" s="1"/>
      <c r="J754" s="1"/>
      <c r="K754" s="1"/>
      <c r="L754" s="1"/>
      <c r="M754" s="1"/>
      <c r="N754" s="1">
        <v>78</v>
      </c>
      <c r="O754" s="60">
        <f t="shared" si="158"/>
        <v>1</v>
      </c>
      <c r="P754" s="60">
        <f t="shared" si="159"/>
        <v>1</v>
      </c>
      <c r="Q754" s="62">
        <f t="shared" si="164"/>
        <v>0</v>
      </c>
      <c r="R754" s="62">
        <f t="shared" si="160"/>
        <v>1</v>
      </c>
      <c r="S754" s="60" t="str">
        <f t="shared" si="156"/>
        <v>0-15% range</v>
      </c>
      <c r="T754" s="61">
        <f t="shared" si="163"/>
        <v>78</v>
      </c>
      <c r="U754" s="61">
        <f t="shared" si="161"/>
        <v>78</v>
      </c>
      <c r="V754" s="61">
        <f t="shared" si="162"/>
        <v>78</v>
      </c>
      <c r="W754" s="60">
        <f t="shared" si="157"/>
        <v>1</v>
      </c>
      <c r="X754" s="77" t="s">
        <v>2173</v>
      </c>
    </row>
    <row r="755" spans="1:24" ht="15" customHeight="1" x14ac:dyDescent="0.25">
      <c r="A755" s="40" t="s">
        <v>16</v>
      </c>
      <c r="B755" s="40" t="s">
        <v>162</v>
      </c>
      <c r="C755" t="s">
        <v>16</v>
      </c>
      <c r="D755" s="40" t="s">
        <v>163</v>
      </c>
      <c r="E755" t="s">
        <v>1524</v>
      </c>
      <c r="F755" s="40" t="s">
        <v>1525</v>
      </c>
      <c r="G755" t="s">
        <v>1540</v>
      </c>
      <c r="H755" t="s">
        <v>1541</v>
      </c>
      <c r="I755" s="1"/>
      <c r="J755" s="1"/>
      <c r="K755" s="1"/>
      <c r="L755" s="1"/>
      <c r="M755" s="1"/>
      <c r="N755" s="1">
        <v>452</v>
      </c>
      <c r="O755" s="60">
        <f t="shared" si="158"/>
        <v>1</v>
      </c>
      <c r="P755" s="60">
        <f t="shared" si="159"/>
        <v>1</v>
      </c>
      <c r="Q755" s="62">
        <f t="shared" si="164"/>
        <v>0</v>
      </c>
      <c r="R755" s="62">
        <f t="shared" si="160"/>
        <v>1</v>
      </c>
      <c r="S755" s="60" t="str">
        <f t="shared" si="156"/>
        <v>0-15% range</v>
      </c>
      <c r="T755" s="61">
        <f t="shared" si="163"/>
        <v>452</v>
      </c>
      <c r="U755" s="61">
        <f t="shared" si="161"/>
        <v>452</v>
      </c>
      <c r="V755" s="61">
        <f t="shared" si="162"/>
        <v>452</v>
      </c>
      <c r="W755" s="60">
        <f t="shared" si="157"/>
        <v>1</v>
      </c>
      <c r="X755" s="77" t="s">
        <v>2173</v>
      </c>
    </row>
    <row r="756" spans="1:24" ht="15" customHeight="1" x14ac:dyDescent="0.25">
      <c r="A756" s="40" t="s">
        <v>16</v>
      </c>
      <c r="B756" s="40" t="s">
        <v>162</v>
      </c>
      <c r="C756" t="s">
        <v>16</v>
      </c>
      <c r="D756" s="40" t="s">
        <v>163</v>
      </c>
      <c r="E756" t="s">
        <v>1524</v>
      </c>
      <c r="F756" s="40" t="s">
        <v>1525</v>
      </c>
      <c r="G756" t="s">
        <v>1542</v>
      </c>
      <c r="H756" t="s">
        <v>1543</v>
      </c>
      <c r="I756" s="1"/>
      <c r="J756" s="1"/>
      <c r="K756" s="1"/>
      <c r="L756" s="1"/>
      <c r="M756" s="1"/>
      <c r="N756" s="1">
        <v>304</v>
      </c>
      <c r="O756" s="60">
        <f t="shared" si="158"/>
        <v>1</v>
      </c>
      <c r="P756" s="60">
        <f t="shared" si="159"/>
        <v>1</v>
      </c>
      <c r="Q756" s="62">
        <f t="shared" si="164"/>
        <v>0</v>
      </c>
      <c r="R756" s="62">
        <f t="shared" si="160"/>
        <v>1</v>
      </c>
      <c r="S756" s="60" t="str">
        <f t="shared" si="156"/>
        <v>0-15% range</v>
      </c>
      <c r="T756" s="61">
        <f t="shared" si="163"/>
        <v>304</v>
      </c>
      <c r="U756" s="61">
        <f t="shared" si="161"/>
        <v>304</v>
      </c>
      <c r="V756" s="61">
        <f t="shared" si="162"/>
        <v>304</v>
      </c>
      <c r="W756" s="60">
        <f t="shared" si="157"/>
        <v>1</v>
      </c>
      <c r="X756" s="77" t="s">
        <v>2173</v>
      </c>
    </row>
    <row r="757" spans="1:24" ht="15" customHeight="1" x14ac:dyDescent="0.25">
      <c r="A757" s="40" t="s">
        <v>16</v>
      </c>
      <c r="B757" s="40" t="s">
        <v>162</v>
      </c>
      <c r="C757" t="s">
        <v>16</v>
      </c>
      <c r="D757" s="40" t="s">
        <v>163</v>
      </c>
      <c r="E757" t="s">
        <v>1524</v>
      </c>
      <c r="F757" s="40" t="s">
        <v>1525</v>
      </c>
      <c r="G757" t="s">
        <v>1548</v>
      </c>
      <c r="H757" t="s">
        <v>1549</v>
      </c>
      <c r="I757" s="1"/>
      <c r="J757" s="1"/>
      <c r="K757" s="1"/>
      <c r="L757" s="1"/>
      <c r="M757" s="1"/>
      <c r="N757" s="1">
        <v>17</v>
      </c>
      <c r="O757" s="60">
        <f t="shared" si="158"/>
        <v>1</v>
      </c>
      <c r="P757" s="60">
        <f t="shared" si="159"/>
        <v>1</v>
      </c>
      <c r="Q757" s="62">
        <f t="shared" si="164"/>
        <v>0</v>
      </c>
      <c r="R757" s="62">
        <f t="shared" si="160"/>
        <v>1</v>
      </c>
      <c r="S757" s="60" t="str">
        <f t="shared" si="156"/>
        <v>0-15% range</v>
      </c>
      <c r="T757" s="61">
        <f t="shared" si="163"/>
        <v>17</v>
      </c>
      <c r="U757" s="61">
        <f t="shared" si="161"/>
        <v>17</v>
      </c>
      <c r="V757" s="61">
        <f t="shared" si="162"/>
        <v>17</v>
      </c>
      <c r="W757" s="60">
        <f t="shared" si="157"/>
        <v>1</v>
      </c>
      <c r="X757" s="77" t="s">
        <v>2173</v>
      </c>
    </row>
    <row r="758" spans="1:24" ht="15" customHeight="1" x14ac:dyDescent="0.25">
      <c r="A758" s="40" t="s">
        <v>16</v>
      </c>
      <c r="B758" s="40" t="s">
        <v>162</v>
      </c>
      <c r="C758" t="s">
        <v>16</v>
      </c>
      <c r="D758" s="40" t="s">
        <v>163</v>
      </c>
      <c r="E758" t="s">
        <v>1524</v>
      </c>
      <c r="F758" s="40" t="s">
        <v>1525</v>
      </c>
      <c r="G758" t="s">
        <v>1558</v>
      </c>
      <c r="H758" t="s">
        <v>1559</v>
      </c>
      <c r="I758" s="1"/>
      <c r="J758" s="1"/>
      <c r="K758" s="1"/>
      <c r="L758" s="1"/>
      <c r="M758" s="1"/>
      <c r="N758" s="1">
        <v>975</v>
      </c>
      <c r="O758" s="60">
        <f t="shared" si="158"/>
        <v>1</v>
      </c>
      <c r="P758" s="60">
        <f t="shared" si="159"/>
        <v>1</v>
      </c>
      <c r="Q758" s="62">
        <f t="shared" si="164"/>
        <v>0</v>
      </c>
      <c r="R758" s="62">
        <f t="shared" si="160"/>
        <v>1</v>
      </c>
      <c r="S758" s="60" t="str">
        <f t="shared" si="156"/>
        <v>0-15% range</v>
      </c>
      <c r="T758" s="61">
        <f t="shared" si="163"/>
        <v>975</v>
      </c>
      <c r="U758" s="61">
        <f t="shared" si="161"/>
        <v>975</v>
      </c>
      <c r="V758" s="61">
        <f t="shared" si="162"/>
        <v>975</v>
      </c>
      <c r="W758" s="60">
        <f t="shared" si="157"/>
        <v>1</v>
      </c>
      <c r="X758" s="77" t="s">
        <v>2173</v>
      </c>
    </row>
    <row r="759" spans="1:24" ht="15" customHeight="1" x14ac:dyDescent="0.25">
      <c r="A759" s="40" t="s">
        <v>16</v>
      </c>
      <c r="B759" s="40" t="s">
        <v>162</v>
      </c>
      <c r="C759" t="s">
        <v>16</v>
      </c>
      <c r="D759" s="40" t="s">
        <v>163</v>
      </c>
      <c r="E759" t="s">
        <v>1524</v>
      </c>
      <c r="F759" s="40" t="s">
        <v>1525</v>
      </c>
      <c r="G759" t="s">
        <v>1560</v>
      </c>
      <c r="H759" t="s">
        <v>1561</v>
      </c>
      <c r="I759" s="1"/>
      <c r="J759" s="1"/>
      <c r="K759" s="1"/>
      <c r="L759" s="1"/>
      <c r="M759" s="1"/>
      <c r="N759" s="1">
        <v>115</v>
      </c>
      <c r="O759" s="60">
        <f t="shared" si="158"/>
        <v>1</v>
      </c>
      <c r="P759" s="60">
        <f t="shared" si="159"/>
        <v>1</v>
      </c>
      <c r="Q759" s="62">
        <f t="shared" si="164"/>
        <v>0</v>
      </c>
      <c r="R759" s="62">
        <f t="shared" si="160"/>
        <v>1</v>
      </c>
      <c r="S759" s="60" t="str">
        <f t="shared" si="156"/>
        <v>0-15% range</v>
      </c>
      <c r="T759" s="61">
        <f t="shared" si="163"/>
        <v>115</v>
      </c>
      <c r="U759" s="61">
        <f t="shared" si="161"/>
        <v>115</v>
      </c>
      <c r="V759" s="61">
        <f t="shared" si="162"/>
        <v>115</v>
      </c>
      <c r="W759" s="60">
        <f t="shared" si="157"/>
        <v>1</v>
      </c>
      <c r="X759" s="77" t="s">
        <v>2173</v>
      </c>
    </row>
    <row r="760" spans="1:24" ht="15" customHeight="1" x14ac:dyDescent="0.25">
      <c r="A760" s="40" t="s">
        <v>16</v>
      </c>
      <c r="B760" s="40" t="s">
        <v>162</v>
      </c>
      <c r="C760" t="s">
        <v>16</v>
      </c>
      <c r="D760" s="40" t="s">
        <v>163</v>
      </c>
      <c r="E760" t="s">
        <v>1524</v>
      </c>
      <c r="F760" s="40" t="s">
        <v>1525</v>
      </c>
      <c r="G760" t="s">
        <v>1562</v>
      </c>
      <c r="H760" t="s">
        <v>1563</v>
      </c>
      <c r="I760" s="1"/>
      <c r="J760" s="1"/>
      <c r="K760" s="1"/>
      <c r="L760" s="1"/>
      <c r="M760" s="1"/>
      <c r="N760" s="1">
        <v>54</v>
      </c>
      <c r="O760" s="60">
        <f t="shared" si="158"/>
        <v>1</v>
      </c>
      <c r="P760" s="60">
        <f t="shared" si="159"/>
        <v>1</v>
      </c>
      <c r="Q760" s="62">
        <f t="shared" si="164"/>
        <v>0</v>
      </c>
      <c r="R760" s="62">
        <f t="shared" si="160"/>
        <v>1</v>
      </c>
      <c r="S760" s="60" t="str">
        <f t="shared" si="156"/>
        <v>0-15% range</v>
      </c>
      <c r="T760" s="61">
        <f t="shared" si="163"/>
        <v>54</v>
      </c>
      <c r="U760" s="61">
        <f t="shared" si="161"/>
        <v>54</v>
      </c>
      <c r="V760" s="61">
        <f t="shared" si="162"/>
        <v>54</v>
      </c>
      <c r="W760" s="60">
        <f t="shared" si="157"/>
        <v>1</v>
      </c>
      <c r="X760" s="77" t="s">
        <v>2173</v>
      </c>
    </row>
    <row r="761" spans="1:24" ht="15" customHeight="1" x14ac:dyDescent="0.25">
      <c r="A761" s="40" t="s">
        <v>16</v>
      </c>
      <c r="B761" s="40" t="s">
        <v>162</v>
      </c>
      <c r="C761" t="s">
        <v>16</v>
      </c>
      <c r="D761" s="40" t="s">
        <v>163</v>
      </c>
      <c r="E761" t="s">
        <v>1524</v>
      </c>
      <c r="F761" s="40" t="s">
        <v>1525</v>
      </c>
      <c r="G761" t="s">
        <v>1564</v>
      </c>
      <c r="H761" t="s">
        <v>1565</v>
      </c>
      <c r="I761" s="1"/>
      <c r="J761" s="1"/>
      <c r="K761" s="1"/>
      <c r="L761" s="1"/>
      <c r="M761" s="1"/>
      <c r="N761" s="1">
        <v>25</v>
      </c>
      <c r="O761" s="60">
        <f t="shared" si="158"/>
        <v>1</v>
      </c>
      <c r="P761" s="60">
        <f t="shared" si="159"/>
        <v>1</v>
      </c>
      <c r="Q761" s="62">
        <f t="shared" si="164"/>
        <v>0</v>
      </c>
      <c r="R761" s="62">
        <f t="shared" si="160"/>
        <v>1</v>
      </c>
      <c r="S761" s="60" t="str">
        <f t="shared" si="156"/>
        <v>0-15% range</v>
      </c>
      <c r="T761" s="61">
        <f t="shared" si="163"/>
        <v>25</v>
      </c>
      <c r="U761" s="61">
        <f t="shared" si="161"/>
        <v>25</v>
      </c>
      <c r="V761" s="61">
        <f t="shared" si="162"/>
        <v>25</v>
      </c>
      <c r="W761" s="60">
        <f t="shared" si="157"/>
        <v>1</v>
      </c>
      <c r="X761" s="77" t="s">
        <v>2173</v>
      </c>
    </row>
    <row r="762" spans="1:24" ht="15" customHeight="1" x14ac:dyDescent="0.25">
      <c r="A762" s="40" t="s">
        <v>16</v>
      </c>
      <c r="B762" s="40" t="s">
        <v>162</v>
      </c>
      <c r="C762" t="s">
        <v>16</v>
      </c>
      <c r="D762" s="40" t="s">
        <v>163</v>
      </c>
      <c r="E762" t="s">
        <v>1524</v>
      </c>
      <c r="F762" s="40" t="s">
        <v>1525</v>
      </c>
      <c r="G762" t="s">
        <v>1524</v>
      </c>
      <c r="H762" t="s">
        <v>1566</v>
      </c>
      <c r="I762" s="1"/>
      <c r="J762" s="1"/>
      <c r="K762" s="1"/>
      <c r="L762" s="1"/>
      <c r="M762" s="1"/>
      <c r="N762" s="1">
        <v>87</v>
      </c>
      <c r="O762" s="60">
        <f t="shared" si="158"/>
        <v>1</v>
      </c>
      <c r="P762" s="60">
        <f t="shared" si="159"/>
        <v>1</v>
      </c>
      <c r="Q762" s="62">
        <f t="shared" si="164"/>
        <v>0</v>
      </c>
      <c r="R762" s="62">
        <f t="shared" si="160"/>
        <v>1</v>
      </c>
      <c r="S762" s="60" t="str">
        <f t="shared" si="156"/>
        <v>0-15% range</v>
      </c>
      <c r="T762" s="61">
        <f t="shared" si="163"/>
        <v>87</v>
      </c>
      <c r="U762" s="61">
        <f t="shared" si="161"/>
        <v>87</v>
      </c>
      <c r="V762" s="61">
        <f t="shared" si="162"/>
        <v>87</v>
      </c>
      <c r="W762" s="60">
        <f t="shared" si="157"/>
        <v>1</v>
      </c>
      <c r="X762" s="77" t="s">
        <v>2173</v>
      </c>
    </row>
    <row r="763" spans="1:24" ht="15" customHeight="1" x14ac:dyDescent="0.25">
      <c r="A763" s="40" t="s">
        <v>16</v>
      </c>
      <c r="B763" s="40" t="s">
        <v>162</v>
      </c>
      <c r="C763" t="s">
        <v>16</v>
      </c>
      <c r="D763" s="40" t="s">
        <v>163</v>
      </c>
      <c r="E763" t="s">
        <v>1524</v>
      </c>
      <c r="F763" s="40" t="s">
        <v>1525</v>
      </c>
      <c r="G763" t="s">
        <v>1567</v>
      </c>
      <c r="H763" t="s">
        <v>1568</v>
      </c>
      <c r="I763" s="1"/>
      <c r="J763" s="1"/>
      <c r="K763" s="1"/>
      <c r="L763" s="1"/>
      <c r="M763" s="1"/>
      <c r="N763" s="1">
        <v>43</v>
      </c>
      <c r="O763" s="60">
        <f t="shared" si="158"/>
        <v>1</v>
      </c>
      <c r="P763" s="60">
        <f t="shared" si="159"/>
        <v>1</v>
      </c>
      <c r="Q763" s="62">
        <f t="shared" si="164"/>
        <v>0</v>
      </c>
      <c r="R763" s="62">
        <f t="shared" si="160"/>
        <v>1</v>
      </c>
      <c r="S763" s="60" t="str">
        <f t="shared" si="156"/>
        <v>0-15% range</v>
      </c>
      <c r="T763" s="61">
        <f t="shared" si="163"/>
        <v>43</v>
      </c>
      <c r="U763" s="61">
        <f t="shared" si="161"/>
        <v>43</v>
      </c>
      <c r="V763" s="61">
        <f t="shared" si="162"/>
        <v>43</v>
      </c>
      <c r="W763" s="60">
        <f t="shared" si="157"/>
        <v>1</v>
      </c>
      <c r="X763" s="77" t="s">
        <v>2173</v>
      </c>
    </row>
    <row r="764" spans="1:24" ht="15" customHeight="1" x14ac:dyDescent="0.25">
      <c r="A764" s="40" t="s">
        <v>16</v>
      </c>
      <c r="B764" s="40" t="s">
        <v>162</v>
      </c>
      <c r="C764" t="s">
        <v>16</v>
      </c>
      <c r="D764" s="40" t="s">
        <v>163</v>
      </c>
      <c r="E764" t="s">
        <v>1524</v>
      </c>
      <c r="F764" s="40" t="s">
        <v>1525</v>
      </c>
      <c r="G764" t="s">
        <v>1569</v>
      </c>
      <c r="H764" t="s">
        <v>1570</v>
      </c>
      <c r="I764" s="1"/>
      <c r="J764" s="1"/>
      <c r="K764" s="1"/>
      <c r="L764" s="1"/>
      <c r="M764" s="1"/>
      <c r="N764" s="1">
        <v>6</v>
      </c>
      <c r="O764" s="60">
        <f t="shared" si="158"/>
        <v>1</v>
      </c>
      <c r="P764" s="60">
        <f t="shared" si="159"/>
        <v>1</v>
      </c>
      <c r="Q764" s="62">
        <f t="shared" si="164"/>
        <v>0</v>
      </c>
      <c r="R764" s="62">
        <f t="shared" si="160"/>
        <v>1</v>
      </c>
      <c r="S764" s="60" t="str">
        <f t="shared" si="156"/>
        <v>0-15% range</v>
      </c>
      <c r="T764" s="61">
        <f t="shared" si="163"/>
        <v>6</v>
      </c>
      <c r="U764" s="61">
        <f t="shared" si="161"/>
        <v>6</v>
      </c>
      <c r="V764" s="61">
        <f t="shared" si="162"/>
        <v>6</v>
      </c>
      <c r="W764" s="60">
        <f t="shared" si="157"/>
        <v>1</v>
      </c>
      <c r="X764" s="77" t="s">
        <v>2173</v>
      </c>
    </row>
    <row r="765" spans="1:24" ht="15" customHeight="1" x14ac:dyDescent="0.25">
      <c r="A765" s="40" t="s">
        <v>16</v>
      </c>
      <c r="B765" s="40" t="s">
        <v>162</v>
      </c>
      <c r="C765" t="s">
        <v>16</v>
      </c>
      <c r="D765" s="40" t="s">
        <v>163</v>
      </c>
      <c r="E765" t="s">
        <v>1524</v>
      </c>
      <c r="F765" s="40" t="s">
        <v>1525</v>
      </c>
      <c r="G765" t="s">
        <v>1573</v>
      </c>
      <c r="H765" t="s">
        <v>1574</v>
      </c>
      <c r="I765" s="1"/>
      <c r="J765" s="1"/>
      <c r="K765" s="1"/>
      <c r="L765" s="1"/>
      <c r="M765" s="1"/>
      <c r="N765" s="1">
        <v>43</v>
      </c>
      <c r="O765" s="60">
        <f t="shared" si="158"/>
        <v>1</v>
      </c>
      <c r="P765" s="60">
        <f t="shared" si="159"/>
        <v>1</v>
      </c>
      <c r="Q765" s="62">
        <f t="shared" si="164"/>
        <v>0</v>
      </c>
      <c r="R765" s="62">
        <f t="shared" si="160"/>
        <v>1</v>
      </c>
      <c r="S765" s="60" t="str">
        <f t="shared" si="156"/>
        <v>0-15% range</v>
      </c>
      <c r="T765" s="61">
        <f t="shared" si="163"/>
        <v>43</v>
      </c>
      <c r="U765" s="61">
        <f t="shared" si="161"/>
        <v>43</v>
      </c>
      <c r="V765" s="61">
        <f t="shared" si="162"/>
        <v>43</v>
      </c>
      <c r="W765" s="60">
        <f t="shared" si="157"/>
        <v>1</v>
      </c>
      <c r="X765" s="77" t="s">
        <v>2173</v>
      </c>
    </row>
    <row r="766" spans="1:24" ht="15" customHeight="1" x14ac:dyDescent="0.25">
      <c r="A766" s="40" t="s">
        <v>16</v>
      </c>
      <c r="B766" s="40" t="s">
        <v>162</v>
      </c>
      <c r="C766" t="s">
        <v>16</v>
      </c>
      <c r="D766" s="40" t="s">
        <v>163</v>
      </c>
      <c r="E766" t="s">
        <v>1524</v>
      </c>
      <c r="F766" s="40" t="s">
        <v>1525</v>
      </c>
      <c r="G766" t="s">
        <v>1588</v>
      </c>
      <c r="H766" t="s">
        <v>1589</v>
      </c>
      <c r="I766" s="1"/>
      <c r="J766" s="1"/>
      <c r="K766" s="1"/>
      <c r="L766" s="1"/>
      <c r="M766" s="1"/>
      <c r="N766" s="1">
        <v>37</v>
      </c>
      <c r="O766" s="60">
        <f t="shared" si="158"/>
        <v>1</v>
      </c>
      <c r="P766" s="60">
        <f t="shared" si="159"/>
        <v>1</v>
      </c>
      <c r="Q766" s="62">
        <f t="shared" si="164"/>
        <v>0</v>
      </c>
      <c r="R766" s="62">
        <f t="shared" si="160"/>
        <v>1</v>
      </c>
      <c r="S766" s="60" t="str">
        <f t="shared" si="156"/>
        <v>0-15% range</v>
      </c>
      <c r="T766" s="61">
        <f t="shared" si="163"/>
        <v>37</v>
      </c>
      <c r="U766" s="61">
        <f t="shared" si="161"/>
        <v>37</v>
      </c>
      <c r="V766" s="61">
        <f t="shared" si="162"/>
        <v>37</v>
      </c>
      <c r="W766" s="60">
        <f t="shared" si="157"/>
        <v>1</v>
      </c>
      <c r="X766" s="77" t="s">
        <v>2173</v>
      </c>
    </row>
    <row r="767" spans="1:24" ht="15" customHeight="1" x14ac:dyDescent="0.25">
      <c r="A767" s="40" t="s">
        <v>16</v>
      </c>
      <c r="B767" s="40" t="s">
        <v>162</v>
      </c>
      <c r="C767" t="s">
        <v>16</v>
      </c>
      <c r="D767" s="40" t="s">
        <v>163</v>
      </c>
      <c r="E767" t="s">
        <v>1524</v>
      </c>
      <c r="F767" s="40" t="s">
        <v>1525</v>
      </c>
      <c r="G767" t="s">
        <v>1597</v>
      </c>
      <c r="H767" t="s">
        <v>1598</v>
      </c>
      <c r="I767" s="1"/>
      <c r="J767" s="1"/>
      <c r="K767" s="1"/>
      <c r="L767" s="1"/>
      <c r="M767" s="1"/>
      <c r="N767" s="1">
        <v>48</v>
      </c>
      <c r="O767" s="60">
        <f t="shared" si="158"/>
        <v>1</v>
      </c>
      <c r="P767" s="60">
        <f t="shared" si="159"/>
        <v>1</v>
      </c>
      <c r="Q767" s="62">
        <f t="shared" si="164"/>
        <v>0</v>
      </c>
      <c r="R767" s="62">
        <f t="shared" si="160"/>
        <v>1</v>
      </c>
      <c r="S767" s="60" t="str">
        <f t="shared" si="156"/>
        <v>0-15% range</v>
      </c>
      <c r="T767" s="61">
        <f t="shared" si="163"/>
        <v>48</v>
      </c>
      <c r="U767" s="61">
        <f t="shared" si="161"/>
        <v>48</v>
      </c>
      <c r="V767" s="61">
        <f t="shared" si="162"/>
        <v>48</v>
      </c>
      <c r="W767" s="60">
        <f t="shared" si="157"/>
        <v>1</v>
      </c>
      <c r="X767" s="77" t="s">
        <v>2173</v>
      </c>
    </row>
    <row r="768" spans="1:24" ht="15" customHeight="1" x14ac:dyDescent="0.25">
      <c r="A768" s="40" t="s">
        <v>16</v>
      </c>
      <c r="B768" s="40" t="s">
        <v>162</v>
      </c>
      <c r="C768" t="s">
        <v>16</v>
      </c>
      <c r="D768" s="40" t="s">
        <v>163</v>
      </c>
      <c r="E768" t="s">
        <v>1524</v>
      </c>
      <c r="F768" s="40" t="s">
        <v>1525</v>
      </c>
      <c r="G768" t="s">
        <v>1599</v>
      </c>
      <c r="H768" t="s">
        <v>1600</v>
      </c>
      <c r="I768" s="1"/>
      <c r="J768" s="1"/>
      <c r="K768" s="1"/>
      <c r="L768" s="1"/>
      <c r="M768" s="1"/>
      <c r="N768" s="1">
        <v>60</v>
      </c>
      <c r="O768" s="60">
        <f t="shared" si="158"/>
        <v>1</v>
      </c>
      <c r="P768" s="60">
        <f t="shared" si="159"/>
        <v>1</v>
      </c>
      <c r="Q768" s="62">
        <f t="shared" si="164"/>
        <v>0</v>
      </c>
      <c r="R768" s="62">
        <f t="shared" si="160"/>
        <v>1</v>
      </c>
      <c r="S768" s="60" t="str">
        <f t="shared" si="156"/>
        <v>0-15% range</v>
      </c>
      <c r="T768" s="61">
        <f t="shared" si="163"/>
        <v>60</v>
      </c>
      <c r="U768" s="61">
        <f t="shared" si="161"/>
        <v>60</v>
      </c>
      <c r="V768" s="61">
        <f t="shared" si="162"/>
        <v>60</v>
      </c>
      <c r="W768" s="60">
        <f t="shared" si="157"/>
        <v>1</v>
      </c>
      <c r="X768" s="77" t="s">
        <v>2173</v>
      </c>
    </row>
    <row r="769" spans="1:24" ht="15" customHeight="1" x14ac:dyDescent="0.25">
      <c r="A769" s="40" t="s">
        <v>16</v>
      </c>
      <c r="B769" s="40" t="s">
        <v>162</v>
      </c>
      <c r="C769" t="s">
        <v>16</v>
      </c>
      <c r="D769" s="40" t="s">
        <v>163</v>
      </c>
      <c r="E769" t="s">
        <v>1524</v>
      </c>
      <c r="F769" s="40" t="s">
        <v>1525</v>
      </c>
      <c r="G769" t="s">
        <v>1601</v>
      </c>
      <c r="H769" t="s">
        <v>1602</v>
      </c>
      <c r="I769" s="1"/>
      <c r="J769" s="1"/>
      <c r="K769" s="1"/>
      <c r="L769" s="1"/>
      <c r="M769" s="1"/>
      <c r="N769" s="1">
        <v>32</v>
      </c>
      <c r="O769" s="60">
        <f t="shared" si="158"/>
        <v>1</v>
      </c>
      <c r="P769" s="60">
        <f t="shared" si="159"/>
        <v>1</v>
      </c>
      <c r="Q769" s="62">
        <f t="shared" si="164"/>
        <v>0</v>
      </c>
      <c r="R769" s="62">
        <f t="shared" si="160"/>
        <v>1</v>
      </c>
      <c r="S769" s="60" t="str">
        <f t="shared" si="156"/>
        <v>0-15% range</v>
      </c>
      <c r="T769" s="61">
        <f t="shared" si="163"/>
        <v>32</v>
      </c>
      <c r="U769" s="61">
        <f t="shared" si="161"/>
        <v>32</v>
      </c>
      <c r="V769" s="61">
        <f t="shared" si="162"/>
        <v>32</v>
      </c>
      <c r="W769" s="60">
        <f t="shared" si="157"/>
        <v>1</v>
      </c>
      <c r="X769" s="77" t="s">
        <v>2173</v>
      </c>
    </row>
    <row r="770" spans="1:24" ht="15" customHeight="1" x14ac:dyDescent="0.25">
      <c r="A770" s="40" t="s">
        <v>16</v>
      </c>
      <c r="B770" s="40" t="s">
        <v>162</v>
      </c>
      <c r="C770" t="s">
        <v>16</v>
      </c>
      <c r="D770" s="40" t="s">
        <v>163</v>
      </c>
      <c r="E770" t="s">
        <v>1524</v>
      </c>
      <c r="F770" s="40" t="s">
        <v>1525</v>
      </c>
      <c r="G770" t="s">
        <v>1603</v>
      </c>
      <c r="H770" t="s">
        <v>1604</v>
      </c>
      <c r="I770" s="1"/>
      <c r="J770" s="1"/>
      <c r="K770" s="1"/>
      <c r="L770" s="1"/>
      <c r="M770" s="1"/>
      <c r="N770" s="1">
        <v>200</v>
      </c>
      <c r="O770" s="60">
        <f t="shared" si="158"/>
        <v>1</v>
      </c>
      <c r="P770" s="60">
        <f t="shared" si="159"/>
        <v>1</v>
      </c>
      <c r="Q770" s="62">
        <f t="shared" si="164"/>
        <v>0</v>
      </c>
      <c r="R770" s="62">
        <f t="shared" si="160"/>
        <v>1</v>
      </c>
      <c r="S770" s="60" t="str">
        <f t="shared" si="156"/>
        <v>0-15% range</v>
      </c>
      <c r="T770" s="61">
        <f t="shared" si="163"/>
        <v>200</v>
      </c>
      <c r="U770" s="61">
        <f t="shared" si="161"/>
        <v>200</v>
      </c>
      <c r="V770" s="61">
        <f t="shared" si="162"/>
        <v>200</v>
      </c>
      <c r="W770" s="60">
        <f t="shared" si="157"/>
        <v>1</v>
      </c>
      <c r="X770" s="77" t="s">
        <v>2173</v>
      </c>
    </row>
    <row r="771" spans="1:24" ht="15" customHeight="1" x14ac:dyDescent="0.25">
      <c r="A771" s="40" t="s">
        <v>16</v>
      </c>
      <c r="B771" s="40" t="s">
        <v>162</v>
      </c>
      <c r="C771" t="s">
        <v>16</v>
      </c>
      <c r="D771" s="40" t="s">
        <v>163</v>
      </c>
      <c r="E771" t="s">
        <v>1524</v>
      </c>
      <c r="F771" s="40" t="s">
        <v>1525</v>
      </c>
      <c r="G771" t="s">
        <v>1605</v>
      </c>
      <c r="H771" t="s">
        <v>1606</v>
      </c>
      <c r="I771" s="1"/>
      <c r="J771" s="1"/>
      <c r="K771" s="1"/>
      <c r="L771" s="1"/>
      <c r="M771" s="1"/>
      <c r="N771" s="1">
        <v>225</v>
      </c>
      <c r="O771" s="60">
        <f t="shared" si="158"/>
        <v>1</v>
      </c>
      <c r="P771" s="60">
        <f t="shared" si="159"/>
        <v>1</v>
      </c>
      <c r="Q771" s="62">
        <f t="shared" si="164"/>
        <v>0</v>
      </c>
      <c r="R771" s="62">
        <f t="shared" si="160"/>
        <v>1</v>
      </c>
      <c r="S771" s="60" t="str">
        <f t="shared" ref="S771:S781" si="165">IFERROR(IF(Q771&lt;=0.15,"0-15% range",IF(AND(Q771&gt;0.15,Q771&lt;=0.5),"16 - 50% range",IF(Q771&gt;0.5,"50-100% range", "NA"))),"")</f>
        <v>0-15% range</v>
      </c>
      <c r="T771" s="61">
        <f t="shared" si="163"/>
        <v>225</v>
      </c>
      <c r="U771" s="61">
        <f t="shared" si="161"/>
        <v>225</v>
      </c>
      <c r="V771" s="61">
        <f t="shared" si="162"/>
        <v>225</v>
      </c>
      <c r="W771" s="60">
        <f t="shared" ref="W771:W782" si="166">COUNTIF(H:H,H771)</f>
        <v>1</v>
      </c>
      <c r="X771" s="77" t="s">
        <v>2173</v>
      </c>
    </row>
    <row r="772" spans="1:24" ht="15" customHeight="1" x14ac:dyDescent="0.25">
      <c r="A772" s="41" t="s">
        <v>16</v>
      </c>
      <c r="B772" s="40" t="s">
        <v>162</v>
      </c>
      <c r="C772" t="s">
        <v>16</v>
      </c>
      <c r="D772" s="40" t="s">
        <v>163</v>
      </c>
      <c r="E772" t="s">
        <v>1524</v>
      </c>
      <c r="F772" s="40" t="s">
        <v>1525</v>
      </c>
      <c r="G772" t="s">
        <v>1607</v>
      </c>
      <c r="H772" t="s">
        <v>1608</v>
      </c>
      <c r="I772" s="1"/>
      <c r="J772" s="1"/>
      <c r="K772" s="1"/>
      <c r="L772" s="1"/>
      <c r="M772" s="1"/>
      <c r="N772" s="1">
        <v>47</v>
      </c>
      <c r="O772" s="60">
        <f t="shared" ref="O772:O781" si="167">COUNTIF(I772:N772,"&gt;=0")</f>
        <v>1</v>
      </c>
      <c r="P772" s="60">
        <f t="shared" ref="P772:P781" si="168">COUNTIF(I772:N772,"&gt;=0")</f>
        <v>1</v>
      </c>
      <c r="Q772" s="62">
        <f t="shared" si="164"/>
        <v>0</v>
      </c>
      <c r="R772" s="62">
        <f t="shared" ref="R772:R781" si="169">IF(MIN(I772:N772)&lt;&gt;0,MAX(I772:N772)/MIN(I772:N772),0)</f>
        <v>1</v>
      </c>
      <c r="S772" s="60" t="str">
        <f t="shared" si="165"/>
        <v>0-15% range</v>
      </c>
      <c r="T772" s="61">
        <f t="shared" si="163"/>
        <v>47</v>
      </c>
      <c r="U772" s="61">
        <f t="shared" si="161"/>
        <v>47</v>
      </c>
      <c r="V772" s="61">
        <f t="shared" si="162"/>
        <v>47</v>
      </c>
      <c r="W772" s="60">
        <f t="shared" si="166"/>
        <v>1</v>
      </c>
      <c r="X772" s="77" t="s">
        <v>2173</v>
      </c>
    </row>
    <row r="773" spans="1:24" ht="15" customHeight="1" x14ac:dyDescent="0.25">
      <c r="A773" s="40" t="s">
        <v>26</v>
      </c>
      <c r="B773" s="40" t="s">
        <v>611</v>
      </c>
      <c r="C773" t="s">
        <v>688</v>
      </c>
      <c r="D773" s="40" t="s">
        <v>612</v>
      </c>
      <c r="E773" t="s">
        <v>1057</v>
      </c>
      <c r="F773" s="40" t="s">
        <v>613</v>
      </c>
      <c r="G773" t="s">
        <v>1058</v>
      </c>
      <c r="H773" t="s">
        <v>1059</v>
      </c>
      <c r="I773" s="1"/>
      <c r="J773" s="1"/>
      <c r="K773" s="1"/>
      <c r="L773" s="1"/>
      <c r="M773" s="1"/>
      <c r="N773" s="1">
        <v>12</v>
      </c>
      <c r="O773" s="60">
        <f t="shared" si="167"/>
        <v>1</v>
      </c>
      <c r="P773" s="60">
        <f t="shared" si="168"/>
        <v>1</v>
      </c>
      <c r="Q773" s="62">
        <f t="shared" si="164"/>
        <v>0</v>
      </c>
      <c r="R773" s="62">
        <f t="shared" si="169"/>
        <v>1</v>
      </c>
      <c r="S773" s="60" t="str">
        <f t="shared" si="165"/>
        <v>0-15% range</v>
      </c>
      <c r="T773" s="61">
        <f t="shared" si="163"/>
        <v>12</v>
      </c>
      <c r="U773" s="61">
        <f t="shared" si="161"/>
        <v>12</v>
      </c>
      <c r="V773" s="61">
        <f t="shared" si="162"/>
        <v>12</v>
      </c>
      <c r="W773" s="60">
        <f t="shared" si="166"/>
        <v>1</v>
      </c>
      <c r="X773" s="77" t="s">
        <v>2173</v>
      </c>
    </row>
    <row r="774" spans="1:24" ht="15" customHeight="1" x14ac:dyDescent="0.25">
      <c r="A774" s="40" t="s">
        <v>26</v>
      </c>
      <c r="B774" s="40" t="s">
        <v>611</v>
      </c>
      <c r="C774" t="s">
        <v>688</v>
      </c>
      <c r="D774" s="40" t="s">
        <v>612</v>
      </c>
      <c r="E774" t="s">
        <v>1057</v>
      </c>
      <c r="F774" s="40" t="s">
        <v>613</v>
      </c>
      <c r="G774" t="s">
        <v>1325</v>
      </c>
      <c r="H774" t="s">
        <v>1326</v>
      </c>
      <c r="I774" s="1"/>
      <c r="J774" s="1"/>
      <c r="K774" s="1"/>
      <c r="L774" s="1"/>
      <c r="M774" s="1"/>
      <c r="N774" s="1">
        <v>12</v>
      </c>
      <c r="O774" s="60">
        <f t="shared" si="167"/>
        <v>1</v>
      </c>
      <c r="P774" s="60">
        <f t="shared" si="168"/>
        <v>1</v>
      </c>
      <c r="Q774" s="62">
        <f t="shared" si="164"/>
        <v>0</v>
      </c>
      <c r="R774" s="62">
        <f t="shared" si="169"/>
        <v>1</v>
      </c>
      <c r="S774" s="60" t="str">
        <f t="shared" si="165"/>
        <v>0-15% range</v>
      </c>
      <c r="T774" s="61">
        <f t="shared" si="163"/>
        <v>12</v>
      </c>
      <c r="U774" s="61">
        <f t="shared" si="161"/>
        <v>12</v>
      </c>
      <c r="V774" s="61">
        <f t="shared" si="162"/>
        <v>12</v>
      </c>
      <c r="W774" s="60">
        <f t="shared" si="166"/>
        <v>1</v>
      </c>
      <c r="X774" s="77" t="s">
        <v>2173</v>
      </c>
    </row>
    <row r="775" spans="1:24" ht="15" customHeight="1" x14ac:dyDescent="0.25">
      <c r="A775" s="40" t="s">
        <v>26</v>
      </c>
      <c r="B775" s="40" t="s">
        <v>611</v>
      </c>
      <c r="C775" t="s">
        <v>688</v>
      </c>
      <c r="D775" s="40" t="s">
        <v>612</v>
      </c>
      <c r="E775" t="s">
        <v>1057</v>
      </c>
      <c r="F775" s="40" t="s">
        <v>613</v>
      </c>
      <c r="G775" t="s">
        <v>1327</v>
      </c>
      <c r="H775" t="s">
        <v>1328</v>
      </c>
      <c r="I775" s="1"/>
      <c r="J775" s="1"/>
      <c r="K775" s="1"/>
      <c r="L775" s="1"/>
      <c r="M775" s="1"/>
      <c r="N775" s="1">
        <v>12</v>
      </c>
      <c r="O775" s="60">
        <f t="shared" si="167"/>
        <v>1</v>
      </c>
      <c r="P775" s="60">
        <f t="shared" si="168"/>
        <v>1</v>
      </c>
      <c r="Q775" s="62">
        <f t="shared" si="164"/>
        <v>0</v>
      </c>
      <c r="R775" s="62">
        <f t="shared" si="169"/>
        <v>1</v>
      </c>
      <c r="S775" s="60" t="str">
        <f t="shared" si="165"/>
        <v>0-15% range</v>
      </c>
      <c r="T775" s="61">
        <f t="shared" si="163"/>
        <v>12</v>
      </c>
      <c r="U775" s="61">
        <f t="shared" si="161"/>
        <v>12</v>
      </c>
      <c r="V775" s="61">
        <f t="shared" si="162"/>
        <v>12</v>
      </c>
      <c r="W775" s="60">
        <f t="shared" si="166"/>
        <v>1</v>
      </c>
      <c r="X775" s="77" t="s">
        <v>2173</v>
      </c>
    </row>
    <row r="776" spans="1:24" ht="15" customHeight="1" x14ac:dyDescent="0.25">
      <c r="A776" s="40" t="s">
        <v>26</v>
      </c>
      <c r="B776" s="40" t="s">
        <v>611</v>
      </c>
      <c r="C776" t="s">
        <v>688</v>
      </c>
      <c r="D776" s="40" t="s">
        <v>612</v>
      </c>
      <c r="E776" t="s">
        <v>1057</v>
      </c>
      <c r="F776" s="40" t="s">
        <v>613</v>
      </c>
      <c r="G776" t="s">
        <v>1894</v>
      </c>
      <c r="H776" t="s">
        <v>1895</v>
      </c>
      <c r="I776" s="1"/>
      <c r="J776" s="1"/>
      <c r="K776" s="1"/>
      <c r="L776" s="1"/>
      <c r="M776" s="1"/>
      <c r="N776" s="1">
        <v>10</v>
      </c>
      <c r="O776" s="60">
        <f t="shared" si="167"/>
        <v>1</v>
      </c>
      <c r="P776" s="60">
        <f t="shared" si="168"/>
        <v>1</v>
      </c>
      <c r="Q776" s="62">
        <f t="shared" si="164"/>
        <v>0</v>
      </c>
      <c r="R776" s="62">
        <f t="shared" si="169"/>
        <v>1</v>
      </c>
      <c r="S776" s="60" t="str">
        <f t="shared" si="165"/>
        <v>0-15% range</v>
      </c>
      <c r="T776" s="61">
        <f t="shared" si="163"/>
        <v>10</v>
      </c>
      <c r="U776" s="61">
        <f t="shared" si="161"/>
        <v>10</v>
      </c>
      <c r="V776" s="61">
        <f t="shared" si="162"/>
        <v>10</v>
      </c>
      <c r="W776" s="60">
        <f t="shared" si="166"/>
        <v>1</v>
      </c>
      <c r="X776" s="77" t="s">
        <v>2173</v>
      </c>
    </row>
    <row r="777" spans="1:24" ht="15" customHeight="1" x14ac:dyDescent="0.25">
      <c r="A777" s="40" t="s">
        <v>26</v>
      </c>
      <c r="B777" s="40" t="s">
        <v>611</v>
      </c>
      <c r="C777" t="s">
        <v>26</v>
      </c>
      <c r="D777" s="40" t="s">
        <v>891</v>
      </c>
      <c r="E777" t="s">
        <v>26</v>
      </c>
      <c r="F777" s="40" t="s">
        <v>892</v>
      </c>
      <c r="G777" t="s">
        <v>26</v>
      </c>
      <c r="H777" t="s">
        <v>1752</v>
      </c>
      <c r="I777" s="1"/>
      <c r="J777" s="1"/>
      <c r="K777" s="1"/>
      <c r="L777" s="1"/>
      <c r="M777" s="1"/>
      <c r="N777" s="1">
        <v>5</v>
      </c>
      <c r="O777" s="60">
        <f t="shared" si="167"/>
        <v>1</v>
      </c>
      <c r="P777" s="60">
        <f t="shared" si="168"/>
        <v>1</v>
      </c>
      <c r="Q777" s="62">
        <f t="shared" si="164"/>
        <v>0</v>
      </c>
      <c r="R777" s="62">
        <f t="shared" si="169"/>
        <v>1</v>
      </c>
      <c r="S777" s="60" t="str">
        <f t="shared" si="165"/>
        <v>0-15% range</v>
      </c>
      <c r="T777" s="61">
        <f t="shared" si="163"/>
        <v>5</v>
      </c>
      <c r="U777" s="61">
        <f t="shared" si="161"/>
        <v>5</v>
      </c>
      <c r="V777" s="61">
        <f t="shared" si="162"/>
        <v>5</v>
      </c>
      <c r="W777" s="60">
        <f t="shared" si="166"/>
        <v>1</v>
      </c>
      <c r="X777" s="77" t="s">
        <v>2173</v>
      </c>
    </row>
    <row r="778" spans="1:24" ht="15" customHeight="1" x14ac:dyDescent="0.25">
      <c r="A778" s="40" t="s">
        <v>26</v>
      </c>
      <c r="B778" s="40" t="s">
        <v>611</v>
      </c>
      <c r="C778" t="s">
        <v>26</v>
      </c>
      <c r="D778" s="40" t="s">
        <v>891</v>
      </c>
      <c r="E778" t="s">
        <v>26</v>
      </c>
      <c r="F778" s="40" t="s">
        <v>892</v>
      </c>
      <c r="G778" t="s">
        <v>1996</v>
      </c>
      <c r="H778" t="s">
        <v>1997</v>
      </c>
      <c r="I778" s="1"/>
      <c r="J778" s="1"/>
      <c r="K778" s="1"/>
      <c r="L778" s="1"/>
      <c r="M778" s="1"/>
      <c r="N778" s="1">
        <v>42</v>
      </c>
      <c r="O778" s="60">
        <f t="shared" si="167"/>
        <v>1</v>
      </c>
      <c r="P778" s="60">
        <f t="shared" si="168"/>
        <v>1</v>
      </c>
      <c r="Q778" s="62">
        <f t="shared" si="164"/>
        <v>0</v>
      </c>
      <c r="R778" s="62">
        <f t="shared" si="169"/>
        <v>1</v>
      </c>
      <c r="S778" s="60" t="str">
        <f t="shared" si="165"/>
        <v>0-15% range</v>
      </c>
      <c r="T778" s="61">
        <f t="shared" si="163"/>
        <v>42</v>
      </c>
      <c r="U778" s="61">
        <f t="shared" si="161"/>
        <v>42</v>
      </c>
      <c r="V778" s="61">
        <f t="shared" si="162"/>
        <v>42</v>
      </c>
      <c r="W778" s="60">
        <f t="shared" si="166"/>
        <v>1</v>
      </c>
      <c r="X778" s="77" t="s">
        <v>2173</v>
      </c>
    </row>
    <row r="779" spans="1:24" ht="15" customHeight="1" x14ac:dyDescent="0.25">
      <c r="A779" s="40" t="s">
        <v>26</v>
      </c>
      <c r="B779" s="40" t="s">
        <v>611</v>
      </c>
      <c r="C779" t="s">
        <v>26</v>
      </c>
      <c r="D779" s="40" t="s">
        <v>891</v>
      </c>
      <c r="E779" t="s">
        <v>1991</v>
      </c>
      <c r="F779" s="40" t="s">
        <v>1992</v>
      </c>
      <c r="G779" t="s">
        <v>1991</v>
      </c>
      <c r="H779" t="s">
        <v>1993</v>
      </c>
      <c r="I779" s="1"/>
      <c r="J779" s="1"/>
      <c r="K779" s="1"/>
      <c r="L779" s="1"/>
      <c r="M779" s="1"/>
      <c r="N779" s="1">
        <v>55</v>
      </c>
      <c r="O779" s="60">
        <f t="shared" si="167"/>
        <v>1</v>
      </c>
      <c r="P779" s="60">
        <f t="shared" si="168"/>
        <v>1</v>
      </c>
      <c r="Q779" s="62">
        <f t="shared" si="164"/>
        <v>0</v>
      </c>
      <c r="R779" s="62">
        <f t="shared" si="169"/>
        <v>1</v>
      </c>
      <c r="S779" s="60" t="str">
        <f t="shared" si="165"/>
        <v>0-15% range</v>
      </c>
      <c r="T779" s="61">
        <f t="shared" si="163"/>
        <v>55</v>
      </c>
      <c r="U779" s="61">
        <f t="shared" si="161"/>
        <v>55</v>
      </c>
      <c r="V779" s="61">
        <f t="shared" si="162"/>
        <v>55</v>
      </c>
      <c r="W779" s="60">
        <f t="shared" si="166"/>
        <v>1</v>
      </c>
      <c r="X779" s="77" t="s">
        <v>2173</v>
      </c>
    </row>
    <row r="780" spans="1:24" ht="15" customHeight="1" x14ac:dyDescent="0.25">
      <c r="A780" s="41" t="s">
        <v>26</v>
      </c>
      <c r="B780" s="40" t="s">
        <v>611</v>
      </c>
      <c r="C780" t="s">
        <v>26</v>
      </c>
      <c r="D780" s="40" t="s">
        <v>891</v>
      </c>
      <c r="E780" t="s">
        <v>1991</v>
      </c>
      <c r="F780" s="40" t="s">
        <v>1992</v>
      </c>
      <c r="G780" t="s">
        <v>1994</v>
      </c>
      <c r="H780" t="s">
        <v>1995</v>
      </c>
      <c r="I780" s="1"/>
      <c r="J780" s="1"/>
      <c r="K780" s="1"/>
      <c r="L780" s="1"/>
      <c r="M780" s="1"/>
      <c r="N780" s="1">
        <v>35</v>
      </c>
      <c r="O780" s="60">
        <f t="shared" si="167"/>
        <v>1</v>
      </c>
      <c r="P780" s="60">
        <f t="shared" si="168"/>
        <v>1</v>
      </c>
      <c r="Q780" s="62">
        <f t="shared" si="164"/>
        <v>0</v>
      </c>
      <c r="R780" s="62">
        <f t="shared" si="169"/>
        <v>1</v>
      </c>
      <c r="S780" s="60" t="str">
        <f t="shared" si="165"/>
        <v>0-15% range</v>
      </c>
      <c r="T780" s="61">
        <f t="shared" si="163"/>
        <v>35</v>
      </c>
      <c r="U780" s="61">
        <f t="shared" si="161"/>
        <v>35</v>
      </c>
      <c r="V780" s="61">
        <f t="shared" si="162"/>
        <v>35</v>
      </c>
      <c r="W780" s="60">
        <f t="shared" si="166"/>
        <v>1</v>
      </c>
      <c r="X780" s="77" t="s">
        <v>2173</v>
      </c>
    </row>
    <row r="781" spans="1:24" ht="15" customHeight="1" x14ac:dyDescent="0.25">
      <c r="A781" s="41" t="s">
        <v>17</v>
      </c>
      <c r="B781" s="40" t="s">
        <v>348</v>
      </c>
      <c r="C781" t="s">
        <v>17</v>
      </c>
      <c r="D781" s="40" t="s">
        <v>349</v>
      </c>
      <c r="E781" t="s">
        <v>17</v>
      </c>
      <c r="F781" s="40" t="s">
        <v>350</v>
      </c>
      <c r="G781" t="s">
        <v>17</v>
      </c>
      <c r="H781" t="s">
        <v>351</v>
      </c>
      <c r="I781" s="1"/>
      <c r="J781" s="1"/>
      <c r="K781" s="1"/>
      <c r="L781" s="1"/>
      <c r="M781" s="1"/>
      <c r="N781" s="1">
        <v>1684</v>
      </c>
      <c r="O781" s="60">
        <f t="shared" si="167"/>
        <v>1</v>
      </c>
      <c r="P781" s="60">
        <f t="shared" si="168"/>
        <v>1</v>
      </c>
      <c r="Q781" s="62">
        <f t="shared" si="164"/>
        <v>0</v>
      </c>
      <c r="R781" s="62">
        <f t="shared" si="169"/>
        <v>1</v>
      </c>
      <c r="S781" s="60" t="str">
        <f t="shared" si="165"/>
        <v>0-15% range</v>
      </c>
      <c r="T781" s="61">
        <f t="shared" si="163"/>
        <v>1684</v>
      </c>
      <c r="U781" s="61">
        <f t="shared" si="161"/>
        <v>1684</v>
      </c>
      <c r="V781" s="61">
        <f t="shared" si="162"/>
        <v>1684</v>
      </c>
      <c r="W781" s="60">
        <f t="shared" si="166"/>
        <v>1</v>
      </c>
      <c r="X781" s="77" t="s">
        <v>2173</v>
      </c>
    </row>
    <row r="782" spans="1:24" ht="15" x14ac:dyDescent="0.25">
      <c r="A782" s="40" t="s">
        <v>32</v>
      </c>
      <c r="B782" s="40" t="s">
        <v>169</v>
      </c>
      <c r="C782" t="s">
        <v>32</v>
      </c>
      <c r="D782" s="40" t="s">
        <v>170</v>
      </c>
      <c r="E782" t="s">
        <v>309</v>
      </c>
      <c r="F782" s="40" t="s">
        <v>310</v>
      </c>
      <c r="G782" t="s">
        <v>2180</v>
      </c>
      <c r="H782" t="s">
        <v>2179</v>
      </c>
      <c r="I782" s="1"/>
      <c r="J782" s="1"/>
      <c r="K782" s="1"/>
      <c r="L782" s="1"/>
      <c r="M782" s="1">
        <v>23</v>
      </c>
      <c r="N782" s="1"/>
      <c r="O782" s="60">
        <f t="shared" ref="O782" si="170">COUNTIF(I782:N782,"&gt;=0")</f>
        <v>1</v>
      </c>
      <c r="P782" s="60">
        <f t="shared" ref="P782" si="171">COUNTIF(I782:N782,"&gt;=0")</f>
        <v>1</v>
      </c>
      <c r="Q782" s="62">
        <f t="shared" ref="Q782" si="172">IFERROR(1-(MIN(I782:N782)/MAX(I782:N782)),"")</f>
        <v>0</v>
      </c>
      <c r="R782" s="62">
        <f t="shared" ref="R782" si="173">IF(MIN(I782:N782)&lt;&gt;0,MAX(I782:N782)/MIN(I782:N782),0)</f>
        <v>1</v>
      </c>
      <c r="S782" s="60" t="str">
        <f t="shared" ref="S782" si="174">IFERROR(IF(Q782&lt;=0.15,"0-15% range",IF(AND(Q782&gt;0.15,Q782&lt;=0.5),"16 - 50% range",IF(Q782&gt;0.5,"50-100% range", "NA"))),"")</f>
        <v>0-15% range</v>
      </c>
      <c r="T782" s="61">
        <f t="shared" ref="T782" si="175">AVERAGE(I782:N782)</f>
        <v>23</v>
      </c>
      <c r="U782" s="61">
        <f t="shared" ref="U782" si="176">MAX(I782:N782)</f>
        <v>23</v>
      </c>
      <c r="V782" s="61">
        <f t="shared" ref="V782" si="177">MIN(I782:N782)</f>
        <v>23</v>
      </c>
      <c r="W782" s="60">
        <f t="shared" si="166"/>
        <v>1</v>
      </c>
      <c r="X782" s="77" t="s">
        <v>2173</v>
      </c>
    </row>
  </sheetData>
  <autoFilter ref="A2:AC782" xr:uid="{00000000-0009-0000-0000-000003000000}"/>
  <conditionalFormatting sqref="H3:H3000">
    <cfRule type="duplicateValues" dxfId="129" priority="8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R20"/>
  <sheetViews>
    <sheetView tabSelected="1" zoomScaleNormal="100" workbookViewId="0">
      <pane xSplit="1" topLeftCell="AE1" activePane="topRight" state="frozen"/>
      <selection pane="topRight" activeCell="AF32" sqref="AF32"/>
    </sheetView>
  </sheetViews>
  <sheetFormatPr defaultRowHeight="15" x14ac:dyDescent="0.25"/>
  <cols>
    <col min="1" max="1" width="25.5703125" bestFit="1" customWidth="1"/>
    <col min="2" max="13" width="9.5703125" bestFit="1" customWidth="1"/>
    <col min="14" max="14" width="10.5703125" bestFit="1" customWidth="1"/>
    <col min="15" max="15" width="1.42578125" customWidth="1"/>
    <col min="16" max="19" width="9.5703125" bestFit="1" customWidth="1"/>
    <col min="28" max="28" width="11.5703125" bestFit="1" customWidth="1"/>
    <col min="29" max="29" width="1.85546875" customWidth="1"/>
    <col min="30" max="42" width="11.5703125" customWidth="1"/>
    <col min="43" max="43" width="1.28515625" customWidth="1"/>
    <col min="44" max="46" width="24.42578125" customWidth="1"/>
    <col min="47" max="47" width="11.5703125" bestFit="1" customWidth="1"/>
  </cols>
  <sheetData>
    <row r="1" spans="1:44" ht="19.5" thickBot="1" x14ac:dyDescent="0.35">
      <c r="B1" s="146">
        <v>2016</v>
      </c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5"/>
      <c r="P1" s="146">
        <v>2017</v>
      </c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45"/>
      <c r="AD1" s="146">
        <v>2018</v>
      </c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45"/>
      <c r="AR1" t="s">
        <v>51</v>
      </c>
    </row>
    <row r="2" spans="1:44" ht="15.75" thickBot="1" x14ac:dyDescent="0.3">
      <c r="A2" s="6" t="s">
        <v>52</v>
      </c>
      <c r="B2" s="7" t="s">
        <v>53</v>
      </c>
      <c r="C2" s="8" t="s">
        <v>54</v>
      </c>
      <c r="D2" s="8" t="s">
        <v>55</v>
      </c>
      <c r="E2" s="8" t="s">
        <v>56</v>
      </c>
      <c r="F2" s="8" t="s">
        <v>57</v>
      </c>
      <c r="G2" s="8" t="s">
        <v>58</v>
      </c>
      <c r="H2" s="8" t="s">
        <v>59</v>
      </c>
      <c r="I2" s="8" t="s">
        <v>60</v>
      </c>
      <c r="J2" s="8" t="s">
        <v>61</v>
      </c>
      <c r="K2" s="8" t="s">
        <v>62</v>
      </c>
      <c r="L2" s="8" t="s">
        <v>63</v>
      </c>
      <c r="M2" s="8" t="s">
        <v>64</v>
      </c>
      <c r="N2" s="9" t="s">
        <v>65</v>
      </c>
      <c r="O2" s="10"/>
      <c r="P2" s="11" t="s">
        <v>53</v>
      </c>
      <c r="Q2" s="11" t="s">
        <v>54</v>
      </c>
      <c r="R2" s="11" t="s">
        <v>55</v>
      </c>
      <c r="S2" s="11" t="s">
        <v>56</v>
      </c>
      <c r="T2" s="11" t="s">
        <v>57</v>
      </c>
      <c r="U2" s="11" t="s">
        <v>58</v>
      </c>
      <c r="V2" s="11" t="s">
        <v>59</v>
      </c>
      <c r="W2" s="11" t="s">
        <v>60</v>
      </c>
      <c r="X2" s="11" t="s">
        <v>61</v>
      </c>
      <c r="Y2" s="11" t="s">
        <v>62</v>
      </c>
      <c r="Z2" s="11" t="s">
        <v>63</v>
      </c>
      <c r="AA2" s="11" t="s">
        <v>64</v>
      </c>
      <c r="AB2" s="12" t="s">
        <v>66</v>
      </c>
      <c r="AC2" s="12"/>
      <c r="AD2" s="11" t="s">
        <v>53</v>
      </c>
      <c r="AE2" s="11" t="s">
        <v>54</v>
      </c>
      <c r="AF2" s="11" t="s">
        <v>55</v>
      </c>
      <c r="AG2" s="11" t="s">
        <v>56</v>
      </c>
      <c r="AH2" s="11" t="s">
        <v>57</v>
      </c>
      <c r="AI2" s="11" t="s">
        <v>58</v>
      </c>
      <c r="AJ2" s="11" t="s">
        <v>59</v>
      </c>
      <c r="AK2" s="11" t="s">
        <v>60</v>
      </c>
      <c r="AL2" s="11" t="s">
        <v>61</v>
      </c>
      <c r="AM2" s="11" t="s">
        <v>62</v>
      </c>
      <c r="AN2" s="11" t="s">
        <v>63</v>
      </c>
      <c r="AO2" s="11" t="s">
        <v>64</v>
      </c>
      <c r="AP2" s="12" t="s">
        <v>3737</v>
      </c>
      <c r="AQ2" s="12"/>
      <c r="AR2" s="6" t="s">
        <v>67</v>
      </c>
    </row>
    <row r="3" spans="1:44" x14ac:dyDescent="0.25">
      <c r="A3" s="13" t="s">
        <v>10</v>
      </c>
      <c r="B3" s="14">
        <v>134951</v>
      </c>
      <c r="C3" s="15">
        <v>93867</v>
      </c>
      <c r="D3" s="15">
        <v>26346</v>
      </c>
      <c r="E3" s="15">
        <v>78044</v>
      </c>
      <c r="F3" s="15">
        <v>30378</v>
      </c>
      <c r="G3" s="15">
        <v>52616</v>
      </c>
      <c r="H3" s="15">
        <v>51335</v>
      </c>
      <c r="I3" s="15">
        <v>105490</v>
      </c>
      <c r="J3" s="15">
        <v>41070</v>
      </c>
      <c r="K3" s="15">
        <v>28030</v>
      </c>
      <c r="L3" s="15">
        <v>57902</v>
      </c>
      <c r="M3" s="15">
        <v>121720</v>
      </c>
      <c r="N3" s="16">
        <f>SUM(B3:M3)</f>
        <v>821749</v>
      </c>
      <c r="O3" s="17"/>
      <c r="P3" s="15">
        <v>32319</v>
      </c>
      <c r="Q3" s="15">
        <v>111571.5</v>
      </c>
      <c r="R3" s="15">
        <v>155397</v>
      </c>
      <c r="S3" s="15">
        <v>38800</v>
      </c>
      <c r="T3" s="15">
        <v>44658</v>
      </c>
      <c r="U3" s="15">
        <v>29349</v>
      </c>
      <c r="V3" s="15">
        <v>22960</v>
      </c>
      <c r="W3" s="15">
        <v>26927</v>
      </c>
      <c r="X3" s="15">
        <v>31007</v>
      </c>
      <c r="Y3" s="15">
        <v>66824</v>
      </c>
      <c r="Z3" s="15">
        <v>53260</v>
      </c>
      <c r="AA3" s="15">
        <v>27717</v>
      </c>
      <c r="AB3" s="16">
        <f>SUM(P3:AA3)</f>
        <v>640789.5</v>
      </c>
      <c r="AC3" s="16"/>
      <c r="AD3" s="15">
        <v>64430</v>
      </c>
      <c r="AE3" s="15">
        <v>43560</v>
      </c>
      <c r="AF3" s="15">
        <v>176302</v>
      </c>
      <c r="AG3" s="44">
        <v>44673</v>
      </c>
      <c r="AH3" s="44">
        <v>48846</v>
      </c>
      <c r="AI3" s="15">
        <v>14312.5</v>
      </c>
      <c r="AJ3" s="15">
        <v>14968.5</v>
      </c>
      <c r="AK3" s="15">
        <v>12114</v>
      </c>
      <c r="AL3" s="15">
        <v>15494</v>
      </c>
      <c r="AM3" s="15"/>
      <c r="AN3" s="15"/>
      <c r="AO3" s="15"/>
      <c r="AP3" s="16">
        <f>SUM(AD3:AO3)</f>
        <v>434700</v>
      </c>
      <c r="AQ3" s="16"/>
      <c r="AR3" s="18">
        <f>N3+AB3+AP3</f>
        <v>1897238.5</v>
      </c>
    </row>
    <row r="4" spans="1:44" x14ac:dyDescent="0.25">
      <c r="A4" s="13" t="s">
        <v>20</v>
      </c>
      <c r="B4" s="14">
        <v>4181</v>
      </c>
      <c r="C4" s="15">
        <v>10701</v>
      </c>
      <c r="D4" s="15">
        <v>5544</v>
      </c>
      <c r="E4" s="15">
        <v>6414</v>
      </c>
      <c r="F4" s="15">
        <v>1764</v>
      </c>
      <c r="G4" s="15">
        <v>2407</v>
      </c>
      <c r="H4" s="15">
        <v>1932</v>
      </c>
      <c r="I4" s="15">
        <v>11315</v>
      </c>
      <c r="J4" s="15">
        <v>1993</v>
      </c>
      <c r="K4" s="15">
        <v>5834</v>
      </c>
      <c r="L4" s="15">
        <v>4388</v>
      </c>
      <c r="M4" s="15">
        <v>3028</v>
      </c>
      <c r="N4" s="16">
        <f t="shared" ref="N4:N16" si="0">SUM(B4:M4)</f>
        <v>59501</v>
      </c>
      <c r="O4" s="17"/>
      <c r="P4" s="15">
        <v>1885</v>
      </c>
      <c r="Q4" s="15">
        <v>2307</v>
      </c>
      <c r="R4" s="15">
        <v>6551</v>
      </c>
      <c r="S4" s="15">
        <v>6409</v>
      </c>
      <c r="T4" s="15">
        <v>8377</v>
      </c>
      <c r="U4" s="15">
        <v>15152</v>
      </c>
      <c r="V4" s="15">
        <v>10883</v>
      </c>
      <c r="W4" s="15">
        <v>6938</v>
      </c>
      <c r="X4" s="15">
        <v>34634</v>
      </c>
      <c r="Y4" s="15">
        <v>85548</v>
      </c>
      <c r="Z4" s="15">
        <v>112935</v>
      </c>
      <c r="AA4" s="15">
        <v>5532</v>
      </c>
      <c r="AB4" s="16">
        <f t="shared" ref="AB4:AB16" si="1">SUM(P4:AA4)</f>
        <v>297151</v>
      </c>
      <c r="AC4" s="16"/>
      <c r="AD4" s="79">
        <v>4021</v>
      </c>
      <c r="AE4" s="79">
        <v>1292</v>
      </c>
      <c r="AF4" s="79">
        <v>1720</v>
      </c>
      <c r="AG4" s="80">
        <v>2736</v>
      </c>
      <c r="AH4" s="80">
        <v>5341</v>
      </c>
      <c r="AI4" s="15">
        <v>3294.5</v>
      </c>
      <c r="AJ4" s="15">
        <v>1915</v>
      </c>
      <c r="AK4" s="15">
        <v>2479</v>
      </c>
      <c r="AL4" s="15">
        <v>907</v>
      </c>
      <c r="AM4" s="15"/>
      <c r="AN4" s="15"/>
      <c r="AO4" s="15"/>
      <c r="AP4" s="16">
        <f t="shared" ref="AP4:AP16" si="2">SUM(AD4:AO4)</f>
        <v>23705.5</v>
      </c>
      <c r="AQ4" s="16"/>
      <c r="AR4" s="18">
        <f t="shared" ref="AR4:AR16" si="3">N4+AB4+AP4</f>
        <v>380357.5</v>
      </c>
    </row>
    <row r="5" spans="1:44" x14ac:dyDescent="0.25">
      <c r="A5" s="13" t="s">
        <v>16</v>
      </c>
      <c r="B5" s="14">
        <v>4275</v>
      </c>
      <c r="C5" s="15">
        <v>4853</v>
      </c>
      <c r="D5" s="15">
        <v>11864</v>
      </c>
      <c r="E5" s="15">
        <v>8140</v>
      </c>
      <c r="F5" s="15">
        <v>2402</v>
      </c>
      <c r="G5" s="15">
        <v>3637</v>
      </c>
      <c r="H5" s="15">
        <v>2585</v>
      </c>
      <c r="I5" s="15">
        <v>2124</v>
      </c>
      <c r="J5" s="15">
        <v>6933</v>
      </c>
      <c r="K5" s="15">
        <v>1434</v>
      </c>
      <c r="L5" s="15">
        <v>6329</v>
      </c>
      <c r="M5" s="15">
        <v>10738</v>
      </c>
      <c r="N5" s="16">
        <f t="shared" si="0"/>
        <v>65314</v>
      </c>
      <c r="O5" s="17"/>
      <c r="P5" s="15">
        <v>6294</v>
      </c>
      <c r="Q5" s="15">
        <v>12936</v>
      </c>
      <c r="R5" s="15">
        <v>37516</v>
      </c>
      <c r="S5" s="15">
        <v>96430</v>
      </c>
      <c r="T5" s="15">
        <v>127728.3</v>
      </c>
      <c r="U5" s="15">
        <v>31135</v>
      </c>
      <c r="V5" s="15">
        <v>29393</v>
      </c>
      <c r="W5" s="15">
        <v>40702</v>
      </c>
      <c r="X5" s="15">
        <v>41401</v>
      </c>
      <c r="Y5" s="15">
        <v>21613</v>
      </c>
      <c r="Z5" s="15">
        <v>46191</v>
      </c>
      <c r="AA5" s="15"/>
      <c r="AB5" s="16">
        <f t="shared" si="1"/>
        <v>491339.3</v>
      </c>
      <c r="AC5" s="16"/>
      <c r="AD5" s="79"/>
      <c r="AE5" s="79"/>
      <c r="AF5" s="79"/>
      <c r="AG5" s="79"/>
      <c r="AH5" s="79">
        <v>8274</v>
      </c>
      <c r="AI5" s="15">
        <v>3407</v>
      </c>
      <c r="AJ5" s="15">
        <v>2718</v>
      </c>
      <c r="AK5" s="15">
        <v>1522</v>
      </c>
      <c r="AL5" s="15">
        <v>2753</v>
      </c>
      <c r="AM5" s="15"/>
      <c r="AN5" s="15"/>
      <c r="AO5" s="15"/>
      <c r="AP5" s="16">
        <f t="shared" si="2"/>
        <v>18674</v>
      </c>
      <c r="AQ5" s="16"/>
      <c r="AR5" s="18">
        <f t="shared" si="3"/>
        <v>575327.30000000005</v>
      </c>
    </row>
    <row r="6" spans="1:44" x14ac:dyDescent="0.25">
      <c r="A6" s="13" t="s">
        <v>12</v>
      </c>
      <c r="B6" s="14">
        <v>449</v>
      </c>
      <c r="C6" s="15">
        <v>1075</v>
      </c>
      <c r="D6" s="15">
        <v>782</v>
      </c>
      <c r="E6" s="15">
        <v>181</v>
      </c>
      <c r="F6" s="15">
        <v>3087</v>
      </c>
      <c r="G6" s="15">
        <v>833</v>
      </c>
      <c r="H6" s="15">
        <v>842</v>
      </c>
      <c r="I6" s="15">
        <v>926</v>
      </c>
      <c r="J6" s="15">
        <v>1090</v>
      </c>
      <c r="K6" s="15">
        <v>1170</v>
      </c>
      <c r="L6" s="15">
        <v>1199</v>
      </c>
      <c r="M6" s="15">
        <v>1199</v>
      </c>
      <c r="N6" s="16">
        <f t="shared" si="0"/>
        <v>12833</v>
      </c>
      <c r="O6" s="17"/>
      <c r="P6" s="15">
        <v>520</v>
      </c>
      <c r="Q6" s="15">
        <v>386</v>
      </c>
      <c r="R6" s="15">
        <v>633</v>
      </c>
      <c r="S6" s="15">
        <v>544</v>
      </c>
      <c r="T6" s="15">
        <v>551</v>
      </c>
      <c r="U6" s="15">
        <v>476</v>
      </c>
      <c r="V6" s="15">
        <v>340</v>
      </c>
      <c r="W6" s="15">
        <v>181</v>
      </c>
      <c r="X6" s="15">
        <v>55</v>
      </c>
      <c r="Y6" s="15">
        <v>65</v>
      </c>
      <c r="Z6" s="15">
        <v>58</v>
      </c>
      <c r="AA6" s="15"/>
      <c r="AB6" s="16">
        <f t="shared" si="1"/>
        <v>3809</v>
      </c>
      <c r="AC6" s="16"/>
      <c r="AD6" s="79">
        <v>60</v>
      </c>
      <c r="AE6" s="79"/>
      <c r="AF6" s="79"/>
      <c r="AG6" s="79">
        <v>504</v>
      </c>
      <c r="AH6" s="79">
        <v>283</v>
      </c>
      <c r="AI6" s="15">
        <v>3015</v>
      </c>
      <c r="AJ6" s="15">
        <v>5285</v>
      </c>
      <c r="AK6" s="15">
        <v>3496</v>
      </c>
      <c r="AL6" s="15">
        <v>18</v>
      </c>
      <c r="AM6" s="15"/>
      <c r="AN6" s="15"/>
      <c r="AO6" s="15"/>
      <c r="AP6" s="16">
        <f t="shared" si="2"/>
        <v>12661</v>
      </c>
      <c r="AQ6" s="16"/>
      <c r="AR6" s="18">
        <f t="shared" si="3"/>
        <v>29303</v>
      </c>
    </row>
    <row r="7" spans="1:44" x14ac:dyDescent="0.25">
      <c r="A7" s="13" t="s">
        <v>17</v>
      </c>
      <c r="B7" s="14">
        <v>1767</v>
      </c>
      <c r="C7" s="15">
        <v>1955</v>
      </c>
      <c r="D7" s="15">
        <v>1507</v>
      </c>
      <c r="E7" s="15">
        <v>1436</v>
      </c>
      <c r="F7" s="15">
        <v>75</v>
      </c>
      <c r="G7" s="15">
        <v>10</v>
      </c>
      <c r="H7" s="15">
        <v>3507</v>
      </c>
      <c r="I7" s="15">
        <v>4186</v>
      </c>
      <c r="J7" s="15">
        <v>2561</v>
      </c>
      <c r="K7" s="15">
        <v>2395</v>
      </c>
      <c r="L7" s="15">
        <v>2478</v>
      </c>
      <c r="M7" s="15">
        <v>2702</v>
      </c>
      <c r="N7" s="16">
        <f t="shared" si="0"/>
        <v>24579</v>
      </c>
      <c r="O7" s="17"/>
      <c r="P7" s="15">
        <v>2521</v>
      </c>
      <c r="Q7" s="15">
        <v>7853</v>
      </c>
      <c r="R7" s="15">
        <v>3059</v>
      </c>
      <c r="S7" s="15">
        <v>1617</v>
      </c>
      <c r="T7" s="15">
        <v>1530</v>
      </c>
      <c r="U7" s="15">
        <v>1114</v>
      </c>
      <c r="V7" s="15">
        <v>1066</v>
      </c>
      <c r="W7" s="15">
        <v>4720</v>
      </c>
      <c r="X7" s="15">
        <v>2776</v>
      </c>
      <c r="Y7" s="15">
        <v>5290</v>
      </c>
      <c r="Z7" s="15">
        <v>15507</v>
      </c>
      <c r="AA7" s="15"/>
      <c r="AB7" s="16">
        <f t="shared" si="1"/>
        <v>47053</v>
      </c>
      <c r="AC7" s="16"/>
      <c r="AD7" s="79"/>
      <c r="AE7" s="79"/>
      <c r="AF7" s="79"/>
      <c r="AG7" s="79"/>
      <c r="AH7" s="79">
        <v>1684</v>
      </c>
      <c r="AI7" s="15">
        <v>1575</v>
      </c>
      <c r="AJ7" s="15">
        <v>1303</v>
      </c>
      <c r="AK7" s="15">
        <v>2035</v>
      </c>
      <c r="AL7" s="15">
        <v>575</v>
      </c>
      <c r="AM7" s="15"/>
      <c r="AN7" s="15"/>
      <c r="AO7" s="15"/>
      <c r="AP7" s="16">
        <f t="shared" si="2"/>
        <v>7172</v>
      </c>
      <c r="AQ7" s="16"/>
      <c r="AR7" s="18">
        <f t="shared" si="3"/>
        <v>78804</v>
      </c>
    </row>
    <row r="8" spans="1:44" x14ac:dyDescent="0.25">
      <c r="A8" s="13" t="s">
        <v>32</v>
      </c>
      <c r="B8" s="14">
        <v>41669</v>
      </c>
      <c r="C8" s="15">
        <v>67008</v>
      </c>
      <c r="D8" s="15">
        <v>22342</v>
      </c>
      <c r="E8" s="15">
        <v>19185</v>
      </c>
      <c r="F8" s="15">
        <v>20065</v>
      </c>
      <c r="G8" s="15">
        <v>6661</v>
      </c>
      <c r="H8" s="15">
        <v>10130</v>
      </c>
      <c r="I8" s="15">
        <v>7696</v>
      </c>
      <c r="J8" s="15">
        <v>7495</v>
      </c>
      <c r="K8" s="15">
        <v>10183.833333333334</v>
      </c>
      <c r="L8" s="15">
        <v>2825</v>
      </c>
      <c r="M8" s="15">
        <v>6702</v>
      </c>
      <c r="N8" s="16">
        <f t="shared" si="0"/>
        <v>221961.83333333334</v>
      </c>
      <c r="O8" s="17"/>
      <c r="P8" s="15">
        <v>7822</v>
      </c>
      <c r="Q8" s="15">
        <v>31333</v>
      </c>
      <c r="R8" s="15">
        <v>25144</v>
      </c>
      <c r="S8" s="15">
        <v>13620</v>
      </c>
      <c r="T8" s="15">
        <v>6600</v>
      </c>
      <c r="U8" s="15">
        <v>10956</v>
      </c>
      <c r="V8" s="15">
        <v>5330</v>
      </c>
      <c r="W8" s="15">
        <v>1095</v>
      </c>
      <c r="X8" s="15">
        <v>223</v>
      </c>
      <c r="Y8" s="15">
        <v>17370</v>
      </c>
      <c r="Z8" s="15">
        <v>5462</v>
      </c>
      <c r="AA8" s="15">
        <v>650</v>
      </c>
      <c r="AB8" s="16">
        <f t="shared" si="1"/>
        <v>125605</v>
      </c>
      <c r="AC8" s="16"/>
      <c r="AD8" s="79">
        <v>3851</v>
      </c>
      <c r="AE8" s="79">
        <v>3920</v>
      </c>
      <c r="AF8" s="79">
        <v>12610</v>
      </c>
      <c r="AG8" s="80">
        <v>7910</v>
      </c>
      <c r="AH8" s="80">
        <v>8591</v>
      </c>
      <c r="AI8" s="15">
        <v>50759.5</v>
      </c>
      <c r="AJ8" s="15">
        <v>41123</v>
      </c>
      <c r="AK8" s="15">
        <v>340</v>
      </c>
      <c r="AL8" s="15"/>
      <c r="AM8" s="15"/>
      <c r="AN8" s="15"/>
      <c r="AO8" s="15"/>
      <c r="AP8" s="16">
        <f t="shared" si="2"/>
        <v>129104.5</v>
      </c>
      <c r="AQ8" s="16"/>
      <c r="AR8" s="18">
        <f t="shared" si="3"/>
        <v>476671.33333333337</v>
      </c>
    </row>
    <row r="9" spans="1:44" x14ac:dyDescent="0.25">
      <c r="A9" s="13" t="s">
        <v>28</v>
      </c>
      <c r="B9" s="14">
        <v>18379</v>
      </c>
      <c r="C9" s="15">
        <v>7757</v>
      </c>
      <c r="D9" s="15">
        <v>5084</v>
      </c>
      <c r="E9" s="15">
        <v>2297</v>
      </c>
      <c r="F9" s="15">
        <v>1832</v>
      </c>
      <c r="G9" s="15">
        <v>1689</v>
      </c>
      <c r="H9" s="15">
        <v>2163</v>
      </c>
      <c r="I9" s="15">
        <v>881</v>
      </c>
      <c r="J9" s="15">
        <v>809</v>
      </c>
      <c r="K9" s="15">
        <v>718</v>
      </c>
      <c r="L9" s="15">
        <v>539</v>
      </c>
      <c r="M9" s="15">
        <v>596</v>
      </c>
      <c r="N9" s="16">
        <f t="shared" si="0"/>
        <v>42744</v>
      </c>
      <c r="O9" s="17"/>
      <c r="P9" s="15">
        <v>1531</v>
      </c>
      <c r="Q9" s="15">
        <v>1611</v>
      </c>
      <c r="R9" s="15">
        <v>1894</v>
      </c>
      <c r="S9" s="15">
        <v>4580</v>
      </c>
      <c r="T9" s="15">
        <v>2668</v>
      </c>
      <c r="U9" s="15">
        <v>3077</v>
      </c>
      <c r="V9" s="15">
        <v>4793</v>
      </c>
      <c r="W9" s="15">
        <v>5901</v>
      </c>
      <c r="X9" s="15">
        <v>87643</v>
      </c>
      <c r="Y9" s="15">
        <v>125277</v>
      </c>
      <c r="Z9" s="15">
        <v>14391</v>
      </c>
      <c r="AA9" s="15"/>
      <c r="AB9" s="16">
        <f t="shared" si="1"/>
        <v>253366</v>
      </c>
      <c r="AC9" s="16"/>
      <c r="AD9" s="79"/>
      <c r="AE9" s="79"/>
      <c r="AF9" s="79"/>
      <c r="AG9" s="79"/>
      <c r="AH9" s="79">
        <v>2620</v>
      </c>
      <c r="AI9" s="15">
        <v>1180</v>
      </c>
      <c r="AJ9" s="15">
        <v>345</v>
      </c>
      <c r="AK9" s="15">
        <v>4457</v>
      </c>
      <c r="AL9" s="15">
        <v>5355</v>
      </c>
      <c r="AM9" s="15"/>
      <c r="AN9" s="15"/>
      <c r="AO9" s="15"/>
      <c r="AP9" s="16">
        <f t="shared" si="2"/>
        <v>13957</v>
      </c>
      <c r="AQ9" s="16"/>
      <c r="AR9" s="18">
        <f t="shared" si="3"/>
        <v>310067</v>
      </c>
    </row>
    <row r="10" spans="1:44" x14ac:dyDescent="0.25">
      <c r="A10" s="13" t="s">
        <v>31</v>
      </c>
      <c r="B10" s="14">
        <v>5401</v>
      </c>
      <c r="C10" s="15">
        <v>1603</v>
      </c>
      <c r="D10" s="15">
        <v>2029</v>
      </c>
      <c r="E10" s="15">
        <v>1203</v>
      </c>
      <c r="F10" s="15">
        <v>5182</v>
      </c>
      <c r="G10" s="15">
        <v>3102</v>
      </c>
      <c r="H10" s="15">
        <v>1395</v>
      </c>
      <c r="I10" s="15">
        <v>591</v>
      </c>
      <c r="J10" s="15">
        <v>19756</v>
      </c>
      <c r="K10" s="15">
        <v>6754</v>
      </c>
      <c r="L10" s="15">
        <v>4514</v>
      </c>
      <c r="M10" s="15">
        <v>416</v>
      </c>
      <c r="N10" s="16">
        <f t="shared" si="0"/>
        <v>51946</v>
      </c>
      <c r="O10" s="17"/>
      <c r="P10" s="15">
        <v>1956</v>
      </c>
      <c r="Q10" s="15">
        <v>1180</v>
      </c>
      <c r="R10" s="15">
        <v>25835</v>
      </c>
      <c r="S10" s="15">
        <v>4443</v>
      </c>
      <c r="T10" s="15">
        <v>3957</v>
      </c>
      <c r="U10" s="15">
        <v>6891</v>
      </c>
      <c r="V10" s="15">
        <v>12230</v>
      </c>
      <c r="W10" s="15">
        <v>7935</v>
      </c>
      <c r="X10" s="15">
        <v>8412</v>
      </c>
      <c r="Y10" s="15">
        <v>14275</v>
      </c>
      <c r="Z10" s="15">
        <v>7308</v>
      </c>
      <c r="AA10" s="15">
        <v>11796</v>
      </c>
      <c r="AB10" s="16">
        <f t="shared" si="1"/>
        <v>106218</v>
      </c>
      <c r="AC10" s="16"/>
      <c r="AD10" s="79">
        <v>835</v>
      </c>
      <c r="AE10" s="79">
        <v>2532</v>
      </c>
      <c r="AF10" s="79">
        <v>5177</v>
      </c>
      <c r="AG10" s="80">
        <v>803</v>
      </c>
      <c r="AH10" s="80">
        <v>1195.5</v>
      </c>
      <c r="AI10" s="15">
        <v>956.5</v>
      </c>
      <c r="AJ10" s="15">
        <v>1003</v>
      </c>
      <c r="AK10" s="15">
        <v>512</v>
      </c>
      <c r="AL10" s="15">
        <v>256</v>
      </c>
      <c r="AM10" s="15"/>
      <c r="AN10" s="15"/>
      <c r="AO10" s="15"/>
      <c r="AP10" s="16">
        <f t="shared" si="2"/>
        <v>13270</v>
      </c>
      <c r="AQ10" s="16"/>
      <c r="AR10" s="18">
        <f t="shared" si="3"/>
        <v>171434</v>
      </c>
    </row>
    <row r="11" spans="1:44" x14ac:dyDescent="0.25">
      <c r="A11" s="13" t="s">
        <v>26</v>
      </c>
      <c r="B11" s="14">
        <v>2118</v>
      </c>
      <c r="C11" s="15">
        <v>19306</v>
      </c>
      <c r="D11" s="15">
        <v>7880</v>
      </c>
      <c r="E11" s="15">
        <v>2041</v>
      </c>
      <c r="F11" s="15">
        <v>3490</v>
      </c>
      <c r="G11" s="15">
        <v>8013</v>
      </c>
      <c r="H11" s="15">
        <v>9052</v>
      </c>
      <c r="I11" s="15">
        <v>6114</v>
      </c>
      <c r="J11" s="15">
        <v>1822</v>
      </c>
      <c r="K11" s="15">
        <v>1345</v>
      </c>
      <c r="L11" s="15">
        <v>1024</v>
      </c>
      <c r="M11" s="15">
        <v>983</v>
      </c>
      <c r="N11" s="16">
        <f t="shared" si="0"/>
        <v>63188</v>
      </c>
      <c r="O11" s="17"/>
      <c r="P11" s="15">
        <v>2616</v>
      </c>
      <c r="Q11" s="15">
        <v>366</v>
      </c>
      <c r="R11" s="15">
        <v>2785</v>
      </c>
      <c r="S11" s="15">
        <v>6898</v>
      </c>
      <c r="T11" s="15">
        <v>6162</v>
      </c>
      <c r="U11" s="15">
        <v>370</v>
      </c>
      <c r="V11" s="15">
        <v>2356</v>
      </c>
      <c r="W11" s="15">
        <v>1239</v>
      </c>
      <c r="X11" s="15">
        <v>899</v>
      </c>
      <c r="Y11" s="15">
        <v>875</v>
      </c>
      <c r="Z11" s="15">
        <v>539</v>
      </c>
      <c r="AA11" s="15"/>
      <c r="AB11" s="16">
        <f t="shared" si="1"/>
        <v>25105</v>
      </c>
      <c r="AC11" s="16"/>
      <c r="AD11" s="79"/>
      <c r="AE11" s="79">
        <v>400</v>
      </c>
      <c r="AF11" s="79"/>
      <c r="AG11" s="79"/>
      <c r="AH11" s="79">
        <v>183</v>
      </c>
      <c r="AI11" s="15">
        <v>20</v>
      </c>
      <c r="AJ11" s="15">
        <v>1814</v>
      </c>
      <c r="AK11" s="15">
        <v>266</v>
      </c>
      <c r="AL11" s="15">
        <v>1197</v>
      </c>
      <c r="AM11" s="15"/>
      <c r="AN11" s="15"/>
      <c r="AO11" s="15"/>
      <c r="AP11" s="16">
        <f t="shared" si="2"/>
        <v>3880</v>
      </c>
      <c r="AQ11" s="16"/>
      <c r="AR11" s="18">
        <f t="shared" si="3"/>
        <v>92173</v>
      </c>
    </row>
    <row r="12" spans="1:44" x14ac:dyDescent="0.25">
      <c r="A12" s="13" t="s">
        <v>15</v>
      </c>
      <c r="B12" s="14">
        <v>38093</v>
      </c>
      <c r="C12" s="15">
        <v>54906</v>
      </c>
      <c r="D12" s="15">
        <v>31805</v>
      </c>
      <c r="E12" s="15">
        <v>18793</v>
      </c>
      <c r="F12" s="15">
        <v>39782.666666666664</v>
      </c>
      <c r="G12" s="15">
        <v>41827</v>
      </c>
      <c r="H12" s="15">
        <v>55277.5</v>
      </c>
      <c r="I12" s="15">
        <v>73365.333333333328</v>
      </c>
      <c r="J12" s="15">
        <v>73016</v>
      </c>
      <c r="K12" s="15">
        <v>25983</v>
      </c>
      <c r="L12" s="15">
        <v>45086.333333333336</v>
      </c>
      <c r="M12" s="15">
        <v>30661</v>
      </c>
      <c r="N12" s="16">
        <f t="shared" si="0"/>
        <v>528595.83333333326</v>
      </c>
      <c r="O12" s="17"/>
      <c r="P12" s="15">
        <v>21319</v>
      </c>
      <c r="Q12" s="15">
        <v>13252.333333333334</v>
      </c>
      <c r="R12" s="15">
        <v>24529</v>
      </c>
      <c r="S12" s="15">
        <v>68298</v>
      </c>
      <c r="T12" s="15">
        <v>42778</v>
      </c>
      <c r="U12" s="15">
        <v>27369</v>
      </c>
      <c r="V12" s="15">
        <v>29600</v>
      </c>
      <c r="W12" s="15">
        <v>36428</v>
      </c>
      <c r="X12" s="15">
        <v>44578</v>
      </c>
      <c r="Y12" s="15">
        <v>89178</v>
      </c>
      <c r="Z12" s="15">
        <v>101204</v>
      </c>
      <c r="AA12" s="15">
        <v>142544</v>
      </c>
      <c r="AB12" s="16">
        <f t="shared" si="1"/>
        <v>641077.33333333337</v>
      </c>
      <c r="AC12" s="16"/>
      <c r="AD12" s="79">
        <v>184104</v>
      </c>
      <c r="AE12" s="79">
        <v>115853</v>
      </c>
      <c r="AF12" s="79">
        <v>80051</v>
      </c>
      <c r="AG12" s="80">
        <v>37375</v>
      </c>
      <c r="AH12" s="80">
        <v>44328.833333333328</v>
      </c>
      <c r="AI12" s="15">
        <v>27624.5</v>
      </c>
      <c r="AJ12" s="15">
        <v>25352.083333333332</v>
      </c>
      <c r="AK12" s="15">
        <v>28378</v>
      </c>
      <c r="AL12" s="15">
        <v>52878</v>
      </c>
      <c r="AM12" s="15"/>
      <c r="AN12" s="15"/>
      <c r="AO12" s="15"/>
      <c r="AP12" s="16">
        <f t="shared" si="2"/>
        <v>595944.41666666663</v>
      </c>
      <c r="AQ12" s="16"/>
      <c r="AR12" s="18">
        <f t="shared" si="3"/>
        <v>1765617.583333333</v>
      </c>
    </row>
    <row r="13" spans="1:44" x14ac:dyDescent="0.25">
      <c r="A13" s="13" t="s">
        <v>18</v>
      </c>
      <c r="B13" s="14">
        <v>654</v>
      </c>
      <c r="C13" s="15">
        <v>1035</v>
      </c>
      <c r="D13" s="15">
        <v>2280</v>
      </c>
      <c r="E13" s="15">
        <v>1135</v>
      </c>
      <c r="F13" s="15"/>
      <c r="G13" s="15">
        <v>245</v>
      </c>
      <c r="H13" s="15">
        <v>1117</v>
      </c>
      <c r="I13" s="15">
        <v>1984</v>
      </c>
      <c r="J13" s="15">
        <v>2024</v>
      </c>
      <c r="K13" s="15">
        <v>1499</v>
      </c>
      <c r="L13" s="15">
        <v>2837</v>
      </c>
      <c r="M13" s="15">
        <v>892</v>
      </c>
      <c r="N13" s="16">
        <f t="shared" si="0"/>
        <v>15702</v>
      </c>
      <c r="O13" s="17"/>
      <c r="P13" s="15">
        <v>929</v>
      </c>
      <c r="Q13" s="15">
        <v>828</v>
      </c>
      <c r="R13" s="15">
        <v>404</v>
      </c>
      <c r="S13" s="15">
        <v>2845</v>
      </c>
      <c r="T13" s="15">
        <v>1475</v>
      </c>
      <c r="U13" s="15">
        <v>1213</v>
      </c>
      <c r="V13" s="15">
        <v>1351</v>
      </c>
      <c r="W13" s="15">
        <v>2004</v>
      </c>
      <c r="X13" s="15">
        <v>1756</v>
      </c>
      <c r="Y13" s="15">
        <v>1743</v>
      </c>
      <c r="Z13" s="15">
        <v>1980</v>
      </c>
      <c r="AA13" s="15"/>
      <c r="AB13" s="16">
        <f t="shared" si="1"/>
        <v>16528</v>
      </c>
      <c r="AC13" s="16"/>
      <c r="AD13" s="79"/>
      <c r="AE13" s="79"/>
      <c r="AF13" s="79"/>
      <c r="AG13" s="79"/>
      <c r="AH13" s="79">
        <v>1115</v>
      </c>
      <c r="AI13" s="15">
        <v>2866</v>
      </c>
      <c r="AJ13" s="15">
        <v>2654</v>
      </c>
      <c r="AK13" s="15">
        <v>2225</v>
      </c>
      <c r="AL13" s="15">
        <v>2925</v>
      </c>
      <c r="AM13" s="15"/>
      <c r="AN13" s="15"/>
      <c r="AO13" s="15"/>
      <c r="AP13" s="16">
        <f t="shared" si="2"/>
        <v>11785</v>
      </c>
      <c r="AQ13" s="16"/>
      <c r="AR13" s="18">
        <f t="shared" si="3"/>
        <v>44015</v>
      </c>
    </row>
    <row r="14" spans="1:44" x14ac:dyDescent="0.25">
      <c r="A14" s="13" t="s">
        <v>27</v>
      </c>
      <c r="B14" s="14">
        <v>35</v>
      </c>
      <c r="C14" s="15">
        <v>430</v>
      </c>
      <c r="D14" s="15">
        <v>615</v>
      </c>
      <c r="E14" s="15">
        <v>214</v>
      </c>
      <c r="F14" s="15">
        <v>193</v>
      </c>
      <c r="G14" s="15">
        <v>569</v>
      </c>
      <c r="H14" s="15">
        <v>45</v>
      </c>
      <c r="I14" s="15">
        <v>655</v>
      </c>
      <c r="J14" s="15">
        <v>712</v>
      </c>
      <c r="K14" s="15">
        <v>3400</v>
      </c>
      <c r="L14" s="15">
        <v>82</v>
      </c>
      <c r="M14" s="15">
        <v>57</v>
      </c>
      <c r="N14" s="16">
        <f t="shared" si="0"/>
        <v>7007</v>
      </c>
      <c r="O14" s="17"/>
      <c r="P14" s="15">
        <v>554</v>
      </c>
      <c r="Q14" s="15">
        <v>50</v>
      </c>
      <c r="R14" s="15">
        <v>3050</v>
      </c>
      <c r="S14" s="15">
        <v>5728</v>
      </c>
      <c r="T14" s="15">
        <v>230</v>
      </c>
      <c r="U14" s="15">
        <v>932</v>
      </c>
      <c r="V14" s="15">
        <v>60</v>
      </c>
      <c r="W14" s="15">
        <v>250</v>
      </c>
      <c r="X14" s="15">
        <v>225</v>
      </c>
      <c r="Y14" s="15">
        <v>10618</v>
      </c>
      <c r="Z14" s="15">
        <v>100</v>
      </c>
      <c r="AA14" s="15">
        <v>4</v>
      </c>
      <c r="AB14" s="16">
        <f t="shared" si="1"/>
        <v>21801</v>
      </c>
      <c r="AC14" s="16"/>
      <c r="AD14" s="79">
        <v>255</v>
      </c>
      <c r="AE14" s="79">
        <v>350</v>
      </c>
      <c r="AF14" s="79">
        <v>200</v>
      </c>
      <c r="AG14" s="80">
        <v>512</v>
      </c>
      <c r="AH14" s="80">
        <v>385</v>
      </c>
      <c r="AI14" s="15">
        <v>23085.5</v>
      </c>
      <c r="AJ14" s="15"/>
      <c r="AK14" s="15"/>
      <c r="AL14" s="15"/>
      <c r="AM14" s="15"/>
      <c r="AN14" s="15"/>
      <c r="AO14" s="15"/>
      <c r="AP14" s="16">
        <f t="shared" si="2"/>
        <v>24787.5</v>
      </c>
      <c r="AQ14" s="16"/>
      <c r="AR14" s="18">
        <f t="shared" si="3"/>
        <v>53595.5</v>
      </c>
    </row>
    <row r="15" spans="1:44" x14ac:dyDescent="0.25">
      <c r="A15" s="13" t="s">
        <v>29</v>
      </c>
      <c r="B15" s="14">
        <v>18103</v>
      </c>
      <c r="C15" s="15">
        <v>10626</v>
      </c>
      <c r="D15" s="15">
        <v>7686</v>
      </c>
      <c r="E15" s="15">
        <v>5793</v>
      </c>
      <c r="F15" s="15">
        <v>20269</v>
      </c>
      <c r="G15" s="15">
        <v>6194</v>
      </c>
      <c r="H15" s="15">
        <v>24879</v>
      </c>
      <c r="I15" s="15">
        <v>15475</v>
      </c>
      <c r="J15" s="15">
        <v>2848</v>
      </c>
      <c r="K15" s="15">
        <v>4127</v>
      </c>
      <c r="L15" s="15">
        <v>2047</v>
      </c>
      <c r="M15" s="15">
        <v>807</v>
      </c>
      <c r="N15" s="16">
        <f t="shared" si="0"/>
        <v>118854</v>
      </c>
      <c r="O15" s="17"/>
      <c r="P15" s="15">
        <v>31866</v>
      </c>
      <c r="Q15" s="15">
        <v>15915</v>
      </c>
      <c r="R15" s="15">
        <v>14732</v>
      </c>
      <c r="S15" s="15">
        <v>10317</v>
      </c>
      <c r="T15" s="15">
        <v>4731</v>
      </c>
      <c r="U15" s="15">
        <v>566</v>
      </c>
      <c r="V15" s="15">
        <v>578</v>
      </c>
      <c r="W15" s="15">
        <v>2852</v>
      </c>
      <c r="X15" s="15">
        <v>10654</v>
      </c>
      <c r="Y15" s="15">
        <v>1772</v>
      </c>
      <c r="Z15" s="15">
        <v>14280</v>
      </c>
      <c r="AA15" s="15">
        <v>5520</v>
      </c>
      <c r="AB15" s="16">
        <f t="shared" si="1"/>
        <v>113783</v>
      </c>
      <c r="AC15" s="16"/>
      <c r="AD15" s="79"/>
      <c r="AE15" s="79"/>
      <c r="AF15" s="79">
        <v>80052</v>
      </c>
      <c r="AG15" s="80">
        <v>37445</v>
      </c>
      <c r="AH15" s="80">
        <v>17649.5</v>
      </c>
      <c r="AI15" s="15">
        <v>2690</v>
      </c>
      <c r="AJ15" s="15">
        <v>7834</v>
      </c>
      <c r="AK15" s="15">
        <v>1977</v>
      </c>
      <c r="AL15" s="15">
        <v>452</v>
      </c>
      <c r="AM15" s="15"/>
      <c r="AN15" s="15"/>
      <c r="AO15" s="15"/>
      <c r="AP15" s="16">
        <f t="shared" si="2"/>
        <v>148099.5</v>
      </c>
      <c r="AQ15" s="16"/>
      <c r="AR15" s="18">
        <f t="shared" si="3"/>
        <v>380736.5</v>
      </c>
    </row>
    <row r="16" spans="1:44" ht="15.75" thickBot="1" x14ac:dyDescent="0.3">
      <c r="A16" s="13" t="s">
        <v>19</v>
      </c>
      <c r="B16" s="19"/>
      <c r="C16" s="20"/>
      <c r="D16" s="20"/>
      <c r="E16" s="20">
        <v>5040</v>
      </c>
      <c r="F16" s="20">
        <v>327</v>
      </c>
      <c r="G16" s="20">
        <v>825</v>
      </c>
      <c r="H16" s="20">
        <v>653</v>
      </c>
      <c r="I16" s="20">
        <v>1209</v>
      </c>
      <c r="J16" s="20">
        <v>1655</v>
      </c>
      <c r="K16" s="20">
        <v>1667</v>
      </c>
      <c r="L16" s="20">
        <v>2427</v>
      </c>
      <c r="M16" s="20">
        <v>551</v>
      </c>
      <c r="N16" s="16">
        <f t="shared" si="0"/>
        <v>14354</v>
      </c>
      <c r="O16" s="17"/>
      <c r="P16" s="15">
        <v>657</v>
      </c>
      <c r="Q16" s="15">
        <v>475</v>
      </c>
      <c r="R16" s="15">
        <v>3237</v>
      </c>
      <c r="S16" s="15">
        <v>1647</v>
      </c>
      <c r="T16" s="15">
        <v>1705</v>
      </c>
      <c r="U16" s="15">
        <v>1665</v>
      </c>
      <c r="V16" s="15">
        <v>850</v>
      </c>
      <c r="W16" s="15">
        <v>825</v>
      </c>
      <c r="X16" s="15">
        <v>815</v>
      </c>
      <c r="Y16" s="15">
        <v>1264</v>
      </c>
      <c r="Z16" s="15">
        <v>1170</v>
      </c>
      <c r="AA16" s="15"/>
      <c r="AB16" s="16">
        <f t="shared" si="1"/>
        <v>14310</v>
      </c>
      <c r="AC16" s="16"/>
      <c r="AD16" s="79"/>
      <c r="AE16" s="79"/>
      <c r="AF16" s="81"/>
      <c r="AG16" s="79"/>
      <c r="AH16" s="79">
        <v>1456</v>
      </c>
      <c r="AI16" s="15">
        <v>1486</v>
      </c>
      <c r="AJ16" s="15">
        <v>1322</v>
      </c>
      <c r="AK16" s="15">
        <v>1120</v>
      </c>
      <c r="AL16" s="15">
        <v>1210</v>
      </c>
      <c r="AM16" s="15"/>
      <c r="AN16" s="15"/>
      <c r="AO16" s="15"/>
      <c r="AP16" s="16">
        <f t="shared" si="2"/>
        <v>6594</v>
      </c>
      <c r="AQ16" s="16"/>
      <c r="AR16" s="18">
        <f t="shared" si="3"/>
        <v>35258</v>
      </c>
    </row>
    <row r="17" spans="1:44" ht="15.75" thickBot="1" x14ac:dyDescent="0.3">
      <c r="A17" s="6" t="s">
        <v>40</v>
      </c>
      <c r="B17" s="21">
        <f>SUM(B3:B16)</f>
        <v>270075</v>
      </c>
      <c r="C17" s="21">
        <f t="shared" ref="C17:N17" si="4">SUM(C3:C16)</f>
        <v>275122</v>
      </c>
      <c r="D17" s="21">
        <f t="shared" si="4"/>
        <v>125764</v>
      </c>
      <c r="E17" s="21">
        <f t="shared" si="4"/>
        <v>149916</v>
      </c>
      <c r="F17" s="21">
        <f t="shared" si="4"/>
        <v>128846.66666666666</v>
      </c>
      <c r="G17" s="21">
        <f t="shared" si="4"/>
        <v>128628</v>
      </c>
      <c r="H17" s="21">
        <f t="shared" si="4"/>
        <v>164912.5</v>
      </c>
      <c r="I17" s="21">
        <f t="shared" si="4"/>
        <v>232011.33333333331</v>
      </c>
      <c r="J17" s="21">
        <f t="shared" si="4"/>
        <v>163784</v>
      </c>
      <c r="K17" s="21">
        <f t="shared" si="4"/>
        <v>94539.833333333343</v>
      </c>
      <c r="L17" s="21">
        <f t="shared" si="4"/>
        <v>133677.33333333334</v>
      </c>
      <c r="M17" s="21">
        <v>181052</v>
      </c>
      <c r="N17" s="22">
        <f t="shared" si="4"/>
        <v>2048328.6666666665</v>
      </c>
      <c r="O17" s="23"/>
      <c r="P17" s="21">
        <v>112789</v>
      </c>
      <c r="Q17" s="21">
        <v>200063.83333333334</v>
      </c>
      <c r="R17" s="21">
        <v>304766</v>
      </c>
      <c r="S17" s="21">
        <f>SUM(S3:S16)</f>
        <v>262176</v>
      </c>
      <c r="T17" s="21">
        <v>253150.3</v>
      </c>
      <c r="U17" s="21">
        <v>130265</v>
      </c>
      <c r="V17" s="21">
        <v>121790</v>
      </c>
      <c r="W17" s="21">
        <v>137997</v>
      </c>
      <c r="X17" s="21">
        <v>265078</v>
      </c>
      <c r="Y17" s="21">
        <v>441712</v>
      </c>
      <c r="Z17" s="21">
        <f>SUM(Z3:Z16)</f>
        <v>374385</v>
      </c>
      <c r="AA17" s="21">
        <f>SUM(AA3:AA16)</f>
        <v>193763</v>
      </c>
      <c r="AB17" s="24">
        <f>SUM(P17:AA17)</f>
        <v>2797935.1333333333</v>
      </c>
      <c r="AC17" s="24"/>
      <c r="AD17" s="82">
        <f>SUM(AD3:AD16)</f>
        <v>257556</v>
      </c>
      <c r="AE17" s="82">
        <f>SUM(AE3:AE16)</f>
        <v>167907</v>
      </c>
      <c r="AF17" s="82">
        <f>SUM(AF3:AF15)</f>
        <v>356112</v>
      </c>
      <c r="AG17" s="82">
        <f t="shared" ref="AG17:AL17" si="5">SUM(AG3:AG16)</f>
        <v>131958</v>
      </c>
      <c r="AH17" s="82">
        <f t="shared" si="5"/>
        <v>141951.83333333331</v>
      </c>
      <c r="AI17" s="82">
        <f t="shared" si="5"/>
        <v>136272</v>
      </c>
      <c r="AJ17" s="82">
        <f t="shared" si="5"/>
        <v>107636.58333333333</v>
      </c>
      <c r="AK17" s="82">
        <f t="shared" si="5"/>
        <v>60921</v>
      </c>
      <c r="AL17" s="82">
        <f t="shared" si="5"/>
        <v>84020</v>
      </c>
      <c r="AM17" s="21"/>
      <c r="AN17" s="21"/>
      <c r="AO17" s="21"/>
      <c r="AP17" s="24">
        <f>SUM(AD17:AO17)</f>
        <v>1444334.4166666665</v>
      </c>
      <c r="AQ17" s="24"/>
      <c r="AR17" s="38">
        <f>SUM(AR3:AR16)</f>
        <v>6290598.2166666668</v>
      </c>
    </row>
    <row r="18" spans="1:44" x14ac:dyDescent="0.25">
      <c r="A18" s="25" t="s">
        <v>68</v>
      </c>
      <c r="B18" s="26">
        <f>B17/31</f>
        <v>8712.0967741935492</v>
      </c>
      <c r="C18" s="26">
        <f>C17/28</f>
        <v>9825.7857142857138</v>
      </c>
      <c r="D18" s="26">
        <f>D17/31</f>
        <v>4056.9032258064517</v>
      </c>
      <c r="E18" s="26">
        <f>E17/30</f>
        <v>4997.2</v>
      </c>
      <c r="F18" s="26">
        <f>F17/31</f>
        <v>4156.3440860215051</v>
      </c>
      <c r="G18" s="26">
        <f>G17/30</f>
        <v>4287.6000000000004</v>
      </c>
      <c r="H18" s="26">
        <f>H17/31</f>
        <v>5319.7580645161288</v>
      </c>
      <c r="I18" s="26">
        <f>I17/31</f>
        <v>7484.2365591397847</v>
      </c>
      <c r="J18" s="26">
        <f>J17/30</f>
        <v>5459.4666666666662</v>
      </c>
      <c r="K18" s="26">
        <f>K17/31</f>
        <v>3049.672043010753</v>
      </c>
      <c r="L18" s="26">
        <f>L17/30</f>
        <v>4455.9111111111115</v>
      </c>
      <c r="M18" s="26">
        <f>M17/31</f>
        <v>5840.3870967741932</v>
      </c>
      <c r="N18" s="26">
        <f>N17/365</f>
        <v>5611.8593607305929</v>
      </c>
      <c r="O18" s="26"/>
      <c r="P18" s="26">
        <f>P17/31</f>
        <v>3638.3548387096776</v>
      </c>
      <c r="Q18" s="26">
        <f>Q17/28</f>
        <v>7145.1369047619055</v>
      </c>
      <c r="R18" s="26">
        <f>R17/31</f>
        <v>9831.1612903225814</v>
      </c>
      <c r="S18" s="27">
        <f>S17/30</f>
        <v>8739.2000000000007</v>
      </c>
      <c r="T18" s="27">
        <f>T17/31</f>
        <v>8166.1387096774188</v>
      </c>
      <c r="U18" s="27">
        <f>U17/30</f>
        <v>4342.166666666667</v>
      </c>
      <c r="V18" s="27">
        <f>V17/31</f>
        <v>3928.7096774193546</v>
      </c>
      <c r="W18" s="27">
        <f>W17/31</f>
        <v>4451.5161290322585</v>
      </c>
      <c r="X18" s="27">
        <f>X17/30</f>
        <v>8835.9333333333325</v>
      </c>
      <c r="Y18" s="27">
        <f>Y17/31</f>
        <v>14248.774193548386</v>
      </c>
      <c r="Z18" s="27">
        <f>Z17/30</f>
        <v>12479.5</v>
      </c>
      <c r="AA18" s="27">
        <f>AA17/30</f>
        <v>6458.7666666666664</v>
      </c>
      <c r="AB18" s="27">
        <f>AB17/(365)</f>
        <v>7665.5757077625567</v>
      </c>
      <c r="AC18" s="27"/>
      <c r="AD18" s="26">
        <f>AD17/AD19</f>
        <v>8308.2580645161288</v>
      </c>
      <c r="AE18" s="26">
        <f>AE17/AE19</f>
        <v>5996.6785714285716</v>
      </c>
      <c r="AF18" s="26">
        <f>AF17/AF19</f>
        <v>11487.483870967742</v>
      </c>
      <c r="AG18" s="26">
        <f>AG17/AG19</f>
        <v>4398.6000000000004</v>
      </c>
      <c r="AH18" s="26">
        <f>AH17/AH19</f>
        <v>4579.0913978494618</v>
      </c>
      <c r="AI18" s="27">
        <f>AI17/30</f>
        <v>4542.3999999999996</v>
      </c>
      <c r="AJ18" s="27">
        <f>AJ17/31</f>
        <v>3472.1478494623652</v>
      </c>
      <c r="AK18" s="27">
        <f>AK17/31</f>
        <v>1965.1935483870968</v>
      </c>
      <c r="AL18" s="27">
        <f>AL17/30</f>
        <v>2800.6666666666665</v>
      </c>
      <c r="AM18" s="27">
        <f>AM17/31</f>
        <v>0</v>
      </c>
      <c r="AN18" s="27">
        <f>AN17/30</f>
        <v>0</v>
      </c>
      <c r="AO18" s="27">
        <f>AO17/30</f>
        <v>0</v>
      </c>
      <c r="AP18" s="27">
        <f>AP17/(SUM(AD19:AL19))</f>
        <v>5290.6022588522583</v>
      </c>
      <c r="AQ18" s="27"/>
      <c r="AR18" s="39" t="s">
        <v>88</v>
      </c>
    </row>
    <row r="19" spans="1:44" x14ac:dyDescent="0.25">
      <c r="B19" s="26"/>
      <c r="P19" s="29">
        <v>31</v>
      </c>
      <c r="Q19" s="29">
        <v>28</v>
      </c>
      <c r="R19" s="29">
        <v>31</v>
      </c>
      <c r="S19" s="29">
        <v>30</v>
      </c>
      <c r="T19" s="29">
        <v>31</v>
      </c>
      <c r="U19" s="29">
        <v>30</v>
      </c>
      <c r="V19" s="29">
        <v>31</v>
      </c>
      <c r="W19" s="29">
        <v>31</v>
      </c>
      <c r="X19" s="29">
        <v>30</v>
      </c>
      <c r="Y19" s="29">
        <v>31</v>
      </c>
      <c r="Z19" s="29">
        <v>30</v>
      </c>
      <c r="AA19" s="29">
        <v>31</v>
      </c>
      <c r="AB19" s="27">
        <f>AB17/12</f>
        <v>233161.26111111112</v>
      </c>
      <c r="AC19" s="27"/>
      <c r="AD19" s="29">
        <v>31</v>
      </c>
      <c r="AE19" s="29">
        <v>28</v>
      </c>
      <c r="AF19" s="29">
        <v>31</v>
      </c>
      <c r="AG19" s="29">
        <v>30</v>
      </c>
      <c r="AH19" s="29">
        <v>31</v>
      </c>
      <c r="AI19" s="29">
        <v>30</v>
      </c>
      <c r="AJ19" s="29">
        <v>31</v>
      </c>
      <c r="AK19" s="29">
        <v>31</v>
      </c>
      <c r="AL19" s="29">
        <v>30</v>
      </c>
      <c r="AM19" s="29">
        <v>31</v>
      </c>
      <c r="AN19" s="29">
        <v>30</v>
      </c>
      <c r="AO19" s="29">
        <v>31</v>
      </c>
      <c r="AP19" s="27">
        <f>AP17/9</f>
        <v>160481.60185185182</v>
      </c>
      <c r="AQ19" s="27"/>
      <c r="AR19" s="3" t="s">
        <v>89</v>
      </c>
    </row>
    <row r="20" spans="1:44" x14ac:dyDescent="0.25">
      <c r="P20" s="26"/>
      <c r="AR20" s="28"/>
    </row>
  </sheetData>
  <mergeCells count="3">
    <mergeCell ref="B1:N1"/>
    <mergeCell ref="P1:AB1"/>
    <mergeCell ref="AD1:AP1"/>
  </mergeCells>
  <conditionalFormatting sqref="AR3:AR1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AA1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9:AO1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AC16 AB17:AC17 P19:AA19 AQ3:AQ17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7:AO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3:AP1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/>
  </sheetPr>
  <dimension ref="A1:AG20"/>
  <sheetViews>
    <sheetView topLeftCell="O1" workbookViewId="0">
      <selection activeCell="AC30" sqref="AC30"/>
    </sheetView>
  </sheetViews>
  <sheetFormatPr defaultRowHeight="15" x14ac:dyDescent="0.25"/>
  <cols>
    <col min="1" max="1" width="24.5703125" bestFit="1" customWidth="1"/>
    <col min="2" max="2" width="12" bestFit="1" customWidth="1"/>
    <col min="3" max="3" width="11" bestFit="1" customWidth="1"/>
    <col min="4" max="4" width="7" bestFit="1" customWidth="1"/>
    <col min="5" max="6" width="6" bestFit="1" customWidth="1"/>
    <col min="7" max="7" width="8.85546875" bestFit="1" customWidth="1"/>
    <col min="8" max="8" width="6" bestFit="1" customWidth="1"/>
    <col min="9" max="9" width="14.85546875" bestFit="1" customWidth="1"/>
    <col min="10" max="10" width="11" bestFit="1" customWidth="1"/>
    <col min="11" max="11" width="7.85546875" bestFit="1" customWidth="1"/>
    <col min="12" max="12" width="7.5703125" bestFit="1" customWidth="1"/>
    <col min="13" max="13" width="9.7109375" bestFit="1" customWidth="1"/>
    <col min="14" max="14" width="9.140625" bestFit="1" customWidth="1"/>
    <col min="15" max="15" width="10.28515625" bestFit="1" customWidth="1"/>
    <col min="16" max="17" width="11.28515625" bestFit="1" customWidth="1"/>
    <col min="18" max="18" width="24.5703125" bestFit="1" customWidth="1"/>
    <col min="19" max="19" width="12.42578125" bestFit="1" customWidth="1"/>
    <col min="20" max="20" width="11" bestFit="1" customWidth="1"/>
    <col min="21" max="21" width="9.140625" bestFit="1" customWidth="1"/>
    <col min="22" max="22" width="9.7109375" bestFit="1" customWidth="1"/>
    <col min="23" max="23" width="7" bestFit="1" customWidth="1"/>
    <col min="24" max="24" width="11" bestFit="1" customWidth="1"/>
    <col min="25" max="26" width="6" bestFit="1" customWidth="1"/>
    <col min="27" max="27" width="5.5703125" bestFit="1" customWidth="1"/>
    <col min="28" max="28" width="8.85546875" bestFit="1" customWidth="1"/>
    <col min="29" max="29" width="14.85546875" bestFit="1" customWidth="1"/>
    <col min="30" max="30" width="9.7109375" bestFit="1" customWidth="1"/>
    <col min="32" max="32" width="10.28515625" bestFit="1" customWidth="1"/>
    <col min="33" max="33" width="11.28515625" bestFit="1" customWidth="1"/>
  </cols>
  <sheetData>
    <row r="1" spans="1:33" x14ac:dyDescent="0.25">
      <c r="R1" s="2" t="s">
        <v>8</v>
      </c>
      <c r="S1" t="s">
        <v>96</v>
      </c>
    </row>
    <row r="2" spans="1:33" x14ac:dyDescent="0.25">
      <c r="A2" s="2" t="s">
        <v>8</v>
      </c>
      <c r="B2" t="s">
        <v>96</v>
      </c>
      <c r="R2" s="2" t="s">
        <v>2685</v>
      </c>
      <c r="S2" t="s">
        <v>3750</v>
      </c>
    </row>
    <row r="4" spans="1:33" x14ac:dyDescent="0.25">
      <c r="A4" s="2" t="s">
        <v>2719</v>
      </c>
      <c r="B4" s="2" t="s">
        <v>1</v>
      </c>
      <c r="R4" s="2" t="s">
        <v>2719</v>
      </c>
      <c r="S4" s="2" t="s">
        <v>1</v>
      </c>
    </row>
    <row r="5" spans="1:33" x14ac:dyDescent="0.25">
      <c r="A5" s="2" t="s">
        <v>2686</v>
      </c>
      <c r="B5" t="s">
        <v>10</v>
      </c>
      <c r="C5" t="s">
        <v>20</v>
      </c>
      <c r="D5" t="s">
        <v>32</v>
      </c>
      <c r="E5" t="s">
        <v>31</v>
      </c>
      <c r="F5" t="s">
        <v>15</v>
      </c>
      <c r="G5" t="s">
        <v>27</v>
      </c>
      <c r="H5" t="s">
        <v>26</v>
      </c>
      <c r="I5" t="s">
        <v>29</v>
      </c>
      <c r="J5" t="s">
        <v>28</v>
      </c>
      <c r="K5" t="s">
        <v>18</v>
      </c>
      <c r="L5" t="s">
        <v>19</v>
      </c>
      <c r="M5" t="s">
        <v>17</v>
      </c>
      <c r="N5" t="s">
        <v>16</v>
      </c>
      <c r="O5" t="s">
        <v>12</v>
      </c>
      <c r="R5" s="2" t="s">
        <v>2686</v>
      </c>
      <c r="S5" t="s">
        <v>10</v>
      </c>
      <c r="T5" t="s">
        <v>20</v>
      </c>
      <c r="U5" t="s">
        <v>16</v>
      </c>
      <c r="V5" t="s">
        <v>17</v>
      </c>
      <c r="W5" t="s">
        <v>32</v>
      </c>
      <c r="X5" t="s">
        <v>28</v>
      </c>
      <c r="Y5" t="s">
        <v>31</v>
      </c>
      <c r="Z5" t="s">
        <v>26</v>
      </c>
      <c r="AA5" t="s">
        <v>15</v>
      </c>
      <c r="AB5" t="s">
        <v>27</v>
      </c>
      <c r="AC5" t="s">
        <v>29</v>
      </c>
      <c r="AG5" s="2"/>
    </row>
    <row r="6" spans="1:33" x14ac:dyDescent="0.25">
      <c r="A6" t="s">
        <v>10</v>
      </c>
      <c r="B6" s="1">
        <v>17729</v>
      </c>
      <c r="C6" s="1">
        <v>114</v>
      </c>
      <c r="D6" s="1"/>
      <c r="E6" s="1">
        <v>20</v>
      </c>
      <c r="F6" s="1">
        <v>1857</v>
      </c>
      <c r="G6" s="1"/>
      <c r="H6" s="1"/>
      <c r="I6" s="1">
        <v>1163</v>
      </c>
      <c r="J6" s="1">
        <v>246</v>
      </c>
      <c r="K6" s="1">
        <v>145</v>
      </c>
      <c r="L6" s="1">
        <v>180</v>
      </c>
      <c r="M6" s="1">
        <v>30</v>
      </c>
      <c r="N6" s="1">
        <v>392</v>
      </c>
      <c r="O6" s="1"/>
      <c r="R6" t="s">
        <v>10</v>
      </c>
      <c r="S6" s="1">
        <v>10454</v>
      </c>
      <c r="T6" s="1"/>
      <c r="U6" s="1">
        <v>392</v>
      </c>
      <c r="V6" s="1"/>
      <c r="W6" s="1"/>
      <c r="X6" s="1">
        <v>226</v>
      </c>
      <c r="Y6" s="1">
        <v>20</v>
      </c>
      <c r="Z6" s="1"/>
      <c r="AA6" s="1"/>
      <c r="AB6" s="1"/>
      <c r="AC6" s="1"/>
    </row>
    <row r="7" spans="1:33" x14ac:dyDescent="0.25">
      <c r="A7" t="s">
        <v>20</v>
      </c>
      <c r="B7" s="1"/>
      <c r="C7" s="1">
        <v>1768</v>
      </c>
      <c r="D7" s="1"/>
      <c r="E7" s="1"/>
      <c r="F7" s="1"/>
      <c r="G7" s="1"/>
      <c r="H7" s="1">
        <v>7</v>
      </c>
      <c r="I7" s="1"/>
      <c r="J7" s="1">
        <v>1845</v>
      </c>
      <c r="K7" s="1"/>
      <c r="L7" s="1"/>
      <c r="M7" s="1"/>
      <c r="N7" s="1">
        <v>10</v>
      </c>
      <c r="O7" s="1"/>
      <c r="R7" t="s">
        <v>20</v>
      </c>
      <c r="S7" s="1"/>
      <c r="T7" s="1">
        <v>534</v>
      </c>
      <c r="U7" s="1">
        <v>10</v>
      </c>
      <c r="V7" s="1"/>
      <c r="W7" s="1"/>
      <c r="X7" s="1">
        <v>1697</v>
      </c>
      <c r="Y7" s="1"/>
      <c r="Z7" s="1"/>
      <c r="AA7" s="1"/>
      <c r="AB7" s="1"/>
      <c r="AC7" s="1"/>
    </row>
    <row r="8" spans="1:33" x14ac:dyDescent="0.25">
      <c r="A8" t="s">
        <v>16</v>
      </c>
      <c r="B8" s="1">
        <v>754</v>
      </c>
      <c r="C8" s="1"/>
      <c r="D8" s="1"/>
      <c r="E8" s="1"/>
      <c r="F8" s="1"/>
      <c r="G8" s="1"/>
      <c r="H8" s="1"/>
      <c r="I8" s="1"/>
      <c r="J8" s="1">
        <v>65</v>
      </c>
      <c r="K8" s="1"/>
      <c r="L8" s="1"/>
      <c r="M8" s="1"/>
      <c r="N8" s="1">
        <v>6900</v>
      </c>
      <c r="O8" s="1"/>
      <c r="R8" t="s">
        <v>16</v>
      </c>
      <c r="S8" s="1">
        <v>630</v>
      </c>
      <c r="T8" s="1"/>
      <c r="U8" s="1">
        <v>5805</v>
      </c>
      <c r="V8" s="1"/>
      <c r="W8" s="1"/>
      <c r="X8" s="1">
        <v>25</v>
      </c>
      <c r="Y8" s="1"/>
      <c r="Z8" s="1"/>
      <c r="AA8" s="1"/>
      <c r="AB8" s="1"/>
      <c r="AC8" s="1"/>
    </row>
    <row r="9" spans="1:33" x14ac:dyDescent="0.25">
      <c r="A9" t="s">
        <v>12</v>
      </c>
      <c r="B9" s="1"/>
      <c r="C9" s="1"/>
      <c r="D9" s="1"/>
      <c r="E9" s="1"/>
      <c r="F9" s="1">
        <v>57</v>
      </c>
      <c r="G9" s="1"/>
      <c r="H9" s="1"/>
      <c r="I9" s="1"/>
      <c r="J9" s="1">
        <v>10</v>
      </c>
      <c r="K9" s="1"/>
      <c r="L9" s="1"/>
      <c r="M9" s="1"/>
      <c r="N9" s="1"/>
      <c r="O9" s="1">
        <v>3496</v>
      </c>
      <c r="R9" t="s">
        <v>12</v>
      </c>
      <c r="S9" s="1"/>
      <c r="T9" s="1"/>
      <c r="U9" s="1"/>
      <c r="V9" s="1"/>
      <c r="W9" s="1"/>
      <c r="X9" s="1">
        <v>10</v>
      </c>
      <c r="Y9" s="1"/>
      <c r="Z9" s="1"/>
      <c r="AA9" s="1"/>
      <c r="AB9" s="1"/>
      <c r="AC9" s="1"/>
    </row>
    <row r="10" spans="1:33" x14ac:dyDescent="0.25">
      <c r="A10" t="s">
        <v>17</v>
      </c>
      <c r="B10" s="1">
        <v>36</v>
      </c>
      <c r="C10" s="1">
        <v>860</v>
      </c>
      <c r="D10" s="1"/>
      <c r="E10" s="1"/>
      <c r="F10" s="1"/>
      <c r="G10" s="1">
        <v>20</v>
      </c>
      <c r="H10" s="1">
        <v>100</v>
      </c>
      <c r="I10" s="1">
        <v>230</v>
      </c>
      <c r="J10" s="1">
        <v>1441</v>
      </c>
      <c r="K10" s="1">
        <v>290</v>
      </c>
      <c r="L10" s="1">
        <v>235</v>
      </c>
      <c r="M10" s="1">
        <v>1663</v>
      </c>
      <c r="N10" s="1">
        <v>6</v>
      </c>
      <c r="O10" s="1"/>
      <c r="R10" t="s">
        <v>17</v>
      </c>
      <c r="S10" s="1"/>
      <c r="T10" s="1">
        <v>860</v>
      </c>
      <c r="U10" s="1">
        <v>6</v>
      </c>
      <c r="V10" s="1">
        <v>140</v>
      </c>
      <c r="W10" s="1"/>
      <c r="X10" s="1">
        <v>1431</v>
      </c>
      <c r="Y10" s="1"/>
      <c r="Z10" s="1">
        <v>100</v>
      </c>
      <c r="AA10" s="1"/>
      <c r="AB10" s="1">
        <v>20</v>
      </c>
      <c r="AC10" s="1">
        <v>210</v>
      </c>
    </row>
    <row r="11" spans="1:33" x14ac:dyDescent="0.25">
      <c r="A11" t="s">
        <v>32</v>
      </c>
      <c r="B11" s="1">
        <v>107</v>
      </c>
      <c r="C11" s="1"/>
      <c r="D11" s="1">
        <v>135020</v>
      </c>
      <c r="E11" s="1"/>
      <c r="F11" s="1">
        <v>2901</v>
      </c>
      <c r="G11" s="1">
        <v>30</v>
      </c>
      <c r="H11" s="1"/>
      <c r="I11" s="1">
        <v>59</v>
      </c>
      <c r="J11" s="1"/>
      <c r="K11" s="1"/>
      <c r="L11" s="1"/>
      <c r="M11" s="1">
        <v>272</v>
      </c>
      <c r="N11" s="1"/>
      <c r="O11" s="1"/>
      <c r="R11" t="s">
        <v>32</v>
      </c>
      <c r="S11" s="1"/>
      <c r="T11" s="1"/>
      <c r="U11" s="1"/>
      <c r="V11" s="1"/>
      <c r="W11" s="1">
        <v>134680</v>
      </c>
      <c r="X11" s="1"/>
      <c r="Y11" s="1"/>
      <c r="Z11" s="1"/>
      <c r="AA11" s="1"/>
      <c r="AB11" s="1">
        <v>30</v>
      </c>
      <c r="AC11" s="1"/>
    </row>
    <row r="12" spans="1:33" x14ac:dyDescent="0.25">
      <c r="A12" t="s">
        <v>28</v>
      </c>
      <c r="B12" s="1">
        <v>20</v>
      </c>
      <c r="C12" s="1">
        <v>1138</v>
      </c>
      <c r="D12" s="1"/>
      <c r="E12" s="1"/>
      <c r="F12" s="1"/>
      <c r="G12" s="1"/>
      <c r="H12" s="1"/>
      <c r="I12" s="1"/>
      <c r="J12" s="1">
        <v>6087</v>
      </c>
      <c r="K12" s="1"/>
      <c r="L12" s="1"/>
      <c r="M12" s="1"/>
      <c r="N12" s="1">
        <v>424</v>
      </c>
      <c r="O12" s="1"/>
      <c r="R12" t="s">
        <v>28</v>
      </c>
      <c r="S12" s="1"/>
      <c r="T12" s="1"/>
      <c r="U12" s="1">
        <v>7</v>
      </c>
      <c r="V12" s="1"/>
      <c r="W12" s="1"/>
      <c r="X12" s="1">
        <v>100</v>
      </c>
      <c r="Y12" s="1"/>
      <c r="Z12" s="1"/>
      <c r="AA12" s="1"/>
      <c r="AB12" s="1"/>
      <c r="AC12" s="1"/>
    </row>
    <row r="13" spans="1:33" x14ac:dyDescent="0.25">
      <c r="A13" t="s">
        <v>31</v>
      </c>
      <c r="B13" s="1">
        <v>259</v>
      </c>
      <c r="C13" s="1"/>
      <c r="D13" s="1"/>
      <c r="E13" s="1">
        <v>598</v>
      </c>
      <c r="F13" s="1">
        <v>1435</v>
      </c>
      <c r="G13" s="1"/>
      <c r="H13" s="1">
        <v>48</v>
      </c>
      <c r="I13" s="1"/>
      <c r="J13" s="1"/>
      <c r="K13" s="1">
        <v>205</v>
      </c>
      <c r="L13" s="1">
        <v>105</v>
      </c>
      <c r="M13" s="1"/>
      <c r="N13" s="1">
        <v>794</v>
      </c>
      <c r="O13" s="1"/>
      <c r="R13" t="s">
        <v>31</v>
      </c>
      <c r="S13" s="1"/>
      <c r="T13" s="1"/>
      <c r="U13" s="1">
        <v>784</v>
      </c>
      <c r="V13" s="1"/>
      <c r="W13" s="1"/>
      <c r="X13" s="1"/>
      <c r="Y13" s="1">
        <v>598</v>
      </c>
      <c r="Z13" s="1">
        <v>48</v>
      </c>
      <c r="AA13" s="1">
        <v>10</v>
      </c>
      <c r="AB13" s="1"/>
      <c r="AC13" s="1"/>
    </row>
    <row r="14" spans="1:33" x14ac:dyDescent="0.25">
      <c r="A14" t="s">
        <v>26</v>
      </c>
      <c r="B14" s="1">
        <v>977</v>
      </c>
      <c r="C14" s="1"/>
      <c r="D14" s="1"/>
      <c r="E14" s="1">
        <v>85</v>
      </c>
      <c r="F14" s="1"/>
      <c r="G14" s="1"/>
      <c r="H14" s="1">
        <v>5682</v>
      </c>
      <c r="I14" s="1"/>
      <c r="J14" s="1"/>
      <c r="K14" s="1">
        <v>260</v>
      </c>
      <c r="L14" s="1">
        <v>110</v>
      </c>
      <c r="M14" s="1"/>
      <c r="N14" s="1"/>
      <c r="O14" s="1"/>
      <c r="R14" t="s">
        <v>26</v>
      </c>
      <c r="S14" s="1"/>
      <c r="T14" s="1"/>
      <c r="U14" s="1"/>
      <c r="V14" s="1"/>
      <c r="W14" s="1"/>
      <c r="X14" s="1"/>
      <c r="Y14" s="1">
        <v>85</v>
      </c>
      <c r="Z14" s="1">
        <v>5488</v>
      </c>
      <c r="AA14" s="1"/>
      <c r="AB14" s="1"/>
      <c r="AC14" s="1"/>
    </row>
    <row r="15" spans="1:33" x14ac:dyDescent="0.25">
      <c r="A15" t="s">
        <v>15</v>
      </c>
      <c r="B15" s="1">
        <v>5269</v>
      </c>
      <c r="C15" s="1"/>
      <c r="D15" s="1"/>
      <c r="E15" s="1">
        <v>731</v>
      </c>
      <c r="F15" s="1">
        <v>30403</v>
      </c>
      <c r="G15" s="1"/>
      <c r="H15" s="1">
        <v>97</v>
      </c>
      <c r="I15" s="1"/>
      <c r="J15" s="1">
        <v>70</v>
      </c>
      <c r="K15" s="1">
        <v>20</v>
      </c>
      <c r="L15" s="1"/>
      <c r="M15" s="1"/>
      <c r="N15" s="1"/>
      <c r="O15" s="1"/>
      <c r="R15" t="s">
        <v>15</v>
      </c>
      <c r="S15" s="1">
        <v>1050</v>
      </c>
      <c r="T15" s="1"/>
      <c r="U15" s="1"/>
      <c r="V15" s="1"/>
      <c r="W15" s="1"/>
      <c r="X15" s="1">
        <v>70</v>
      </c>
      <c r="Y15" s="1">
        <v>219</v>
      </c>
      <c r="Z15" s="1">
        <v>32</v>
      </c>
      <c r="AA15" s="1">
        <v>1101</v>
      </c>
      <c r="AB15" s="1"/>
      <c r="AC15" s="1"/>
    </row>
    <row r="16" spans="1:33" x14ac:dyDescent="0.25">
      <c r="A16" t="s">
        <v>18</v>
      </c>
      <c r="B16" s="1"/>
      <c r="C16" s="1"/>
      <c r="D16" s="1"/>
      <c r="E16" s="1"/>
      <c r="F16" s="1"/>
      <c r="G16" s="1"/>
      <c r="H16" s="1">
        <v>150</v>
      </c>
      <c r="I16" s="1"/>
      <c r="J16" s="1"/>
      <c r="K16" s="1">
        <v>920</v>
      </c>
      <c r="L16" s="1">
        <v>170</v>
      </c>
      <c r="M16" s="1"/>
      <c r="N16" s="1">
        <v>7</v>
      </c>
      <c r="O16" s="1"/>
      <c r="R16" t="s">
        <v>18</v>
      </c>
      <c r="S16" s="1"/>
      <c r="T16" s="1"/>
      <c r="U16" s="1">
        <v>7</v>
      </c>
      <c r="V16" s="1"/>
      <c r="W16" s="1"/>
      <c r="X16" s="1"/>
      <c r="Y16" s="1"/>
      <c r="Z16" s="1">
        <v>150</v>
      </c>
      <c r="AA16" s="1"/>
      <c r="AB16" s="1"/>
      <c r="AC16" s="1"/>
    </row>
    <row r="17" spans="1:29" x14ac:dyDescent="0.25">
      <c r="A17" t="s">
        <v>27</v>
      </c>
      <c r="B17" s="1">
        <v>174</v>
      </c>
      <c r="C17" s="1"/>
      <c r="D17" s="1">
        <v>1435</v>
      </c>
      <c r="E17" s="1"/>
      <c r="F17" s="1">
        <v>2088</v>
      </c>
      <c r="G17" s="1">
        <v>11068</v>
      </c>
      <c r="H17" s="1"/>
      <c r="I17" s="1">
        <v>1350</v>
      </c>
      <c r="J17" s="1"/>
      <c r="K17" s="1"/>
      <c r="L17" s="1"/>
      <c r="M17" s="1"/>
      <c r="N17" s="1"/>
      <c r="O17" s="1"/>
      <c r="R17" t="s">
        <v>27</v>
      </c>
      <c r="S17" s="1"/>
      <c r="T17" s="1"/>
      <c r="U17" s="1"/>
      <c r="V17" s="1"/>
      <c r="W17" s="1">
        <v>1435</v>
      </c>
      <c r="X17" s="1"/>
      <c r="Y17" s="1"/>
      <c r="Z17" s="1"/>
      <c r="AA17" s="1"/>
      <c r="AB17" s="1">
        <v>11068</v>
      </c>
      <c r="AC17" s="1">
        <v>1350</v>
      </c>
    </row>
    <row r="18" spans="1:29" x14ac:dyDescent="0.25">
      <c r="A18" t="s">
        <v>29</v>
      </c>
      <c r="B18" s="1">
        <v>472</v>
      </c>
      <c r="C18" s="1">
        <v>32</v>
      </c>
      <c r="D18" s="1"/>
      <c r="E18" s="1"/>
      <c r="F18" s="1"/>
      <c r="G18" s="1">
        <v>4120</v>
      </c>
      <c r="H18" s="1">
        <v>180</v>
      </c>
      <c r="I18" s="1">
        <v>12479</v>
      </c>
      <c r="J18" s="1"/>
      <c r="K18" s="1">
        <v>195</v>
      </c>
      <c r="L18" s="1">
        <v>70</v>
      </c>
      <c r="M18" s="1">
        <v>317</v>
      </c>
      <c r="N18" s="1"/>
      <c r="O18" s="1"/>
      <c r="R18" t="s">
        <v>29</v>
      </c>
      <c r="S18" s="1"/>
      <c r="T18" s="1">
        <v>32</v>
      </c>
      <c r="U18" s="1"/>
      <c r="V18" s="1">
        <v>107</v>
      </c>
      <c r="W18" s="1"/>
      <c r="X18" s="1"/>
      <c r="Y18" s="1"/>
      <c r="Z18" s="1">
        <v>180</v>
      </c>
      <c r="AA18" s="1"/>
      <c r="AB18" s="1">
        <v>4120</v>
      </c>
      <c r="AC18" s="1">
        <v>11744</v>
      </c>
    </row>
    <row r="19" spans="1:29" x14ac:dyDescent="0.25">
      <c r="A19" t="s">
        <v>19</v>
      </c>
      <c r="B19" s="1"/>
      <c r="C19" s="1">
        <v>40</v>
      </c>
      <c r="D19" s="1"/>
      <c r="E19" s="1"/>
      <c r="F19" s="1"/>
      <c r="G19" s="1"/>
      <c r="H19" s="1">
        <v>172</v>
      </c>
      <c r="I19" s="1"/>
      <c r="J19" s="1"/>
      <c r="K19" s="1">
        <v>190</v>
      </c>
      <c r="L19" s="1">
        <v>250</v>
      </c>
      <c r="M19" s="1">
        <v>18</v>
      </c>
      <c r="N19" s="1"/>
      <c r="O19" s="1"/>
      <c r="R19" t="s">
        <v>19</v>
      </c>
      <c r="S19" s="1"/>
      <c r="T19" s="1">
        <v>40</v>
      </c>
      <c r="U19" s="1"/>
      <c r="V19" s="1">
        <v>18</v>
      </c>
      <c r="W19" s="1"/>
      <c r="X19" s="1"/>
      <c r="Y19" s="1"/>
      <c r="Z19" s="1">
        <v>172</v>
      </c>
      <c r="AA19" s="1"/>
      <c r="AB19" s="1"/>
      <c r="AC19" s="1"/>
    </row>
    <row r="20" spans="1:29" x14ac:dyDescent="0.25">
      <c r="A20" t="s">
        <v>30</v>
      </c>
      <c r="B20" s="1"/>
      <c r="C20" s="1"/>
      <c r="D20" s="1"/>
      <c r="E20" s="1"/>
      <c r="F20" s="1">
        <v>367</v>
      </c>
      <c r="G20" s="1"/>
      <c r="H20" s="1"/>
      <c r="I20" s="1"/>
      <c r="J20" s="1"/>
      <c r="K20" s="1"/>
      <c r="L20" s="1"/>
      <c r="M20" s="1"/>
      <c r="N20" s="1"/>
      <c r="O2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7A7EF-AA15-42AE-85CF-1E21A44F87D9}">
  <sheetPr>
    <tabColor rgb="FFFF0000"/>
  </sheetPr>
  <dimension ref="A1:O19"/>
  <sheetViews>
    <sheetView zoomScaleNormal="100" workbookViewId="0">
      <pane xSplit="1" topLeftCell="B1" activePane="topRight" state="frozen"/>
      <selection pane="topRight" activeCell="N2" sqref="N2"/>
    </sheetView>
  </sheetViews>
  <sheetFormatPr defaultRowHeight="15" x14ac:dyDescent="0.25"/>
  <cols>
    <col min="1" max="1" width="35.42578125" bestFit="1" customWidth="1"/>
    <col min="2" max="13" width="9.5703125" bestFit="1" customWidth="1"/>
    <col min="14" max="14" width="10.5703125" bestFit="1" customWidth="1"/>
    <col min="15" max="15" width="1.42578125" customWidth="1"/>
  </cols>
  <sheetData>
    <row r="1" spans="1:15" ht="19.5" thickBot="1" x14ac:dyDescent="0.35">
      <c r="B1" s="146">
        <v>2018</v>
      </c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1"/>
    </row>
    <row r="2" spans="1:15" ht="15.75" thickBot="1" x14ac:dyDescent="0.3">
      <c r="A2" s="6" t="s">
        <v>52</v>
      </c>
      <c r="B2" s="7" t="s">
        <v>53</v>
      </c>
      <c r="C2" s="8" t="s">
        <v>54</v>
      </c>
      <c r="D2" s="8" t="s">
        <v>55</v>
      </c>
      <c r="E2" s="8" t="s">
        <v>56</v>
      </c>
      <c r="F2" s="8" t="s">
        <v>57</v>
      </c>
      <c r="G2" s="8" t="s">
        <v>58</v>
      </c>
      <c r="H2" s="8" t="s">
        <v>59</v>
      </c>
      <c r="I2" s="8" t="s">
        <v>60</v>
      </c>
      <c r="J2" s="8" t="s">
        <v>61</v>
      </c>
      <c r="K2" s="8" t="s">
        <v>62</v>
      </c>
      <c r="L2" s="8" t="s">
        <v>63</v>
      </c>
      <c r="M2" s="8" t="s">
        <v>64</v>
      </c>
      <c r="N2" s="9" t="s">
        <v>3737</v>
      </c>
      <c r="O2" s="10"/>
    </row>
    <row r="3" spans="1:15" x14ac:dyDescent="0.25">
      <c r="A3" s="13" t="s">
        <v>10</v>
      </c>
      <c r="B3" s="14"/>
      <c r="C3" s="15"/>
      <c r="D3" s="15"/>
      <c r="E3" s="15"/>
      <c r="F3" s="15"/>
      <c r="G3" s="15"/>
      <c r="H3" s="15"/>
      <c r="I3" s="15">
        <v>12134</v>
      </c>
      <c r="J3" s="15">
        <v>11421</v>
      </c>
      <c r="K3" s="15"/>
      <c r="L3" s="15"/>
      <c r="M3" s="15"/>
      <c r="N3" s="16">
        <f>SUM(B3:M3)</f>
        <v>23555</v>
      </c>
      <c r="O3" s="17"/>
    </row>
    <row r="4" spans="1:15" x14ac:dyDescent="0.25">
      <c r="A4" s="13" t="s">
        <v>20</v>
      </c>
      <c r="B4" s="14"/>
      <c r="C4" s="15"/>
      <c r="D4" s="15"/>
      <c r="E4" s="15"/>
      <c r="F4" s="15"/>
      <c r="G4" s="15"/>
      <c r="H4" s="15"/>
      <c r="I4" s="15">
        <v>1466</v>
      </c>
      <c r="J4" s="15">
        <v>1964</v>
      </c>
      <c r="K4" s="15"/>
      <c r="L4" s="15"/>
      <c r="M4" s="15"/>
      <c r="N4" s="16">
        <f t="shared" ref="N4:N16" si="0">SUM(B4:M4)</f>
        <v>3430</v>
      </c>
      <c r="O4" s="17"/>
    </row>
    <row r="5" spans="1:15" x14ac:dyDescent="0.25">
      <c r="A5" s="13" t="s">
        <v>16</v>
      </c>
      <c r="B5" s="14"/>
      <c r="C5" s="15"/>
      <c r="D5" s="15"/>
      <c r="E5" s="15"/>
      <c r="F5" s="15"/>
      <c r="G5" s="15"/>
      <c r="H5" s="15"/>
      <c r="I5" s="15">
        <v>7011</v>
      </c>
      <c r="J5" s="15">
        <v>11289</v>
      </c>
      <c r="K5" s="15"/>
      <c r="L5" s="15"/>
      <c r="M5" s="15"/>
      <c r="N5" s="16">
        <f t="shared" si="0"/>
        <v>18300</v>
      </c>
      <c r="O5" s="17"/>
    </row>
    <row r="6" spans="1:15" x14ac:dyDescent="0.25">
      <c r="A6" s="13" t="s">
        <v>12</v>
      </c>
      <c r="B6" s="14"/>
      <c r="C6" s="15"/>
      <c r="D6" s="15"/>
      <c r="E6" s="15"/>
      <c r="F6" s="15"/>
      <c r="G6" s="15"/>
      <c r="H6" s="15"/>
      <c r="I6" s="15"/>
      <c r="J6" s="15">
        <v>1615</v>
      </c>
      <c r="K6" s="15"/>
      <c r="L6" s="15"/>
      <c r="M6" s="15"/>
      <c r="N6" s="16">
        <f t="shared" si="0"/>
        <v>1615</v>
      </c>
      <c r="O6" s="17"/>
    </row>
    <row r="7" spans="1:15" x14ac:dyDescent="0.25">
      <c r="A7" s="13" t="s">
        <v>17</v>
      </c>
      <c r="B7" s="14"/>
      <c r="C7" s="15"/>
      <c r="D7" s="15"/>
      <c r="E7" s="15"/>
      <c r="F7" s="15"/>
      <c r="G7" s="15"/>
      <c r="H7" s="15"/>
      <c r="I7" s="15">
        <v>265</v>
      </c>
      <c r="J7" s="15">
        <v>371</v>
      </c>
      <c r="K7" s="15"/>
      <c r="L7" s="15"/>
      <c r="M7" s="15"/>
      <c r="N7" s="16">
        <f t="shared" si="0"/>
        <v>636</v>
      </c>
      <c r="O7" s="17"/>
    </row>
    <row r="8" spans="1:15" x14ac:dyDescent="0.25">
      <c r="A8" s="13" t="s">
        <v>32</v>
      </c>
      <c r="B8" s="14"/>
      <c r="C8" s="15"/>
      <c r="D8" s="15"/>
      <c r="E8" s="15"/>
      <c r="F8" s="15"/>
      <c r="G8" s="15"/>
      <c r="H8" s="15"/>
      <c r="I8" s="15">
        <v>130825</v>
      </c>
      <c r="J8" s="15">
        <v>45509</v>
      </c>
      <c r="K8" s="15"/>
      <c r="L8" s="15"/>
      <c r="M8" s="15"/>
      <c r="N8" s="16">
        <f t="shared" si="0"/>
        <v>176334</v>
      </c>
      <c r="O8" s="17"/>
    </row>
    <row r="9" spans="1:15" x14ac:dyDescent="0.25">
      <c r="A9" s="13" t="s">
        <v>28</v>
      </c>
      <c r="B9" s="14"/>
      <c r="C9" s="15"/>
      <c r="D9" s="15"/>
      <c r="E9" s="15"/>
      <c r="F9" s="15"/>
      <c r="G9" s="15"/>
      <c r="H9" s="15"/>
      <c r="I9" s="15">
        <v>3559</v>
      </c>
      <c r="J9" s="15">
        <v>4667</v>
      </c>
      <c r="K9" s="15"/>
      <c r="L9" s="15"/>
      <c r="M9" s="15"/>
      <c r="N9" s="16">
        <f t="shared" si="0"/>
        <v>8226</v>
      </c>
      <c r="O9" s="17"/>
    </row>
    <row r="10" spans="1:15" x14ac:dyDescent="0.25">
      <c r="A10" s="13" t="s">
        <v>31</v>
      </c>
      <c r="B10" s="14"/>
      <c r="C10" s="15"/>
      <c r="D10" s="15"/>
      <c r="E10" s="15"/>
      <c r="F10" s="15"/>
      <c r="G10" s="15"/>
      <c r="H10" s="15"/>
      <c r="I10" s="15">
        <v>922</v>
      </c>
      <c r="J10" s="15">
        <v>3905</v>
      </c>
      <c r="K10" s="15"/>
      <c r="L10" s="15"/>
      <c r="M10" s="15"/>
      <c r="N10" s="16">
        <f t="shared" si="0"/>
        <v>4827</v>
      </c>
      <c r="O10" s="17"/>
    </row>
    <row r="11" spans="1:15" x14ac:dyDescent="0.25">
      <c r="A11" s="13" t="s">
        <v>26</v>
      </c>
      <c r="B11" s="14"/>
      <c r="C11" s="15"/>
      <c r="D11" s="15"/>
      <c r="E11" s="15"/>
      <c r="F11" s="15"/>
      <c r="G11" s="15"/>
      <c r="H11" s="15"/>
      <c r="I11" s="15">
        <v>6170</v>
      </c>
      <c r="J11" s="15">
        <v>3255</v>
      </c>
      <c r="K11" s="15"/>
      <c r="L11" s="15"/>
      <c r="M11" s="15"/>
      <c r="N11" s="16">
        <f t="shared" si="0"/>
        <v>9425</v>
      </c>
      <c r="O11" s="17"/>
    </row>
    <row r="12" spans="1:15" x14ac:dyDescent="0.25">
      <c r="A12" s="13" t="s">
        <v>15</v>
      </c>
      <c r="B12" s="14"/>
      <c r="C12" s="15"/>
      <c r="D12" s="15"/>
      <c r="E12" s="15"/>
      <c r="F12" s="15"/>
      <c r="G12" s="15"/>
      <c r="H12" s="15"/>
      <c r="I12" s="15">
        <v>1111</v>
      </c>
      <c r="J12" s="15">
        <v>675</v>
      </c>
      <c r="K12" s="15"/>
      <c r="L12" s="15"/>
      <c r="M12" s="15"/>
      <c r="N12" s="16">
        <f t="shared" si="0"/>
        <v>1786</v>
      </c>
      <c r="O12" s="17"/>
    </row>
    <row r="13" spans="1:15" x14ac:dyDescent="0.25">
      <c r="A13" s="13" t="s">
        <v>18</v>
      </c>
      <c r="B13" s="1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6">
        <f t="shared" si="0"/>
        <v>0</v>
      </c>
      <c r="O13" s="17"/>
    </row>
    <row r="14" spans="1:15" x14ac:dyDescent="0.25">
      <c r="A14" s="13" t="s">
        <v>27</v>
      </c>
      <c r="B14" s="14"/>
      <c r="C14" s="15"/>
      <c r="D14" s="15"/>
      <c r="E14" s="15"/>
      <c r="F14" s="15"/>
      <c r="G14" s="15"/>
      <c r="H14" s="15"/>
      <c r="I14" s="15">
        <v>11619</v>
      </c>
      <c r="J14" s="15">
        <v>2788</v>
      </c>
      <c r="K14" s="15"/>
      <c r="L14" s="15"/>
      <c r="M14" s="15"/>
      <c r="N14" s="16">
        <f t="shared" si="0"/>
        <v>14407</v>
      </c>
      <c r="O14" s="17"/>
    </row>
    <row r="15" spans="1:15" x14ac:dyDescent="0.25">
      <c r="A15" s="13" t="s">
        <v>29</v>
      </c>
      <c r="B15" s="14"/>
      <c r="C15" s="15"/>
      <c r="D15" s="15"/>
      <c r="E15" s="15"/>
      <c r="F15" s="15"/>
      <c r="G15" s="15"/>
      <c r="H15" s="15"/>
      <c r="I15" s="15">
        <v>13304</v>
      </c>
      <c r="J15" s="15">
        <v>16415</v>
      </c>
      <c r="K15" s="15"/>
      <c r="L15" s="15"/>
      <c r="M15" s="15"/>
      <c r="N15" s="16">
        <f t="shared" si="0"/>
        <v>29719</v>
      </c>
      <c r="O15" s="17"/>
    </row>
    <row r="16" spans="1:15" ht="15.75" thickBot="1" x14ac:dyDescent="0.3">
      <c r="A16" s="13" t="s">
        <v>19</v>
      </c>
      <c r="B16" s="19"/>
      <c r="C16" s="20"/>
      <c r="D16" s="20"/>
      <c r="E16" s="20"/>
      <c r="F16" s="20"/>
      <c r="G16" s="20"/>
      <c r="H16" s="20"/>
      <c r="I16" s="15"/>
      <c r="J16" s="20"/>
      <c r="K16" s="20"/>
      <c r="L16" s="20"/>
      <c r="M16" s="20"/>
      <c r="N16" s="16">
        <f t="shared" si="0"/>
        <v>0</v>
      </c>
      <c r="O16" s="17"/>
    </row>
    <row r="17" spans="1:15" ht="15.75" thickBot="1" x14ac:dyDescent="0.3">
      <c r="A17" s="6" t="s">
        <v>40</v>
      </c>
      <c r="B17" s="21">
        <f>SUM(B3:B16)</f>
        <v>0</v>
      </c>
      <c r="C17" s="21">
        <f t="shared" ref="C17:N17" si="1">SUM(C3:C16)</f>
        <v>0</v>
      </c>
      <c r="D17" s="21">
        <f t="shared" si="1"/>
        <v>0</v>
      </c>
      <c r="E17" s="21">
        <f t="shared" si="1"/>
        <v>0</v>
      </c>
      <c r="F17" s="21">
        <f t="shared" si="1"/>
        <v>0</v>
      </c>
      <c r="G17" s="21">
        <f t="shared" si="1"/>
        <v>0</v>
      </c>
      <c r="H17" s="21">
        <f t="shared" si="1"/>
        <v>0</v>
      </c>
      <c r="I17" s="21">
        <f t="shared" si="1"/>
        <v>188386</v>
      </c>
      <c r="J17" s="21">
        <f t="shared" si="1"/>
        <v>103874</v>
      </c>
      <c r="K17" s="21">
        <f t="shared" si="1"/>
        <v>0</v>
      </c>
      <c r="L17" s="21">
        <f t="shared" si="1"/>
        <v>0</v>
      </c>
      <c r="M17" s="21">
        <f t="shared" si="1"/>
        <v>0</v>
      </c>
      <c r="N17" s="22">
        <f t="shared" si="1"/>
        <v>292260</v>
      </c>
      <c r="O17" s="23"/>
    </row>
    <row r="18" spans="1:15" x14ac:dyDescent="0.25">
      <c r="A18" s="25" t="s">
        <v>3759</v>
      </c>
      <c r="B18" s="26"/>
      <c r="C18" s="26"/>
      <c r="D18" s="26"/>
      <c r="E18" s="26"/>
      <c r="F18" s="26"/>
      <c r="G18" s="26"/>
      <c r="H18" s="26"/>
      <c r="I18" s="26">
        <f>I17/31</f>
        <v>6076.9677419354839</v>
      </c>
      <c r="J18" s="28">
        <f>J17/30</f>
        <v>3462.4666666666667</v>
      </c>
      <c r="K18" s="26">
        <f>K17/31</f>
        <v>0</v>
      </c>
      <c r="L18" s="26">
        <f>L17/30</f>
        <v>0</v>
      </c>
      <c r="M18" s="26">
        <f>M17/31</f>
        <v>0</v>
      </c>
      <c r="N18" s="26">
        <f>N17/365</f>
        <v>800.71232876712327</v>
      </c>
      <c r="O18" s="26"/>
    </row>
    <row r="19" spans="1:15" x14ac:dyDescent="0.25">
      <c r="B19" s="26"/>
    </row>
  </sheetData>
  <mergeCells count="1">
    <mergeCell ref="B1:N1"/>
  </mergeCells>
  <conditionalFormatting sqref="B17:O17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O16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/>
  </sheetPr>
  <dimension ref="A1:Q17"/>
  <sheetViews>
    <sheetView view="pageBreakPreview" zoomScale="85" zoomScaleNormal="85" zoomScaleSheetLayoutView="85" workbookViewId="0">
      <selection activeCell="G9" sqref="G9"/>
    </sheetView>
  </sheetViews>
  <sheetFormatPr defaultRowHeight="19.5" x14ac:dyDescent="0.3"/>
  <cols>
    <col min="1" max="1" width="11.85546875" style="63" customWidth="1"/>
    <col min="2" max="2" width="14.85546875" style="63" bestFit="1" customWidth="1"/>
    <col min="3" max="17" width="15.7109375" style="65" customWidth="1"/>
    <col min="18" max="16384" width="9.140625" style="63"/>
  </cols>
  <sheetData>
    <row r="1" spans="1:17" x14ac:dyDescent="0.3">
      <c r="A1" s="147" t="s">
        <v>87</v>
      </c>
      <c r="B1" s="124" t="s">
        <v>728</v>
      </c>
      <c r="C1" s="125" t="s">
        <v>10</v>
      </c>
      <c r="D1" s="125" t="s">
        <v>20</v>
      </c>
      <c r="E1" s="125" t="s">
        <v>16</v>
      </c>
      <c r="F1" s="125" t="s">
        <v>12</v>
      </c>
      <c r="G1" s="125" t="s">
        <v>17</v>
      </c>
      <c r="H1" s="125" t="s">
        <v>32</v>
      </c>
      <c r="I1" s="125" t="s">
        <v>28</v>
      </c>
      <c r="J1" s="125" t="s">
        <v>31</v>
      </c>
      <c r="K1" s="125" t="s">
        <v>26</v>
      </c>
      <c r="L1" s="125" t="s">
        <v>15</v>
      </c>
      <c r="M1" s="125" t="s">
        <v>18</v>
      </c>
      <c r="N1" s="125" t="s">
        <v>27</v>
      </c>
      <c r="O1" s="125" t="s">
        <v>29</v>
      </c>
      <c r="P1" s="125" t="s">
        <v>19</v>
      </c>
      <c r="Q1" s="126" t="s">
        <v>40</v>
      </c>
    </row>
    <row r="2" spans="1:17" x14ac:dyDescent="0.3">
      <c r="A2" s="148"/>
      <c r="B2" s="64" t="s">
        <v>10</v>
      </c>
      <c r="C2" s="123">
        <v>7666.8</v>
      </c>
      <c r="D2" s="123">
        <v>20</v>
      </c>
      <c r="E2" s="123">
        <v>0</v>
      </c>
      <c r="F2" s="123">
        <v>0</v>
      </c>
      <c r="G2" s="123">
        <v>0</v>
      </c>
      <c r="H2" s="123"/>
      <c r="I2" s="123">
        <v>0</v>
      </c>
      <c r="J2" s="123">
        <v>0</v>
      </c>
      <c r="K2" s="123">
        <v>25</v>
      </c>
      <c r="L2" s="123">
        <v>1611.9</v>
      </c>
      <c r="M2" s="123">
        <v>380</v>
      </c>
      <c r="N2" s="123"/>
      <c r="O2" s="123">
        <v>0</v>
      </c>
      <c r="P2" s="123">
        <v>230</v>
      </c>
      <c r="Q2" s="127">
        <f>SUM(C2:P2)</f>
        <v>9933.7000000000007</v>
      </c>
    </row>
    <row r="3" spans="1:17" x14ac:dyDescent="0.3">
      <c r="A3" s="148"/>
      <c r="B3" s="64" t="s">
        <v>20</v>
      </c>
      <c r="C3" s="123">
        <v>0</v>
      </c>
      <c r="D3" s="123">
        <v>626</v>
      </c>
      <c r="E3" s="123">
        <v>0</v>
      </c>
      <c r="F3" s="123">
        <v>0</v>
      </c>
      <c r="G3" s="123">
        <v>0</v>
      </c>
      <c r="H3" s="123"/>
      <c r="I3" s="123">
        <v>110</v>
      </c>
      <c r="J3" s="123">
        <v>0</v>
      </c>
      <c r="K3" s="123">
        <v>0</v>
      </c>
      <c r="L3" s="123">
        <v>0</v>
      </c>
      <c r="M3" s="123">
        <v>0</v>
      </c>
      <c r="N3" s="123"/>
      <c r="O3" s="123">
        <v>0</v>
      </c>
      <c r="P3" s="123">
        <v>0</v>
      </c>
      <c r="Q3" s="127">
        <f t="shared" ref="Q3:Q16" si="0">SUM(C3:P3)</f>
        <v>736</v>
      </c>
    </row>
    <row r="4" spans="1:17" x14ac:dyDescent="0.3">
      <c r="A4" s="148"/>
      <c r="B4" s="64" t="s">
        <v>16</v>
      </c>
      <c r="C4" s="123">
        <v>0</v>
      </c>
      <c r="D4" s="123">
        <v>0</v>
      </c>
      <c r="E4" s="123">
        <v>1148</v>
      </c>
      <c r="F4" s="123">
        <v>0</v>
      </c>
      <c r="G4" s="123">
        <v>0</v>
      </c>
      <c r="H4" s="123"/>
      <c r="I4" s="123">
        <v>64</v>
      </c>
      <c r="J4" s="123">
        <v>0</v>
      </c>
      <c r="K4" s="123">
        <v>0</v>
      </c>
      <c r="L4" s="123">
        <v>0</v>
      </c>
      <c r="M4" s="123">
        <v>0</v>
      </c>
      <c r="N4" s="123"/>
      <c r="O4" s="123">
        <v>0</v>
      </c>
      <c r="P4" s="123">
        <v>0</v>
      </c>
      <c r="Q4" s="127">
        <f t="shared" si="0"/>
        <v>1212</v>
      </c>
    </row>
    <row r="5" spans="1:17" x14ac:dyDescent="0.3">
      <c r="A5" s="148"/>
      <c r="B5" s="64" t="s">
        <v>12</v>
      </c>
      <c r="C5" s="123">
        <v>0</v>
      </c>
      <c r="D5" s="123">
        <v>0</v>
      </c>
      <c r="E5" s="123">
        <v>0</v>
      </c>
      <c r="F5" s="123">
        <v>18</v>
      </c>
      <c r="G5" s="123">
        <v>0</v>
      </c>
      <c r="H5" s="123"/>
      <c r="I5" s="123">
        <v>0</v>
      </c>
      <c r="J5" s="123">
        <v>0</v>
      </c>
      <c r="K5" s="123">
        <v>0</v>
      </c>
      <c r="L5" s="123">
        <v>0</v>
      </c>
      <c r="M5" s="123">
        <v>0</v>
      </c>
      <c r="N5" s="123"/>
      <c r="O5" s="123">
        <v>0</v>
      </c>
      <c r="P5" s="123">
        <v>0</v>
      </c>
      <c r="Q5" s="127">
        <f t="shared" si="0"/>
        <v>18</v>
      </c>
    </row>
    <row r="6" spans="1:17" x14ac:dyDescent="0.3">
      <c r="A6" s="148"/>
      <c r="B6" s="64" t="s">
        <v>17</v>
      </c>
      <c r="C6" s="123">
        <v>0</v>
      </c>
      <c r="D6" s="123">
        <v>0</v>
      </c>
      <c r="E6" s="123">
        <v>0</v>
      </c>
      <c r="F6" s="123">
        <v>0</v>
      </c>
      <c r="G6" s="123">
        <v>366</v>
      </c>
      <c r="H6" s="123"/>
      <c r="I6" s="123">
        <v>0</v>
      </c>
      <c r="J6" s="123">
        <v>0</v>
      </c>
      <c r="K6" s="123">
        <v>0</v>
      </c>
      <c r="L6" s="123">
        <v>0</v>
      </c>
      <c r="M6" s="123">
        <v>490</v>
      </c>
      <c r="N6" s="123"/>
      <c r="O6" s="123">
        <v>30</v>
      </c>
      <c r="P6" s="123">
        <v>255</v>
      </c>
      <c r="Q6" s="127">
        <f t="shared" si="0"/>
        <v>1141</v>
      </c>
    </row>
    <row r="7" spans="1:17" x14ac:dyDescent="0.3">
      <c r="A7" s="148"/>
      <c r="B7" s="64" t="s">
        <v>32</v>
      </c>
      <c r="C7" s="123">
        <v>0</v>
      </c>
      <c r="D7" s="123">
        <v>0</v>
      </c>
      <c r="E7" s="123">
        <v>0</v>
      </c>
      <c r="F7" s="123">
        <v>0</v>
      </c>
      <c r="G7" s="123">
        <v>209</v>
      </c>
      <c r="H7" s="123"/>
      <c r="I7" s="123">
        <v>0</v>
      </c>
      <c r="J7" s="123">
        <v>0</v>
      </c>
      <c r="K7" s="123">
        <v>0</v>
      </c>
      <c r="L7" s="123">
        <v>1.7</v>
      </c>
      <c r="M7" s="123">
        <v>0</v>
      </c>
      <c r="N7" s="123"/>
      <c r="O7" s="123">
        <v>0</v>
      </c>
      <c r="P7" s="123">
        <v>0</v>
      </c>
      <c r="Q7" s="127">
        <f t="shared" si="0"/>
        <v>210.7</v>
      </c>
    </row>
    <row r="8" spans="1:17" x14ac:dyDescent="0.3">
      <c r="A8" s="148"/>
      <c r="B8" s="64" t="s">
        <v>28</v>
      </c>
      <c r="C8" s="123">
        <v>0</v>
      </c>
      <c r="D8" s="123">
        <v>261</v>
      </c>
      <c r="E8" s="123">
        <v>1535</v>
      </c>
      <c r="F8" s="123">
        <v>0</v>
      </c>
      <c r="G8" s="123">
        <v>0</v>
      </c>
      <c r="H8" s="123"/>
      <c r="I8" s="123">
        <v>5163</v>
      </c>
      <c r="J8" s="123">
        <v>0</v>
      </c>
      <c r="K8" s="123">
        <v>0</v>
      </c>
      <c r="L8" s="123">
        <v>0</v>
      </c>
      <c r="M8" s="123">
        <v>0</v>
      </c>
      <c r="N8" s="123"/>
      <c r="O8" s="123">
        <v>0</v>
      </c>
      <c r="P8" s="123">
        <v>0</v>
      </c>
      <c r="Q8" s="127">
        <f t="shared" si="0"/>
        <v>6959</v>
      </c>
    </row>
    <row r="9" spans="1:17" x14ac:dyDescent="0.3">
      <c r="A9" s="148"/>
      <c r="B9" s="64" t="s">
        <v>31</v>
      </c>
      <c r="C9" s="123">
        <v>1703.9</v>
      </c>
      <c r="D9" s="123">
        <v>0</v>
      </c>
      <c r="E9" s="123">
        <v>70</v>
      </c>
      <c r="F9" s="123">
        <v>0</v>
      </c>
      <c r="G9" s="123">
        <v>0</v>
      </c>
      <c r="H9" s="123"/>
      <c r="I9" s="123">
        <v>0</v>
      </c>
      <c r="J9" s="123">
        <v>256</v>
      </c>
      <c r="K9" s="123">
        <v>46</v>
      </c>
      <c r="L9" s="123">
        <v>5982.2</v>
      </c>
      <c r="M9" s="123">
        <v>200</v>
      </c>
      <c r="N9" s="123"/>
      <c r="O9" s="123">
        <v>0</v>
      </c>
      <c r="P9" s="123">
        <v>145</v>
      </c>
      <c r="Q9" s="127">
        <f t="shared" si="0"/>
        <v>8403.1</v>
      </c>
    </row>
    <row r="10" spans="1:17" x14ac:dyDescent="0.3">
      <c r="A10" s="148"/>
      <c r="B10" s="66" t="s">
        <v>26</v>
      </c>
      <c r="C10" s="123">
        <v>192.4</v>
      </c>
      <c r="D10" s="123">
        <v>0</v>
      </c>
      <c r="E10" s="123">
        <v>0</v>
      </c>
      <c r="F10" s="123">
        <v>0</v>
      </c>
      <c r="G10" s="123">
        <v>0</v>
      </c>
      <c r="H10" s="123"/>
      <c r="I10" s="123">
        <v>0</v>
      </c>
      <c r="J10" s="123">
        <v>0</v>
      </c>
      <c r="K10" s="123">
        <v>161</v>
      </c>
      <c r="L10" s="123">
        <v>0</v>
      </c>
      <c r="M10" s="123">
        <v>135</v>
      </c>
      <c r="N10" s="123"/>
      <c r="O10" s="123">
        <v>0</v>
      </c>
      <c r="P10" s="123">
        <v>150</v>
      </c>
      <c r="Q10" s="127">
        <f t="shared" si="0"/>
        <v>638.4</v>
      </c>
    </row>
    <row r="11" spans="1:17" x14ac:dyDescent="0.3">
      <c r="A11" s="148"/>
      <c r="B11" s="66" t="s">
        <v>15</v>
      </c>
      <c r="C11" s="123">
        <v>5930.8</v>
      </c>
      <c r="D11" s="123">
        <v>0</v>
      </c>
      <c r="E11" s="123">
        <v>0</v>
      </c>
      <c r="F11" s="123">
        <v>0</v>
      </c>
      <c r="G11" s="123">
        <v>0</v>
      </c>
      <c r="H11" s="123"/>
      <c r="I11" s="123">
        <v>18</v>
      </c>
      <c r="J11" s="123">
        <v>0</v>
      </c>
      <c r="K11" s="123">
        <v>0</v>
      </c>
      <c r="L11" s="123">
        <v>26337</v>
      </c>
      <c r="M11" s="123">
        <v>0</v>
      </c>
      <c r="N11" s="123"/>
      <c r="O11" s="123">
        <v>0</v>
      </c>
      <c r="P11" s="123">
        <v>0</v>
      </c>
      <c r="Q11" s="127">
        <f t="shared" si="0"/>
        <v>32285.8</v>
      </c>
    </row>
    <row r="12" spans="1:17" x14ac:dyDescent="0.3">
      <c r="A12" s="148"/>
      <c r="B12" s="66" t="s">
        <v>18</v>
      </c>
      <c r="C12" s="123">
        <v>0</v>
      </c>
      <c r="D12" s="123">
        <v>0</v>
      </c>
      <c r="E12" s="123">
        <v>0</v>
      </c>
      <c r="F12" s="123">
        <v>0</v>
      </c>
      <c r="G12" s="123">
        <v>0</v>
      </c>
      <c r="H12" s="123"/>
      <c r="I12" s="123">
        <v>0</v>
      </c>
      <c r="J12" s="123">
        <v>0</v>
      </c>
      <c r="K12" s="123">
        <v>0</v>
      </c>
      <c r="L12" s="123">
        <v>0</v>
      </c>
      <c r="M12" s="123">
        <v>1140</v>
      </c>
      <c r="N12" s="123"/>
      <c r="O12" s="123">
        <v>0</v>
      </c>
      <c r="P12" s="123">
        <v>190</v>
      </c>
      <c r="Q12" s="127">
        <f t="shared" si="0"/>
        <v>1330</v>
      </c>
    </row>
    <row r="13" spans="1:17" x14ac:dyDescent="0.3">
      <c r="A13" s="148"/>
      <c r="B13" s="66" t="s">
        <v>27</v>
      </c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7">
        <f t="shared" si="0"/>
        <v>0</v>
      </c>
    </row>
    <row r="14" spans="1:17" x14ac:dyDescent="0.3">
      <c r="A14" s="148"/>
      <c r="B14" s="66" t="s">
        <v>29</v>
      </c>
      <c r="C14" s="123">
        <v>0</v>
      </c>
      <c r="D14" s="123">
        <v>0</v>
      </c>
      <c r="E14" s="123">
        <v>0</v>
      </c>
      <c r="F14" s="123">
        <v>0</v>
      </c>
      <c r="G14" s="123">
        <v>0</v>
      </c>
      <c r="H14" s="123"/>
      <c r="I14" s="123">
        <v>0</v>
      </c>
      <c r="J14" s="123">
        <v>0</v>
      </c>
      <c r="K14" s="123">
        <v>965</v>
      </c>
      <c r="L14" s="123">
        <v>0</v>
      </c>
      <c r="M14" s="123">
        <v>230</v>
      </c>
      <c r="N14" s="123"/>
      <c r="O14" s="123">
        <v>422</v>
      </c>
      <c r="P14" s="123">
        <v>30</v>
      </c>
      <c r="Q14" s="127">
        <f t="shared" si="0"/>
        <v>1647</v>
      </c>
    </row>
    <row r="15" spans="1:17" x14ac:dyDescent="0.3">
      <c r="A15" s="148"/>
      <c r="B15" s="66" t="s">
        <v>19</v>
      </c>
      <c r="C15" s="123">
        <v>0</v>
      </c>
      <c r="D15" s="123">
        <v>0</v>
      </c>
      <c r="E15" s="123">
        <v>0</v>
      </c>
      <c r="F15" s="123">
        <v>0</v>
      </c>
      <c r="G15" s="123">
        <v>0</v>
      </c>
      <c r="H15" s="123"/>
      <c r="I15" s="123">
        <v>0</v>
      </c>
      <c r="J15" s="123">
        <v>0</v>
      </c>
      <c r="K15" s="123">
        <v>0</v>
      </c>
      <c r="L15" s="123">
        <v>0</v>
      </c>
      <c r="M15" s="123">
        <v>350</v>
      </c>
      <c r="N15" s="123"/>
      <c r="O15" s="123">
        <v>0</v>
      </c>
      <c r="P15" s="123">
        <v>210</v>
      </c>
      <c r="Q15" s="127">
        <f t="shared" si="0"/>
        <v>560</v>
      </c>
    </row>
    <row r="16" spans="1:17" x14ac:dyDescent="0.3">
      <c r="A16" s="148"/>
      <c r="B16" s="66" t="s">
        <v>71</v>
      </c>
      <c r="C16" s="123">
        <v>0</v>
      </c>
      <c r="D16" s="123">
        <v>0</v>
      </c>
      <c r="E16" s="123">
        <v>0</v>
      </c>
      <c r="F16" s="123">
        <v>0</v>
      </c>
      <c r="G16" s="123">
        <v>0</v>
      </c>
      <c r="H16" s="123"/>
      <c r="I16" s="123">
        <v>0</v>
      </c>
      <c r="J16" s="123">
        <v>0</v>
      </c>
      <c r="K16" s="123">
        <v>0</v>
      </c>
      <c r="L16" s="123">
        <v>18945.099999999999</v>
      </c>
      <c r="M16" s="123">
        <v>0</v>
      </c>
      <c r="N16" s="123"/>
      <c r="O16" s="123">
        <v>0</v>
      </c>
      <c r="P16" s="123">
        <v>0</v>
      </c>
      <c r="Q16" s="127">
        <f t="shared" si="0"/>
        <v>18945.099999999999</v>
      </c>
    </row>
    <row r="17" spans="1:17" x14ac:dyDescent="0.3">
      <c r="A17" s="149"/>
      <c r="B17" s="128" t="s">
        <v>40</v>
      </c>
      <c r="C17" s="129">
        <v>15494</v>
      </c>
      <c r="D17" s="129">
        <v>907</v>
      </c>
      <c r="E17" s="129">
        <v>2753</v>
      </c>
      <c r="F17" s="129">
        <v>18</v>
      </c>
      <c r="G17" s="129">
        <v>575</v>
      </c>
      <c r="H17" s="129"/>
      <c r="I17" s="129">
        <v>5355</v>
      </c>
      <c r="J17" s="129">
        <v>256</v>
      </c>
      <c r="K17" s="129">
        <v>1197</v>
      </c>
      <c r="L17" s="129">
        <v>52878</v>
      </c>
      <c r="M17" s="129">
        <v>2925</v>
      </c>
      <c r="N17" s="129"/>
      <c r="O17" s="129">
        <v>452</v>
      </c>
      <c r="P17" s="129">
        <v>1210</v>
      </c>
      <c r="Q17" s="130">
        <v>84020</v>
      </c>
    </row>
  </sheetData>
  <mergeCells count="1">
    <mergeCell ref="A1:A17"/>
  </mergeCells>
  <conditionalFormatting sqref="C2:Q17">
    <cfRule type="cellIs" dxfId="128" priority="2" operator="between">
      <formula>1</formula>
      <formula>499</formula>
    </cfRule>
    <cfRule type="colorScale" priority="6">
      <colorScale>
        <cfvo type="num" val="10"/>
        <cfvo type="percentile" val="50"/>
        <cfvo type="num" val="27000"/>
        <color rgb="FF63BE7B"/>
        <color rgb="FFFFEB84"/>
        <color rgb="FFF8696B"/>
      </colorScale>
    </cfRule>
  </conditionalFormatting>
  <conditionalFormatting sqref="B1:Q17">
    <cfRule type="cellIs" dxfId="127" priority="5" operator="lessThan">
      <formula>136</formula>
    </cfRule>
  </conditionalFormatting>
  <pageMargins left="0.7" right="0.7" top="0.75" bottom="0.75" header="0.3" footer="0.3"/>
  <pageSetup paperSize="9" scale="4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47"/>
  <sheetViews>
    <sheetView view="pageLayout" topLeftCell="A4" zoomScaleNormal="100" workbookViewId="0">
      <selection activeCell="D15" sqref="D15"/>
    </sheetView>
  </sheetViews>
  <sheetFormatPr defaultRowHeight="12.75" x14ac:dyDescent="0.2"/>
  <cols>
    <col min="1" max="1" width="12.28515625" style="101" customWidth="1"/>
    <col min="2" max="2" width="20" style="93" customWidth="1"/>
    <col min="3" max="3" width="19" style="93" customWidth="1"/>
    <col min="4" max="4" width="19.5703125" style="93" customWidth="1"/>
    <col min="5" max="5" width="26.140625" style="93" customWidth="1"/>
    <col min="6" max="6" width="78.42578125" style="93" customWidth="1"/>
    <col min="7" max="16384" width="9.140625" style="93"/>
  </cols>
  <sheetData>
    <row r="1" spans="1:9" s="91" customFormat="1" ht="36" customHeight="1" x14ac:dyDescent="0.2">
      <c r="A1" s="89" t="s">
        <v>2176</v>
      </c>
      <c r="B1" s="90"/>
      <c r="C1" s="90"/>
      <c r="D1" s="90"/>
      <c r="E1" s="90"/>
      <c r="F1" s="90"/>
      <c r="G1" s="90"/>
      <c r="H1" s="90"/>
      <c r="I1" s="90"/>
    </row>
    <row r="2" spans="1:9" x14ac:dyDescent="0.2">
      <c r="A2" s="92">
        <v>1</v>
      </c>
      <c r="B2" s="93" t="s">
        <v>2177</v>
      </c>
    </row>
    <row r="3" spans="1:9" x14ac:dyDescent="0.2">
      <c r="A3" s="92">
        <v>2</v>
      </c>
      <c r="B3" s="93" t="s">
        <v>2616</v>
      </c>
    </row>
    <row r="4" spans="1:9" x14ac:dyDescent="0.2">
      <c r="A4" s="92">
        <v>3</v>
      </c>
      <c r="B4" s="94" t="s">
        <v>2603</v>
      </c>
    </row>
    <row r="5" spans="1:9" x14ac:dyDescent="0.2">
      <c r="A5" s="92">
        <v>4</v>
      </c>
      <c r="B5" s="94" t="s">
        <v>2604</v>
      </c>
    </row>
    <row r="6" spans="1:9" x14ac:dyDescent="0.2">
      <c r="A6" s="92"/>
    </row>
    <row r="7" spans="1:9" x14ac:dyDescent="0.2">
      <c r="A7" s="92"/>
    </row>
    <row r="8" spans="1:9" x14ac:dyDescent="0.2">
      <c r="A8" s="95" t="s">
        <v>2175</v>
      </c>
    </row>
    <row r="9" spans="1:9" s="97" customFormat="1" ht="54" customHeight="1" x14ac:dyDescent="0.25">
      <c r="A9" s="96" t="s">
        <v>2142</v>
      </c>
      <c r="B9" s="97" t="s">
        <v>2151</v>
      </c>
      <c r="C9" s="97" t="s">
        <v>2150</v>
      </c>
      <c r="D9" s="98" t="s">
        <v>2146</v>
      </c>
    </row>
    <row r="10" spans="1:9" s="97" customFormat="1" ht="16.5" customHeight="1" x14ac:dyDescent="0.25">
      <c r="A10" s="96"/>
      <c r="D10" s="98"/>
    </row>
    <row r="11" spans="1:9" x14ac:dyDescent="0.2">
      <c r="A11" s="99">
        <v>1</v>
      </c>
      <c r="B11" s="94" t="s">
        <v>2174</v>
      </c>
      <c r="C11" s="94" t="s">
        <v>2149</v>
      </c>
      <c r="D11" s="94"/>
      <c r="E11" s="94"/>
      <c r="F11" s="100" t="s">
        <v>2173</v>
      </c>
    </row>
    <row r="12" spans="1:9" x14ac:dyDescent="0.2">
      <c r="A12" s="99"/>
      <c r="B12" s="94"/>
      <c r="C12" s="94"/>
      <c r="D12" s="94"/>
      <c r="E12" s="94"/>
      <c r="F12" s="94"/>
    </row>
    <row r="13" spans="1:9" x14ac:dyDescent="0.2">
      <c r="A13" s="99">
        <v>2</v>
      </c>
      <c r="B13" s="94" t="s">
        <v>2148</v>
      </c>
      <c r="C13" s="94" t="s">
        <v>2149</v>
      </c>
      <c r="D13" s="94"/>
      <c r="E13" s="94" t="s">
        <v>2152</v>
      </c>
      <c r="F13" s="94" t="s">
        <v>2605</v>
      </c>
    </row>
    <row r="14" spans="1:9" x14ac:dyDescent="0.2">
      <c r="A14" s="99"/>
      <c r="B14" s="94" t="s">
        <v>2143</v>
      </c>
      <c r="C14" s="94" t="s">
        <v>2145</v>
      </c>
      <c r="D14" s="94" t="s">
        <v>37</v>
      </c>
      <c r="E14" s="94" t="s">
        <v>2158</v>
      </c>
      <c r="F14" s="94" t="s">
        <v>2606</v>
      </c>
    </row>
    <row r="15" spans="1:9" x14ac:dyDescent="0.2">
      <c r="A15" s="99"/>
      <c r="B15" s="94"/>
      <c r="C15" s="94" t="s">
        <v>2145</v>
      </c>
      <c r="D15" s="94" t="s">
        <v>2082</v>
      </c>
      <c r="E15" s="94" t="s">
        <v>2159</v>
      </c>
      <c r="F15" s="94" t="s">
        <v>2607</v>
      </c>
    </row>
    <row r="16" spans="1:9" x14ac:dyDescent="0.2">
      <c r="A16" s="99"/>
      <c r="B16" s="94"/>
      <c r="C16" s="94" t="s">
        <v>2167</v>
      </c>
      <c r="D16" s="94" t="s">
        <v>2161</v>
      </c>
      <c r="E16" s="94" t="s">
        <v>2162</v>
      </c>
      <c r="F16" s="94" t="s">
        <v>2608</v>
      </c>
    </row>
    <row r="17" spans="1:6" x14ac:dyDescent="0.2">
      <c r="A17" s="99"/>
      <c r="B17" s="94"/>
      <c r="C17" s="94" t="s">
        <v>2168</v>
      </c>
      <c r="D17" s="94" t="s">
        <v>2161</v>
      </c>
      <c r="E17" s="94" t="s">
        <v>2162</v>
      </c>
      <c r="F17" s="94" t="s">
        <v>2609</v>
      </c>
    </row>
    <row r="18" spans="1:6" x14ac:dyDescent="0.2">
      <c r="A18" s="99"/>
      <c r="B18" s="94"/>
      <c r="C18" s="94" t="s">
        <v>2164</v>
      </c>
      <c r="D18" s="94" t="s">
        <v>34</v>
      </c>
      <c r="E18" s="94" t="s">
        <v>2163</v>
      </c>
      <c r="F18" s="94" t="s">
        <v>2610</v>
      </c>
    </row>
    <row r="19" spans="1:6" x14ac:dyDescent="0.2">
      <c r="A19" s="99"/>
      <c r="B19" s="94"/>
      <c r="C19" s="94" t="s">
        <v>2164</v>
      </c>
      <c r="D19" s="93" t="s">
        <v>2082</v>
      </c>
    </row>
    <row r="20" spans="1:6" x14ac:dyDescent="0.2">
      <c r="A20" s="99"/>
      <c r="B20" s="94"/>
      <c r="C20" s="94" t="s">
        <v>2147</v>
      </c>
      <c r="D20" s="94" t="s">
        <v>2082</v>
      </c>
      <c r="E20" s="94" t="s">
        <v>2159</v>
      </c>
      <c r="F20" s="94" t="s">
        <v>2611</v>
      </c>
    </row>
    <row r="21" spans="1:6" x14ac:dyDescent="0.2">
      <c r="A21" s="99"/>
      <c r="B21" s="94"/>
      <c r="C21" s="94"/>
      <c r="D21" s="94"/>
      <c r="E21" s="94"/>
      <c r="F21" s="94"/>
    </row>
    <row r="22" spans="1:6" x14ac:dyDescent="0.2">
      <c r="A22" s="99"/>
      <c r="B22" s="94"/>
      <c r="C22" s="94" t="s">
        <v>2164</v>
      </c>
      <c r="D22" s="94" t="s">
        <v>2170</v>
      </c>
      <c r="E22" s="94" t="s">
        <v>2171</v>
      </c>
      <c r="F22" s="94" t="s">
        <v>2612</v>
      </c>
    </row>
    <row r="23" spans="1:6" x14ac:dyDescent="0.2">
      <c r="A23" s="99"/>
      <c r="B23" s="94"/>
      <c r="C23" s="94"/>
      <c r="D23" s="94"/>
      <c r="E23" s="94"/>
      <c r="F23" s="94"/>
    </row>
    <row r="24" spans="1:6" x14ac:dyDescent="0.2">
      <c r="A24" s="99">
        <v>3</v>
      </c>
      <c r="B24" s="94" t="s">
        <v>2148</v>
      </c>
      <c r="C24" s="94" t="s">
        <v>2149</v>
      </c>
      <c r="D24" s="94"/>
      <c r="E24" s="94" t="s">
        <v>2152</v>
      </c>
      <c r="F24" s="94" t="s">
        <v>2613</v>
      </c>
    </row>
    <row r="25" spans="1:6" x14ac:dyDescent="0.2">
      <c r="A25" s="99"/>
      <c r="B25" s="94" t="s">
        <v>2143</v>
      </c>
      <c r="C25" s="94" t="s">
        <v>2145</v>
      </c>
      <c r="D25" s="94" t="s">
        <v>37</v>
      </c>
      <c r="E25" s="94" t="s">
        <v>2158</v>
      </c>
      <c r="F25" s="94" t="s">
        <v>2614</v>
      </c>
    </row>
    <row r="26" spans="1:6" x14ac:dyDescent="0.2">
      <c r="A26" s="99"/>
      <c r="B26" s="94"/>
      <c r="C26" s="94" t="s">
        <v>2147</v>
      </c>
      <c r="D26" s="94" t="s">
        <v>2082</v>
      </c>
      <c r="E26" s="94" t="s">
        <v>2159</v>
      </c>
      <c r="F26" s="94" t="s">
        <v>2615</v>
      </c>
    </row>
    <row r="27" spans="1:6" x14ac:dyDescent="0.2">
      <c r="A27" s="92"/>
      <c r="C27" s="94" t="s">
        <v>2164</v>
      </c>
      <c r="F27" s="94" t="s">
        <v>2626</v>
      </c>
    </row>
    <row r="28" spans="1:6" x14ac:dyDescent="0.2">
      <c r="A28" s="92"/>
    </row>
    <row r="29" spans="1:6" x14ac:dyDescent="0.2">
      <c r="A29" s="99">
        <v>4</v>
      </c>
      <c r="B29" s="94" t="s">
        <v>2148</v>
      </c>
      <c r="C29" s="94" t="s">
        <v>2149</v>
      </c>
      <c r="D29" s="94"/>
      <c r="E29" s="94" t="s">
        <v>2152</v>
      </c>
      <c r="F29" s="94" t="s">
        <v>3665</v>
      </c>
    </row>
    <row r="30" spans="1:6" x14ac:dyDescent="0.2">
      <c r="A30" s="99"/>
      <c r="B30" s="94" t="s">
        <v>2143</v>
      </c>
      <c r="C30" s="94" t="s">
        <v>2145</v>
      </c>
      <c r="D30" s="94" t="s">
        <v>37</v>
      </c>
      <c r="E30" s="94" t="s">
        <v>2158</v>
      </c>
      <c r="F30" s="94" t="s">
        <v>3666</v>
      </c>
    </row>
    <row r="31" spans="1:6" x14ac:dyDescent="0.2">
      <c r="A31" s="99"/>
      <c r="B31" s="94"/>
      <c r="C31" s="94" t="s">
        <v>2147</v>
      </c>
      <c r="D31" s="94" t="s">
        <v>2082</v>
      </c>
      <c r="E31" s="94" t="s">
        <v>2159</v>
      </c>
      <c r="F31" s="94" t="s">
        <v>3667</v>
      </c>
    </row>
    <row r="32" spans="1:6" x14ac:dyDescent="0.2">
      <c r="A32" s="92"/>
      <c r="C32" s="94" t="s">
        <v>2164</v>
      </c>
      <c r="F32" s="94" t="s">
        <v>3668</v>
      </c>
    </row>
    <row r="33" spans="1:6" x14ac:dyDescent="0.2">
      <c r="A33" s="92"/>
    </row>
    <row r="34" spans="1:6" x14ac:dyDescent="0.2">
      <c r="F34" s="94"/>
    </row>
    <row r="38" spans="1:6" x14ac:dyDescent="0.2">
      <c r="A38" s="102"/>
      <c r="B38" s="94"/>
      <c r="C38" s="94"/>
      <c r="D38" s="94"/>
      <c r="E38" s="94"/>
      <c r="F38" s="94"/>
    </row>
    <row r="39" spans="1:6" x14ac:dyDescent="0.2">
      <c r="A39" s="102"/>
      <c r="B39" s="94"/>
      <c r="C39" s="94"/>
      <c r="D39" s="94"/>
      <c r="E39" s="94"/>
      <c r="F39" s="94"/>
    </row>
    <row r="40" spans="1:6" x14ac:dyDescent="0.2">
      <c r="A40" s="102"/>
      <c r="B40" s="94"/>
      <c r="C40" s="94"/>
      <c r="D40" s="94"/>
      <c r="E40" s="94"/>
      <c r="F40" s="94"/>
    </row>
    <row r="41" spans="1:6" x14ac:dyDescent="0.2">
      <c r="A41" s="102"/>
      <c r="B41" s="94"/>
      <c r="C41" s="94"/>
      <c r="D41" s="94"/>
      <c r="E41" s="94"/>
      <c r="F41" s="94"/>
    </row>
    <row r="42" spans="1:6" x14ac:dyDescent="0.2">
      <c r="A42" s="102"/>
      <c r="B42" s="94"/>
      <c r="C42" s="94"/>
      <c r="D42" s="94"/>
      <c r="E42" s="94"/>
      <c r="F42" s="94"/>
    </row>
    <row r="44" spans="1:6" x14ac:dyDescent="0.2">
      <c r="B44" s="94"/>
      <c r="C44" s="94"/>
      <c r="D44" s="94"/>
      <c r="E44" s="94"/>
      <c r="F44" s="94"/>
    </row>
    <row r="45" spans="1:6" x14ac:dyDescent="0.2">
      <c r="A45" s="102"/>
      <c r="B45" s="94"/>
      <c r="D45" s="94"/>
      <c r="E45" s="94"/>
      <c r="F45" s="94"/>
    </row>
    <row r="46" spans="1:6" x14ac:dyDescent="0.2">
      <c r="A46" s="102"/>
      <c r="C46" s="94"/>
      <c r="D46" s="94"/>
      <c r="E46" s="94"/>
      <c r="F46" s="94"/>
    </row>
    <row r="47" spans="1:6" x14ac:dyDescent="0.2">
      <c r="A47" s="102"/>
      <c r="B47" s="94"/>
      <c r="C47" s="94"/>
      <c r="D47" s="94"/>
      <c r="E47" s="94"/>
      <c r="F47" s="94"/>
    </row>
  </sheetData>
  <pageMargins left="0.19685039370078741" right="0.19685039370078741" top="0.19685039370078741" bottom="0.19685039370078741" header="0.19685039370078741" footer="0.19685039370078741"/>
  <pageSetup paperSize="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Z644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15.7109375" bestFit="1" customWidth="1"/>
    <col min="4" max="4" width="19.140625" bestFit="1" customWidth="1"/>
    <col min="5" max="5" width="18.7109375" bestFit="1" customWidth="1"/>
    <col min="6" max="6" width="19.42578125" bestFit="1" customWidth="1"/>
    <col min="7" max="7" width="14.85546875" bestFit="1" customWidth="1"/>
    <col min="8" max="8" width="16.140625" bestFit="1" customWidth="1"/>
    <col min="9" max="9" width="15.7109375" bestFit="1" customWidth="1"/>
    <col min="10" max="10" width="14.7109375" bestFit="1" customWidth="1"/>
    <col min="11" max="11" width="23" bestFit="1" customWidth="1"/>
    <col min="12" max="12" width="16.85546875" bestFit="1" customWidth="1"/>
    <col min="13" max="13" width="6.140625" bestFit="1" customWidth="1"/>
    <col min="14" max="14" width="6" bestFit="1" customWidth="1"/>
    <col min="15" max="15" width="15.42578125" bestFit="1" customWidth="1"/>
    <col min="16" max="16" width="12.42578125" bestFit="1" customWidth="1"/>
    <col min="17" max="17" width="19.140625" bestFit="1" customWidth="1"/>
    <col min="20" max="20" width="13.85546875" bestFit="1" customWidth="1"/>
    <col min="25" max="25" width="32.85546875" bestFit="1" customWidth="1"/>
  </cols>
  <sheetData>
    <row r="2" spans="1:26" ht="45" x14ac:dyDescent="0.25">
      <c r="A2" t="s">
        <v>76</v>
      </c>
      <c r="B2" t="s">
        <v>77</v>
      </c>
      <c r="C2" t="s">
        <v>78</v>
      </c>
      <c r="D2" t="s">
        <v>79</v>
      </c>
      <c r="E2" t="s">
        <v>74</v>
      </c>
      <c r="F2" t="s">
        <v>75</v>
      </c>
      <c r="G2" t="s">
        <v>80</v>
      </c>
      <c r="H2" t="s">
        <v>81</v>
      </c>
      <c r="I2" t="s">
        <v>82</v>
      </c>
      <c r="J2" t="s">
        <v>83</v>
      </c>
      <c r="K2" t="s">
        <v>84</v>
      </c>
      <c r="L2" t="s">
        <v>85</v>
      </c>
      <c r="M2" t="s">
        <v>37</v>
      </c>
      <c r="N2" t="s">
        <v>33</v>
      </c>
      <c r="O2" t="s">
        <v>69</v>
      </c>
      <c r="P2" t="s">
        <v>34</v>
      </c>
      <c r="Q2" t="s">
        <v>86</v>
      </c>
      <c r="R2" s="30" t="s">
        <v>44</v>
      </c>
      <c r="S2" s="30" t="s">
        <v>45</v>
      </c>
      <c r="T2" s="30" t="s">
        <v>46</v>
      </c>
      <c r="U2" s="30" t="s">
        <v>47</v>
      </c>
      <c r="V2" s="30" t="s">
        <v>48</v>
      </c>
      <c r="W2" s="30" t="s">
        <v>49</v>
      </c>
      <c r="X2" s="30" t="s">
        <v>50</v>
      </c>
      <c r="Y2" s="31" t="s">
        <v>72</v>
      </c>
      <c r="Z2" s="30" t="s">
        <v>70</v>
      </c>
    </row>
    <row r="3" spans="1:26" s="34" customFormat="1" x14ac:dyDescent="0.25">
      <c r="A3" s="34" t="s">
        <v>10</v>
      </c>
      <c r="B3" s="34" t="s">
        <v>11</v>
      </c>
      <c r="C3" s="34" t="s">
        <v>38</v>
      </c>
      <c r="D3" s="34" t="s">
        <v>35</v>
      </c>
      <c r="E3" s="34" t="s">
        <v>38</v>
      </c>
      <c r="F3" s="34" t="s">
        <v>36</v>
      </c>
      <c r="G3" s="34" t="s">
        <v>20</v>
      </c>
      <c r="H3" s="34" t="s">
        <v>21</v>
      </c>
      <c r="I3" s="34" t="s">
        <v>22</v>
      </c>
      <c r="J3" s="34" t="s">
        <v>23</v>
      </c>
      <c r="K3" s="34" t="s">
        <v>24</v>
      </c>
      <c r="L3" s="34" t="s">
        <v>25</v>
      </c>
      <c r="N3" s="34">
        <v>13</v>
      </c>
      <c r="Q3" s="34">
        <f>COUNTIF(M3:P3,"&gt;=0")</f>
        <v>1</v>
      </c>
      <c r="R3" s="35">
        <f>IFERROR(1-(MIN(M3:P3)/MAX(M3:P3)),"")</f>
        <v>0</v>
      </c>
      <c r="S3" s="34">
        <f>IF(MIN(M3:P3)&lt;&gt;0,MAX(M3:P3)/MIN(M3:P3),0)</f>
        <v>1</v>
      </c>
      <c r="T3" s="34" t="str">
        <f>IFERROR(IF(R3&lt;=0.15,"0-15% range",IF(AND(R3&gt;0.15,R3&lt;=0.5),"16 - 50% range",IF(R3&gt;0.5,"50-100% range", "NA"))),"")</f>
        <v>0-15% range</v>
      </c>
      <c r="U3" s="34">
        <f>MAX(M3:P3)</f>
        <v>13</v>
      </c>
      <c r="V3" s="34">
        <f>MAX(M3:P3)</f>
        <v>13</v>
      </c>
      <c r="W3" s="34">
        <f>MIN(M3:P3)</f>
        <v>13</v>
      </c>
      <c r="X3" s="34">
        <f>COUNTIF(L:L,L3)</f>
        <v>1</v>
      </c>
      <c r="Y3" s="36" t="s">
        <v>73</v>
      </c>
    </row>
    <row r="4" spans="1:26" x14ac:dyDescent="0.25">
      <c r="R4" s="32"/>
      <c r="Y4" s="33"/>
    </row>
    <row r="5" spans="1:26" x14ac:dyDescent="0.25">
      <c r="R5" s="32"/>
      <c r="Y5" s="33"/>
    </row>
    <row r="6" spans="1:26" x14ac:dyDescent="0.25">
      <c r="R6" s="32"/>
      <c r="Y6" s="33"/>
    </row>
    <row r="7" spans="1:26" x14ac:dyDescent="0.25">
      <c r="R7" s="32"/>
      <c r="Y7" s="33"/>
    </row>
    <row r="8" spans="1:26" x14ac:dyDescent="0.25">
      <c r="R8" s="32"/>
    </row>
    <row r="9" spans="1:26" x14ac:dyDescent="0.25">
      <c r="R9" s="32"/>
      <c r="Y9" s="33"/>
    </row>
    <row r="10" spans="1:26" x14ac:dyDescent="0.25">
      <c r="R10" s="32"/>
      <c r="Y10" s="33"/>
    </row>
    <row r="11" spans="1:26" x14ac:dyDescent="0.25">
      <c r="R11" s="32"/>
      <c r="Y11" s="33"/>
    </row>
    <row r="12" spans="1:26" x14ac:dyDescent="0.25">
      <c r="R12" s="32"/>
      <c r="Y12" s="33"/>
    </row>
    <row r="13" spans="1:26" x14ac:dyDescent="0.25">
      <c r="R13" s="32"/>
      <c r="Y13" s="33"/>
    </row>
    <row r="14" spans="1:26" x14ac:dyDescent="0.25">
      <c r="R14" s="32"/>
      <c r="Y14" s="33"/>
    </row>
    <row r="15" spans="1:26" x14ac:dyDescent="0.25">
      <c r="R15" s="32"/>
      <c r="Y15" s="33"/>
    </row>
    <row r="16" spans="1:26" x14ac:dyDescent="0.25">
      <c r="R16" s="32"/>
      <c r="Y16" s="33"/>
    </row>
    <row r="17" spans="18:25" x14ac:dyDescent="0.25">
      <c r="R17" s="32"/>
      <c r="Y17" s="33"/>
    </row>
    <row r="18" spans="18:25" x14ac:dyDescent="0.25">
      <c r="R18" s="32"/>
      <c r="Y18" s="33"/>
    </row>
    <row r="19" spans="18:25" x14ac:dyDescent="0.25">
      <c r="R19" s="32"/>
      <c r="Y19" s="33"/>
    </row>
    <row r="20" spans="18:25" x14ac:dyDescent="0.25">
      <c r="R20" s="32"/>
      <c r="Y20" s="33"/>
    </row>
    <row r="21" spans="18:25" x14ac:dyDescent="0.25">
      <c r="R21" s="32"/>
      <c r="Y21" s="33"/>
    </row>
    <row r="22" spans="18:25" x14ac:dyDescent="0.25">
      <c r="R22" s="32"/>
      <c r="Y22" s="33"/>
    </row>
    <row r="23" spans="18:25" x14ac:dyDescent="0.25">
      <c r="R23" s="32"/>
      <c r="Y23" s="33"/>
    </row>
    <row r="24" spans="18:25" x14ac:dyDescent="0.25">
      <c r="R24" s="32"/>
      <c r="Y24" s="33"/>
    </row>
    <row r="25" spans="18:25" x14ac:dyDescent="0.25">
      <c r="R25" s="32"/>
      <c r="Y25" s="33"/>
    </row>
    <row r="26" spans="18:25" x14ac:dyDescent="0.25">
      <c r="R26" s="32"/>
      <c r="Y26" s="33"/>
    </row>
    <row r="27" spans="18:25" x14ac:dyDescent="0.25">
      <c r="R27" s="32"/>
      <c r="Y27" s="33"/>
    </row>
    <row r="28" spans="18:25" x14ac:dyDescent="0.25">
      <c r="R28" s="32"/>
      <c r="Y28" s="33"/>
    </row>
    <row r="29" spans="18:25" x14ac:dyDescent="0.25">
      <c r="R29" s="32"/>
      <c r="Y29" s="33"/>
    </row>
    <row r="30" spans="18:25" x14ac:dyDescent="0.25">
      <c r="R30" s="32"/>
      <c r="Y30" s="33"/>
    </row>
    <row r="31" spans="18:25" x14ac:dyDescent="0.25">
      <c r="R31" s="32"/>
      <c r="Y31" s="33"/>
    </row>
    <row r="32" spans="18:25" x14ac:dyDescent="0.25">
      <c r="R32" s="32"/>
      <c r="Y32" s="33"/>
    </row>
    <row r="33" spans="18:25" x14ac:dyDescent="0.25">
      <c r="R33" s="32"/>
      <c r="Y33" s="33"/>
    </row>
    <row r="34" spans="18:25" x14ac:dyDescent="0.25">
      <c r="R34" s="32"/>
      <c r="Y34" s="33"/>
    </row>
    <row r="35" spans="18:25" x14ac:dyDescent="0.25">
      <c r="R35" s="32"/>
      <c r="Y35" s="33"/>
    </row>
    <row r="36" spans="18:25" x14ac:dyDescent="0.25">
      <c r="R36" s="32"/>
      <c r="Y36" s="33"/>
    </row>
    <row r="37" spans="18:25" x14ac:dyDescent="0.25">
      <c r="R37" s="32"/>
      <c r="Y37" s="33"/>
    </row>
    <row r="38" spans="18:25" x14ac:dyDescent="0.25">
      <c r="R38" s="32"/>
      <c r="Y38" s="33"/>
    </row>
    <row r="39" spans="18:25" x14ac:dyDescent="0.25">
      <c r="R39" s="32"/>
      <c r="Y39" s="33"/>
    </row>
    <row r="40" spans="18:25" x14ac:dyDescent="0.25">
      <c r="R40" s="32"/>
      <c r="Y40" s="33"/>
    </row>
    <row r="41" spans="18:25" x14ac:dyDescent="0.25">
      <c r="R41" s="32"/>
      <c r="Y41" s="33"/>
    </row>
    <row r="42" spans="18:25" x14ac:dyDescent="0.25">
      <c r="R42" s="32"/>
      <c r="Y42" s="33"/>
    </row>
    <row r="43" spans="18:25" x14ac:dyDescent="0.25">
      <c r="R43" s="32"/>
      <c r="Y43" s="33"/>
    </row>
    <row r="44" spans="18:25" x14ac:dyDescent="0.25">
      <c r="R44" s="32"/>
      <c r="Y44" s="33"/>
    </row>
    <row r="45" spans="18:25" x14ac:dyDescent="0.25">
      <c r="R45" s="32"/>
      <c r="Y45" s="33"/>
    </row>
    <row r="46" spans="18:25" x14ac:dyDescent="0.25">
      <c r="R46" s="32"/>
      <c r="Y46" s="33"/>
    </row>
    <row r="47" spans="18:25" x14ac:dyDescent="0.25">
      <c r="R47" s="32"/>
      <c r="Y47" s="33"/>
    </row>
    <row r="48" spans="18:25" x14ac:dyDescent="0.25">
      <c r="R48" s="32"/>
      <c r="Y48" s="33"/>
    </row>
    <row r="49" spans="18:25" x14ac:dyDescent="0.25">
      <c r="R49" s="32"/>
      <c r="Y49" s="33"/>
    </row>
    <row r="50" spans="18:25" x14ac:dyDescent="0.25">
      <c r="R50" s="32"/>
      <c r="Y50" s="33"/>
    </row>
    <row r="51" spans="18:25" x14ac:dyDescent="0.25">
      <c r="R51" s="32"/>
      <c r="Y51" s="33"/>
    </row>
    <row r="52" spans="18:25" x14ac:dyDescent="0.25">
      <c r="R52" s="32"/>
      <c r="Y52" s="33"/>
    </row>
    <row r="53" spans="18:25" x14ac:dyDescent="0.25">
      <c r="R53" s="32"/>
      <c r="Y53" s="33"/>
    </row>
    <row r="54" spans="18:25" x14ac:dyDescent="0.25">
      <c r="R54" s="32"/>
      <c r="Y54" s="33"/>
    </row>
    <row r="55" spans="18:25" x14ac:dyDescent="0.25">
      <c r="R55" s="32"/>
      <c r="Y55" s="33"/>
    </row>
    <row r="56" spans="18:25" x14ac:dyDescent="0.25">
      <c r="R56" s="32"/>
      <c r="Y56" s="33"/>
    </row>
    <row r="57" spans="18:25" x14ac:dyDescent="0.25">
      <c r="R57" s="32"/>
      <c r="Y57" s="33"/>
    </row>
    <row r="58" spans="18:25" x14ac:dyDescent="0.25">
      <c r="R58" s="32"/>
      <c r="Y58" s="33"/>
    </row>
    <row r="59" spans="18:25" x14ac:dyDescent="0.25">
      <c r="R59" s="32"/>
      <c r="Y59" s="33"/>
    </row>
    <row r="60" spans="18:25" x14ac:dyDescent="0.25">
      <c r="R60" s="32"/>
      <c r="Y60" s="33"/>
    </row>
    <row r="61" spans="18:25" x14ac:dyDescent="0.25">
      <c r="R61" s="32"/>
      <c r="Y61" s="33"/>
    </row>
    <row r="62" spans="18:25" x14ac:dyDescent="0.25">
      <c r="R62" s="32"/>
      <c r="Y62" s="33"/>
    </row>
    <row r="63" spans="18:25" x14ac:dyDescent="0.25">
      <c r="R63" s="32"/>
      <c r="Y63" s="33"/>
    </row>
    <row r="64" spans="18:25" x14ac:dyDescent="0.25">
      <c r="R64" s="32"/>
      <c r="Y64" s="33"/>
    </row>
    <row r="65" spans="18:25" x14ac:dyDescent="0.25">
      <c r="R65" s="32"/>
      <c r="Y65" s="33"/>
    </row>
    <row r="66" spans="18:25" x14ac:dyDescent="0.25">
      <c r="R66" s="32"/>
      <c r="Y66" s="33"/>
    </row>
    <row r="67" spans="18:25" x14ac:dyDescent="0.25">
      <c r="R67" s="32"/>
      <c r="Y67" s="33"/>
    </row>
    <row r="68" spans="18:25" x14ac:dyDescent="0.25">
      <c r="R68" s="32"/>
      <c r="Y68" s="33"/>
    </row>
    <row r="69" spans="18:25" x14ac:dyDescent="0.25">
      <c r="R69" s="32"/>
      <c r="Y69" s="33"/>
    </row>
    <row r="70" spans="18:25" x14ac:dyDescent="0.25">
      <c r="R70" s="32"/>
      <c r="Y70" s="33"/>
    </row>
    <row r="71" spans="18:25" x14ac:dyDescent="0.25">
      <c r="R71" s="32"/>
      <c r="Y71" s="33"/>
    </row>
    <row r="72" spans="18:25" x14ac:dyDescent="0.25">
      <c r="R72" s="32"/>
      <c r="Y72" s="33"/>
    </row>
    <row r="73" spans="18:25" x14ac:dyDescent="0.25">
      <c r="R73" s="32"/>
      <c r="Y73" s="33"/>
    </row>
    <row r="74" spans="18:25" x14ac:dyDescent="0.25">
      <c r="R74" s="32"/>
      <c r="Y74" s="33"/>
    </row>
    <row r="75" spans="18:25" x14ac:dyDescent="0.25">
      <c r="R75" s="32"/>
      <c r="Y75" s="33"/>
    </row>
    <row r="76" spans="18:25" x14ac:dyDescent="0.25">
      <c r="R76" s="32"/>
      <c r="Y76" s="33"/>
    </row>
    <row r="77" spans="18:25" x14ac:dyDescent="0.25">
      <c r="R77" s="32"/>
      <c r="Y77" s="33"/>
    </row>
    <row r="78" spans="18:25" x14ac:dyDescent="0.25">
      <c r="R78" s="32"/>
      <c r="Y78" s="33"/>
    </row>
    <row r="79" spans="18:25" x14ac:dyDescent="0.25">
      <c r="R79" s="32"/>
      <c r="Y79" s="33"/>
    </row>
    <row r="80" spans="18:25" x14ac:dyDescent="0.25">
      <c r="R80" s="32"/>
      <c r="Y80" s="33"/>
    </row>
    <row r="81" spans="18:25" x14ac:dyDescent="0.25">
      <c r="R81" s="32"/>
      <c r="Y81" s="33"/>
    </row>
    <row r="82" spans="18:25" x14ac:dyDescent="0.25">
      <c r="R82" s="32"/>
      <c r="Y82" s="33"/>
    </row>
    <row r="83" spans="18:25" x14ac:dyDescent="0.25">
      <c r="R83" s="32"/>
    </row>
    <row r="84" spans="18:25" x14ac:dyDescent="0.25">
      <c r="R84" s="32"/>
      <c r="Y84" s="33"/>
    </row>
    <row r="85" spans="18:25" x14ac:dyDescent="0.25">
      <c r="R85" s="32"/>
    </row>
    <row r="86" spans="18:25" x14ac:dyDescent="0.25">
      <c r="R86" s="32"/>
      <c r="Y86" s="33"/>
    </row>
    <row r="87" spans="18:25" x14ac:dyDescent="0.25">
      <c r="R87" s="32"/>
      <c r="Y87" s="33"/>
    </row>
    <row r="88" spans="18:25" x14ac:dyDescent="0.25">
      <c r="R88" s="32"/>
      <c r="Y88" s="33"/>
    </row>
    <row r="89" spans="18:25" x14ac:dyDescent="0.25">
      <c r="R89" s="32"/>
      <c r="Y89" s="33"/>
    </row>
    <row r="90" spans="18:25" x14ac:dyDescent="0.25">
      <c r="R90" s="32"/>
      <c r="Y90" s="33"/>
    </row>
    <row r="91" spans="18:25" x14ac:dyDescent="0.25">
      <c r="R91" s="32"/>
      <c r="Y91" s="33"/>
    </row>
    <row r="92" spans="18:25" x14ac:dyDescent="0.25">
      <c r="R92" s="32"/>
      <c r="Y92" s="33"/>
    </row>
    <row r="93" spans="18:25" x14ac:dyDescent="0.25">
      <c r="R93" s="32"/>
      <c r="Y93" s="33"/>
    </row>
    <row r="94" spans="18:25" x14ac:dyDescent="0.25">
      <c r="R94" s="32"/>
      <c r="Y94" s="33"/>
    </row>
    <row r="95" spans="18:25" x14ac:dyDescent="0.25">
      <c r="R95" s="32"/>
      <c r="Y95" s="33"/>
    </row>
    <row r="96" spans="18:25" x14ac:dyDescent="0.25">
      <c r="R96" s="32"/>
      <c r="Y96" s="33"/>
    </row>
    <row r="97" spans="18:25" x14ac:dyDescent="0.25">
      <c r="R97" s="32"/>
      <c r="Y97" s="33"/>
    </row>
    <row r="98" spans="18:25" x14ac:dyDescent="0.25">
      <c r="R98" s="32"/>
      <c r="Y98" s="33"/>
    </row>
    <row r="99" spans="18:25" x14ac:dyDescent="0.25">
      <c r="R99" s="32"/>
      <c r="Y99" s="33"/>
    </row>
    <row r="100" spans="18:25" x14ac:dyDescent="0.25">
      <c r="R100" s="32"/>
      <c r="Y100" s="33"/>
    </row>
    <row r="101" spans="18:25" x14ac:dyDescent="0.25">
      <c r="R101" s="32"/>
      <c r="Y101" s="33"/>
    </row>
    <row r="102" spans="18:25" x14ac:dyDescent="0.25">
      <c r="R102" s="32"/>
      <c r="Y102" s="33"/>
    </row>
    <row r="103" spans="18:25" x14ac:dyDescent="0.25">
      <c r="R103" s="32"/>
      <c r="Y103" s="33"/>
    </row>
    <row r="104" spans="18:25" x14ac:dyDescent="0.25">
      <c r="R104" s="32"/>
      <c r="Y104" s="33"/>
    </row>
    <row r="105" spans="18:25" x14ac:dyDescent="0.25">
      <c r="R105" s="32"/>
      <c r="Y105" s="33"/>
    </row>
    <row r="106" spans="18:25" x14ac:dyDescent="0.25">
      <c r="R106" s="32"/>
      <c r="Y106" s="33"/>
    </row>
    <row r="107" spans="18:25" x14ac:dyDescent="0.25">
      <c r="R107" s="32"/>
      <c r="Y107" s="33"/>
    </row>
    <row r="108" spans="18:25" x14ac:dyDescent="0.25">
      <c r="R108" s="32"/>
      <c r="Y108" s="33"/>
    </row>
    <row r="109" spans="18:25" x14ac:dyDescent="0.25">
      <c r="R109" s="32"/>
      <c r="Y109" s="33"/>
    </row>
    <row r="110" spans="18:25" x14ac:dyDescent="0.25">
      <c r="R110" s="32"/>
      <c r="Y110" s="33"/>
    </row>
    <row r="111" spans="18:25" x14ac:dyDescent="0.25">
      <c r="R111" s="32"/>
      <c r="Y111" s="33"/>
    </row>
    <row r="112" spans="18:25" x14ac:dyDescent="0.25">
      <c r="R112" s="32"/>
      <c r="Y112" s="33"/>
    </row>
    <row r="113" spans="18:25" x14ac:dyDescent="0.25">
      <c r="R113" s="32"/>
      <c r="Y113" s="33"/>
    </row>
    <row r="114" spans="18:25" x14ac:dyDescent="0.25">
      <c r="R114" s="32"/>
      <c r="Y114" s="33"/>
    </row>
    <row r="115" spans="18:25" x14ac:dyDescent="0.25">
      <c r="R115" s="32"/>
      <c r="Y115" s="33"/>
    </row>
    <row r="116" spans="18:25" x14ac:dyDescent="0.25">
      <c r="R116" s="32"/>
      <c r="Y116" s="33"/>
    </row>
    <row r="117" spans="18:25" x14ac:dyDescent="0.25">
      <c r="R117" s="32"/>
      <c r="Y117" s="33"/>
    </row>
    <row r="118" spans="18:25" x14ac:dyDescent="0.25">
      <c r="R118" s="32"/>
      <c r="Y118" s="33"/>
    </row>
    <row r="119" spans="18:25" x14ac:dyDescent="0.25">
      <c r="R119" s="32"/>
      <c r="Y119" s="33"/>
    </row>
    <row r="120" spans="18:25" x14ac:dyDescent="0.25">
      <c r="R120" s="32"/>
      <c r="Y120" s="33"/>
    </row>
    <row r="121" spans="18:25" x14ac:dyDescent="0.25">
      <c r="R121" s="32"/>
      <c r="Y121" s="33"/>
    </row>
    <row r="122" spans="18:25" x14ac:dyDescent="0.25">
      <c r="R122" s="32"/>
      <c r="Y122" s="33"/>
    </row>
    <row r="123" spans="18:25" x14ac:dyDescent="0.25">
      <c r="R123" s="32"/>
      <c r="Y123" s="33"/>
    </row>
    <row r="124" spans="18:25" x14ac:dyDescent="0.25">
      <c r="R124" s="32"/>
      <c r="Y124" s="33"/>
    </row>
    <row r="125" spans="18:25" x14ac:dyDescent="0.25">
      <c r="R125" s="32"/>
      <c r="Y125" s="33"/>
    </row>
    <row r="126" spans="18:25" x14ac:dyDescent="0.25">
      <c r="R126" s="32"/>
      <c r="Y126" s="33"/>
    </row>
    <row r="127" spans="18:25" x14ac:dyDescent="0.25">
      <c r="R127" s="32"/>
      <c r="Y127" s="33"/>
    </row>
    <row r="128" spans="18:25" x14ac:dyDescent="0.25">
      <c r="R128" s="32"/>
      <c r="Y128" s="33"/>
    </row>
    <row r="129" spans="18:25" x14ac:dyDescent="0.25">
      <c r="R129" s="32"/>
      <c r="Y129" s="33"/>
    </row>
    <row r="130" spans="18:25" x14ac:dyDescent="0.25">
      <c r="R130" s="32"/>
      <c r="Y130" s="33"/>
    </row>
    <row r="131" spans="18:25" x14ac:dyDescent="0.25">
      <c r="R131" s="32"/>
      <c r="Y131" s="33"/>
    </row>
    <row r="132" spans="18:25" x14ac:dyDescent="0.25">
      <c r="R132" s="32"/>
      <c r="Y132" s="33"/>
    </row>
    <row r="133" spans="18:25" x14ac:dyDescent="0.25">
      <c r="R133" s="32"/>
      <c r="Y133" s="33"/>
    </row>
    <row r="134" spans="18:25" x14ac:dyDescent="0.25">
      <c r="R134" s="32"/>
      <c r="Y134" s="33"/>
    </row>
    <row r="135" spans="18:25" x14ac:dyDescent="0.25">
      <c r="R135" s="32"/>
      <c r="Y135" s="33"/>
    </row>
    <row r="136" spans="18:25" x14ac:dyDescent="0.25">
      <c r="R136" s="32"/>
      <c r="Y136" s="33"/>
    </row>
    <row r="137" spans="18:25" x14ac:dyDescent="0.25">
      <c r="R137" s="32"/>
      <c r="Y137" s="33"/>
    </row>
    <row r="138" spans="18:25" x14ac:dyDescent="0.25">
      <c r="R138" s="32"/>
      <c r="Y138" s="33"/>
    </row>
    <row r="139" spans="18:25" x14ac:dyDescent="0.25">
      <c r="R139" s="32"/>
      <c r="Y139" s="33"/>
    </row>
    <row r="140" spans="18:25" x14ac:dyDescent="0.25">
      <c r="R140" s="32"/>
      <c r="Y140" s="33"/>
    </row>
    <row r="141" spans="18:25" x14ac:dyDescent="0.25">
      <c r="R141" s="32"/>
      <c r="Y141" s="33"/>
    </row>
    <row r="142" spans="18:25" x14ac:dyDescent="0.25">
      <c r="R142" s="32"/>
      <c r="Y142" s="33"/>
    </row>
    <row r="143" spans="18:25" x14ac:dyDescent="0.25">
      <c r="R143" s="32"/>
      <c r="Y143" s="33"/>
    </row>
    <row r="144" spans="18:25" x14ac:dyDescent="0.25">
      <c r="R144" s="32"/>
      <c r="Y144" s="33"/>
    </row>
    <row r="145" spans="18:25" x14ac:dyDescent="0.25">
      <c r="R145" s="32"/>
      <c r="Y145" s="33"/>
    </row>
    <row r="146" spans="18:25" x14ac:dyDescent="0.25">
      <c r="R146" s="32"/>
      <c r="Y146" s="33"/>
    </row>
    <row r="147" spans="18:25" x14ac:dyDescent="0.25">
      <c r="R147" s="32"/>
    </row>
    <row r="148" spans="18:25" x14ac:dyDescent="0.25">
      <c r="R148" s="32"/>
      <c r="Y148" s="33"/>
    </row>
    <row r="149" spans="18:25" x14ac:dyDescent="0.25">
      <c r="R149" s="32"/>
      <c r="Y149" s="33"/>
    </row>
    <row r="150" spans="18:25" x14ac:dyDescent="0.25">
      <c r="R150" s="32"/>
      <c r="Y150" s="33"/>
    </row>
    <row r="151" spans="18:25" x14ac:dyDescent="0.25">
      <c r="R151" s="32"/>
      <c r="Y151" s="33"/>
    </row>
    <row r="152" spans="18:25" x14ac:dyDescent="0.25">
      <c r="R152" s="32"/>
      <c r="Y152" s="33"/>
    </row>
    <row r="153" spans="18:25" x14ac:dyDescent="0.25">
      <c r="R153" s="32"/>
      <c r="Y153" s="33"/>
    </row>
    <row r="154" spans="18:25" x14ac:dyDescent="0.25">
      <c r="R154" s="32"/>
      <c r="Y154" s="33"/>
    </row>
    <row r="155" spans="18:25" x14ac:dyDescent="0.25">
      <c r="R155" s="32"/>
    </row>
    <row r="156" spans="18:25" x14ac:dyDescent="0.25">
      <c r="R156" s="32"/>
      <c r="Y156" s="33"/>
    </row>
    <row r="157" spans="18:25" x14ac:dyDescent="0.25">
      <c r="R157" s="32"/>
    </row>
    <row r="158" spans="18:25" x14ac:dyDescent="0.25">
      <c r="R158" s="32"/>
      <c r="Y158" s="33"/>
    </row>
    <row r="159" spans="18:25" x14ac:dyDescent="0.25">
      <c r="R159" s="32"/>
    </row>
    <row r="160" spans="18:25" x14ac:dyDescent="0.25">
      <c r="R160" s="32"/>
      <c r="Y160" s="33"/>
    </row>
    <row r="161" spans="18:25" x14ac:dyDescent="0.25">
      <c r="R161" s="32"/>
    </row>
    <row r="162" spans="18:25" x14ac:dyDescent="0.25">
      <c r="R162" s="32"/>
      <c r="Y162" s="33"/>
    </row>
    <row r="163" spans="18:25" x14ac:dyDescent="0.25">
      <c r="R163" s="32"/>
    </row>
    <row r="164" spans="18:25" x14ac:dyDescent="0.25">
      <c r="R164" s="32"/>
      <c r="Y164" s="33"/>
    </row>
    <row r="165" spans="18:25" x14ac:dyDescent="0.25">
      <c r="R165" s="32"/>
      <c r="Y165" s="33"/>
    </row>
    <row r="166" spans="18:25" x14ac:dyDescent="0.25">
      <c r="R166" s="32"/>
      <c r="Y166" s="33"/>
    </row>
    <row r="167" spans="18:25" x14ac:dyDescent="0.25">
      <c r="R167" s="32"/>
      <c r="Y167" s="33"/>
    </row>
    <row r="168" spans="18:25" x14ac:dyDescent="0.25">
      <c r="R168" s="32"/>
    </row>
    <row r="169" spans="18:25" x14ac:dyDescent="0.25">
      <c r="R169" s="32"/>
      <c r="Y169" s="33"/>
    </row>
    <row r="170" spans="18:25" x14ac:dyDescent="0.25">
      <c r="R170" s="32"/>
    </row>
    <row r="171" spans="18:25" x14ac:dyDescent="0.25">
      <c r="R171" s="32"/>
      <c r="Y171" s="33"/>
    </row>
    <row r="172" spans="18:25" x14ac:dyDescent="0.25">
      <c r="R172" s="32"/>
      <c r="Y172" s="33"/>
    </row>
    <row r="173" spans="18:25" x14ac:dyDescent="0.25">
      <c r="R173" s="32"/>
      <c r="Y173" s="33"/>
    </row>
    <row r="174" spans="18:25" x14ac:dyDescent="0.25">
      <c r="R174" s="32"/>
    </row>
    <row r="175" spans="18:25" x14ac:dyDescent="0.25">
      <c r="R175" s="32"/>
      <c r="Y175" s="33"/>
    </row>
    <row r="176" spans="18:25" x14ac:dyDescent="0.25">
      <c r="R176" s="32"/>
      <c r="Y176" s="33"/>
    </row>
    <row r="177" spans="18:25" x14ac:dyDescent="0.25">
      <c r="R177" s="32"/>
      <c r="Y177" s="33"/>
    </row>
    <row r="178" spans="18:25" x14ac:dyDescent="0.25">
      <c r="R178" s="32"/>
      <c r="Y178" s="33"/>
    </row>
    <row r="179" spans="18:25" x14ac:dyDescent="0.25">
      <c r="R179" s="32"/>
      <c r="Y179" s="33"/>
    </row>
    <row r="180" spans="18:25" x14ac:dyDescent="0.25">
      <c r="R180" s="32"/>
      <c r="Y180" s="33"/>
    </row>
    <row r="181" spans="18:25" x14ac:dyDescent="0.25">
      <c r="R181" s="32"/>
      <c r="Y181" s="33"/>
    </row>
    <row r="182" spans="18:25" x14ac:dyDescent="0.25">
      <c r="R182" s="32"/>
      <c r="Y182" s="33"/>
    </row>
    <row r="183" spans="18:25" x14ac:dyDescent="0.25">
      <c r="R183" s="32"/>
      <c r="Y183" s="33"/>
    </row>
    <row r="184" spans="18:25" x14ac:dyDescent="0.25">
      <c r="R184" s="32"/>
      <c r="Y184" s="33"/>
    </row>
    <row r="185" spans="18:25" x14ac:dyDescent="0.25">
      <c r="R185" s="32"/>
      <c r="Y185" s="33"/>
    </row>
    <row r="186" spans="18:25" x14ac:dyDescent="0.25">
      <c r="R186" s="32"/>
    </row>
    <row r="187" spans="18:25" x14ac:dyDescent="0.25">
      <c r="R187" s="32"/>
      <c r="Y187" s="33"/>
    </row>
    <row r="188" spans="18:25" x14ac:dyDescent="0.25">
      <c r="R188" s="32"/>
      <c r="Y188" s="33"/>
    </row>
    <row r="189" spans="18:25" x14ac:dyDescent="0.25">
      <c r="R189" s="32"/>
      <c r="Y189" s="33"/>
    </row>
    <row r="190" spans="18:25" x14ac:dyDescent="0.25">
      <c r="R190" s="32"/>
    </row>
    <row r="191" spans="18:25" x14ac:dyDescent="0.25">
      <c r="R191" s="32"/>
      <c r="Y191" s="33"/>
    </row>
    <row r="192" spans="18:25" x14ac:dyDescent="0.25">
      <c r="R192" s="32"/>
      <c r="Y192" s="33"/>
    </row>
    <row r="193" spans="18:25" x14ac:dyDescent="0.25">
      <c r="R193" s="32"/>
    </row>
    <row r="194" spans="18:25" x14ac:dyDescent="0.25">
      <c r="R194" s="32"/>
    </row>
    <row r="195" spans="18:25" x14ac:dyDescent="0.25">
      <c r="R195" s="32"/>
    </row>
    <row r="196" spans="18:25" x14ac:dyDescent="0.25">
      <c r="R196" s="32"/>
      <c r="Y196" s="33"/>
    </row>
    <row r="197" spans="18:25" x14ac:dyDescent="0.25">
      <c r="R197" s="32"/>
      <c r="Y197" s="33"/>
    </row>
    <row r="198" spans="18:25" x14ac:dyDescent="0.25">
      <c r="R198" s="32"/>
      <c r="Y198" s="33"/>
    </row>
    <row r="199" spans="18:25" x14ac:dyDescent="0.25">
      <c r="R199" s="32"/>
    </row>
    <row r="200" spans="18:25" x14ac:dyDescent="0.25">
      <c r="R200" s="32"/>
      <c r="Y200" s="33"/>
    </row>
    <row r="201" spans="18:25" x14ac:dyDescent="0.25">
      <c r="R201" s="32"/>
      <c r="Y201" s="33"/>
    </row>
    <row r="202" spans="18:25" x14ac:dyDescent="0.25">
      <c r="R202" s="32"/>
      <c r="Y202" s="33"/>
    </row>
    <row r="203" spans="18:25" x14ac:dyDescent="0.25">
      <c r="R203" s="32"/>
      <c r="Y203" s="33"/>
    </row>
    <row r="204" spans="18:25" x14ac:dyDescent="0.25">
      <c r="R204" s="32"/>
      <c r="Y204" s="33"/>
    </row>
    <row r="205" spans="18:25" x14ac:dyDescent="0.25">
      <c r="R205" s="32"/>
      <c r="Y205" s="33"/>
    </row>
    <row r="206" spans="18:25" x14ac:dyDescent="0.25">
      <c r="R206" s="32"/>
      <c r="Y206" s="33"/>
    </row>
    <row r="207" spans="18:25" x14ac:dyDescent="0.25">
      <c r="R207" s="32"/>
      <c r="Y207" s="33"/>
    </row>
    <row r="208" spans="18:25" x14ac:dyDescent="0.25">
      <c r="R208" s="32"/>
      <c r="Y208" s="33"/>
    </row>
    <row r="209" spans="18:25" x14ac:dyDescent="0.25">
      <c r="R209" s="32"/>
      <c r="Y209" s="33"/>
    </row>
    <row r="210" spans="18:25" x14ac:dyDescent="0.25">
      <c r="R210" s="32"/>
      <c r="Y210" s="33"/>
    </row>
    <row r="211" spans="18:25" x14ac:dyDescent="0.25">
      <c r="R211" s="32"/>
      <c r="Y211" s="33"/>
    </row>
    <row r="212" spans="18:25" x14ac:dyDescent="0.25">
      <c r="R212" s="32"/>
      <c r="Y212" s="33"/>
    </row>
    <row r="213" spans="18:25" x14ac:dyDescent="0.25">
      <c r="R213" s="32"/>
      <c r="Y213" s="33"/>
    </row>
    <row r="214" spans="18:25" x14ac:dyDescent="0.25">
      <c r="R214" s="32"/>
    </row>
    <row r="215" spans="18:25" x14ac:dyDescent="0.25">
      <c r="R215" s="32"/>
      <c r="Y215" s="33"/>
    </row>
    <row r="216" spans="18:25" x14ac:dyDescent="0.25">
      <c r="R216" s="32"/>
      <c r="Y216" s="33"/>
    </row>
    <row r="217" spans="18:25" x14ac:dyDescent="0.25">
      <c r="R217" s="32"/>
      <c r="Y217" s="33"/>
    </row>
    <row r="218" spans="18:25" x14ac:dyDescent="0.25">
      <c r="R218" s="32"/>
      <c r="Y218" s="33"/>
    </row>
    <row r="219" spans="18:25" x14ac:dyDescent="0.25">
      <c r="R219" s="32"/>
      <c r="Y219" s="33"/>
    </row>
    <row r="220" spans="18:25" x14ac:dyDescent="0.25">
      <c r="R220" s="32"/>
      <c r="Y220" s="33"/>
    </row>
    <row r="221" spans="18:25" x14ac:dyDescent="0.25">
      <c r="R221" s="32"/>
      <c r="Y221" s="33"/>
    </row>
    <row r="222" spans="18:25" x14ac:dyDescent="0.25">
      <c r="R222" s="32"/>
      <c r="Y222" s="33"/>
    </row>
    <row r="223" spans="18:25" x14ac:dyDescent="0.25">
      <c r="R223" s="32"/>
      <c r="Y223" s="33"/>
    </row>
    <row r="224" spans="18:25" x14ac:dyDescent="0.25">
      <c r="R224" s="32"/>
      <c r="Y224" s="33"/>
    </row>
    <row r="225" spans="18:25" x14ac:dyDescent="0.25">
      <c r="R225" s="32"/>
      <c r="Y225" s="33"/>
    </row>
    <row r="226" spans="18:25" x14ac:dyDescent="0.25">
      <c r="R226" s="32"/>
      <c r="Y226" s="33"/>
    </row>
    <row r="227" spans="18:25" x14ac:dyDescent="0.25">
      <c r="R227" s="32"/>
      <c r="Y227" s="33"/>
    </row>
    <row r="228" spans="18:25" x14ac:dyDescent="0.25">
      <c r="R228" s="32"/>
      <c r="Y228" s="33"/>
    </row>
    <row r="229" spans="18:25" x14ac:dyDescent="0.25">
      <c r="R229" s="32"/>
      <c r="Y229" s="33"/>
    </row>
    <row r="230" spans="18:25" x14ac:dyDescent="0.25">
      <c r="R230" s="32"/>
      <c r="Y230" s="33"/>
    </row>
    <row r="231" spans="18:25" x14ac:dyDescent="0.25">
      <c r="R231" s="32"/>
      <c r="Y231" s="33"/>
    </row>
    <row r="232" spans="18:25" x14ac:dyDescent="0.25">
      <c r="R232" s="32"/>
      <c r="Y232" s="33"/>
    </row>
    <row r="233" spans="18:25" x14ac:dyDescent="0.25">
      <c r="R233" s="32"/>
      <c r="Y233" s="33"/>
    </row>
    <row r="234" spans="18:25" x14ac:dyDescent="0.25">
      <c r="R234" s="32"/>
      <c r="Y234" s="33"/>
    </row>
    <row r="235" spans="18:25" x14ac:dyDescent="0.25">
      <c r="R235" s="32"/>
      <c r="Y235" s="33"/>
    </row>
    <row r="236" spans="18:25" x14ac:dyDescent="0.25">
      <c r="R236" s="32"/>
      <c r="Y236" s="33"/>
    </row>
    <row r="237" spans="18:25" x14ac:dyDescent="0.25">
      <c r="R237" s="32"/>
      <c r="Y237" s="33"/>
    </row>
    <row r="238" spans="18:25" x14ac:dyDescent="0.25">
      <c r="R238" s="32"/>
      <c r="Y238" s="33"/>
    </row>
    <row r="239" spans="18:25" x14ac:dyDescent="0.25">
      <c r="R239" s="32"/>
      <c r="Y239" s="33"/>
    </row>
    <row r="240" spans="18:25" x14ac:dyDescent="0.25">
      <c r="R240" s="32"/>
      <c r="Y240" s="33"/>
    </row>
    <row r="241" spans="18:25" x14ac:dyDescent="0.25">
      <c r="R241" s="32"/>
      <c r="Y241" s="33"/>
    </row>
    <row r="242" spans="18:25" x14ac:dyDescent="0.25">
      <c r="R242" s="32"/>
      <c r="Y242" s="33"/>
    </row>
    <row r="243" spans="18:25" x14ac:dyDescent="0.25">
      <c r="R243" s="32"/>
      <c r="Y243" s="33"/>
    </row>
    <row r="244" spans="18:25" x14ac:dyDescent="0.25">
      <c r="R244" s="32"/>
      <c r="Y244" s="33"/>
    </row>
    <row r="245" spans="18:25" x14ac:dyDescent="0.25">
      <c r="R245" s="32"/>
      <c r="Y245" s="33"/>
    </row>
    <row r="246" spans="18:25" x14ac:dyDescent="0.25">
      <c r="R246" s="32"/>
    </row>
    <row r="247" spans="18:25" x14ac:dyDescent="0.25">
      <c r="R247" s="32"/>
      <c r="Y247" s="33"/>
    </row>
    <row r="248" spans="18:25" x14ac:dyDescent="0.25">
      <c r="R248" s="32"/>
      <c r="Y248" s="33"/>
    </row>
    <row r="249" spans="18:25" x14ac:dyDescent="0.25">
      <c r="R249" s="32"/>
      <c r="Y249" s="33"/>
    </row>
    <row r="250" spans="18:25" x14ac:dyDescent="0.25">
      <c r="R250" s="32"/>
      <c r="Y250" s="33"/>
    </row>
    <row r="251" spans="18:25" x14ac:dyDescent="0.25">
      <c r="R251" s="32"/>
      <c r="Y251" s="33"/>
    </row>
    <row r="252" spans="18:25" x14ac:dyDescent="0.25">
      <c r="R252" s="32"/>
      <c r="Y252" s="33"/>
    </row>
    <row r="253" spans="18:25" x14ac:dyDescent="0.25">
      <c r="R253" s="32"/>
      <c r="Y253" s="33"/>
    </row>
    <row r="254" spans="18:25" x14ac:dyDescent="0.25">
      <c r="R254" s="32"/>
      <c r="Y254" s="33"/>
    </row>
    <row r="255" spans="18:25" x14ac:dyDescent="0.25">
      <c r="R255" s="32"/>
      <c r="Y255" s="33"/>
    </row>
    <row r="256" spans="18:25" x14ac:dyDescent="0.25">
      <c r="R256" s="32"/>
      <c r="Y256" s="33"/>
    </row>
    <row r="257" spans="18:25" x14ac:dyDescent="0.25">
      <c r="R257" s="32"/>
      <c r="Y257" s="33"/>
    </row>
    <row r="258" spans="18:25" x14ac:dyDescent="0.25">
      <c r="R258" s="32"/>
      <c r="Y258" s="33"/>
    </row>
    <row r="259" spans="18:25" x14ac:dyDescent="0.25">
      <c r="R259" s="32"/>
      <c r="Y259" s="33"/>
    </row>
    <row r="260" spans="18:25" x14ac:dyDescent="0.25">
      <c r="R260" s="32"/>
      <c r="Y260" s="33"/>
    </row>
    <row r="261" spans="18:25" x14ac:dyDescent="0.25">
      <c r="R261" s="32"/>
      <c r="Y261" s="33"/>
    </row>
    <row r="262" spans="18:25" x14ac:dyDescent="0.25">
      <c r="R262" s="32"/>
      <c r="Y262" s="33"/>
    </row>
    <row r="263" spans="18:25" x14ac:dyDescent="0.25">
      <c r="R263" s="32"/>
      <c r="Y263" s="33"/>
    </row>
    <row r="264" spans="18:25" x14ac:dyDescent="0.25">
      <c r="R264" s="32"/>
      <c r="Y264" s="33"/>
    </row>
    <row r="265" spans="18:25" x14ac:dyDescent="0.25">
      <c r="R265" s="32"/>
      <c r="Y265" s="33"/>
    </row>
    <row r="266" spans="18:25" x14ac:dyDescent="0.25">
      <c r="R266" s="32"/>
    </row>
    <row r="267" spans="18:25" x14ac:dyDescent="0.25">
      <c r="R267" s="32"/>
      <c r="Y267" s="33"/>
    </row>
    <row r="268" spans="18:25" x14ac:dyDescent="0.25">
      <c r="R268" s="32"/>
      <c r="Y268" s="33"/>
    </row>
    <row r="269" spans="18:25" x14ac:dyDescent="0.25">
      <c r="R269" s="32"/>
      <c r="Y269" s="33"/>
    </row>
    <row r="270" spans="18:25" x14ac:dyDescent="0.25">
      <c r="R270" s="32"/>
      <c r="Y270" s="33"/>
    </row>
    <row r="271" spans="18:25" x14ac:dyDescent="0.25">
      <c r="R271" s="32"/>
      <c r="Y271" s="33"/>
    </row>
    <row r="272" spans="18:25" x14ac:dyDescent="0.25">
      <c r="R272" s="32"/>
      <c r="Y272" s="33"/>
    </row>
    <row r="273" spans="18:25" x14ac:dyDescent="0.25">
      <c r="R273" s="32"/>
      <c r="Y273" s="33"/>
    </row>
    <row r="274" spans="18:25" x14ac:dyDescent="0.25">
      <c r="R274" s="32"/>
      <c r="Y274" s="33"/>
    </row>
    <row r="275" spans="18:25" x14ac:dyDescent="0.25">
      <c r="R275" s="32"/>
      <c r="Y275" s="33"/>
    </row>
    <row r="276" spans="18:25" x14ac:dyDescent="0.25">
      <c r="R276" s="32"/>
      <c r="Y276" s="33"/>
    </row>
    <row r="277" spans="18:25" x14ac:dyDescent="0.25">
      <c r="R277" s="32"/>
      <c r="Y277" s="33"/>
    </row>
    <row r="278" spans="18:25" x14ac:dyDescent="0.25">
      <c r="R278" s="32"/>
      <c r="Y278" s="33"/>
    </row>
    <row r="279" spans="18:25" x14ac:dyDescent="0.25">
      <c r="R279" s="32"/>
      <c r="Y279" s="33"/>
    </row>
    <row r="280" spans="18:25" x14ac:dyDescent="0.25">
      <c r="R280" s="32"/>
      <c r="Y280" s="33"/>
    </row>
    <row r="281" spans="18:25" x14ac:dyDescent="0.25">
      <c r="R281" s="32"/>
      <c r="Y281" s="33"/>
    </row>
    <row r="282" spans="18:25" x14ac:dyDescent="0.25">
      <c r="R282" s="32"/>
      <c r="Y282" s="33"/>
    </row>
    <row r="283" spans="18:25" x14ac:dyDescent="0.25">
      <c r="R283" s="32"/>
      <c r="Y283" s="33"/>
    </row>
    <row r="284" spans="18:25" x14ac:dyDescent="0.25">
      <c r="R284" s="32"/>
      <c r="Y284" s="33"/>
    </row>
    <row r="285" spans="18:25" x14ac:dyDescent="0.25">
      <c r="R285" s="32"/>
      <c r="Y285" s="33"/>
    </row>
    <row r="286" spans="18:25" x14ac:dyDescent="0.25">
      <c r="R286" s="32"/>
      <c r="Y286" s="33"/>
    </row>
    <row r="287" spans="18:25" x14ac:dyDescent="0.25">
      <c r="R287" s="32"/>
      <c r="Y287" s="33"/>
    </row>
    <row r="288" spans="18:25" x14ac:dyDescent="0.25">
      <c r="R288" s="32"/>
      <c r="Y288" s="33"/>
    </row>
    <row r="289" spans="18:25" x14ac:dyDescent="0.25">
      <c r="R289" s="32"/>
      <c r="Y289" s="33"/>
    </row>
    <row r="290" spans="18:25" x14ac:dyDescent="0.25">
      <c r="R290" s="32"/>
      <c r="Y290" s="33"/>
    </row>
    <row r="291" spans="18:25" x14ac:dyDescent="0.25">
      <c r="R291" s="32"/>
      <c r="Y291" s="33"/>
    </row>
    <row r="292" spans="18:25" x14ac:dyDescent="0.25">
      <c r="R292" s="32"/>
      <c r="Y292" s="33"/>
    </row>
    <row r="293" spans="18:25" x14ac:dyDescent="0.25">
      <c r="R293" s="32"/>
      <c r="Y293" s="33"/>
    </row>
    <row r="294" spans="18:25" x14ac:dyDescent="0.25">
      <c r="R294" s="32"/>
      <c r="Y294" s="33"/>
    </row>
    <row r="295" spans="18:25" x14ac:dyDescent="0.25">
      <c r="R295" s="32"/>
      <c r="Y295" s="33"/>
    </row>
    <row r="296" spans="18:25" x14ac:dyDescent="0.25">
      <c r="R296" s="32"/>
      <c r="Y296" s="33"/>
    </row>
    <row r="297" spans="18:25" x14ac:dyDescent="0.25">
      <c r="R297" s="32"/>
      <c r="Y297" s="33"/>
    </row>
    <row r="298" spans="18:25" x14ac:dyDescent="0.25">
      <c r="R298" s="32"/>
      <c r="Y298" s="33"/>
    </row>
    <row r="299" spans="18:25" x14ac:dyDescent="0.25">
      <c r="R299" s="32"/>
      <c r="Y299" s="33"/>
    </row>
    <row r="300" spans="18:25" x14ac:dyDescent="0.25">
      <c r="R300" s="32"/>
      <c r="Y300" s="33"/>
    </row>
    <row r="301" spans="18:25" x14ac:dyDescent="0.25">
      <c r="R301" s="32"/>
      <c r="Y301" s="33"/>
    </row>
    <row r="302" spans="18:25" x14ac:dyDescent="0.25">
      <c r="R302" s="32"/>
      <c r="Y302" s="33"/>
    </row>
    <row r="303" spans="18:25" x14ac:dyDescent="0.25">
      <c r="R303" s="32"/>
      <c r="Y303" s="33"/>
    </row>
    <row r="304" spans="18:25" x14ac:dyDescent="0.25">
      <c r="R304" s="32"/>
      <c r="Y304" s="33"/>
    </row>
    <row r="305" spans="18:25" x14ac:dyDescent="0.25">
      <c r="R305" s="32"/>
      <c r="Y305" s="33"/>
    </row>
    <row r="306" spans="18:25" x14ac:dyDescent="0.25">
      <c r="R306" s="32"/>
      <c r="Y306" s="33"/>
    </row>
    <row r="307" spans="18:25" x14ac:dyDescent="0.25">
      <c r="R307" s="32"/>
      <c r="Y307" s="33"/>
    </row>
    <row r="308" spans="18:25" x14ac:dyDescent="0.25">
      <c r="R308" s="32"/>
    </row>
    <row r="309" spans="18:25" x14ac:dyDescent="0.25">
      <c r="R309" s="32"/>
      <c r="Y309" s="33"/>
    </row>
    <row r="310" spans="18:25" x14ac:dyDescent="0.25">
      <c r="R310" s="32"/>
      <c r="Y310" s="33"/>
    </row>
    <row r="311" spans="18:25" x14ac:dyDescent="0.25">
      <c r="R311" s="32"/>
      <c r="Y311" s="33"/>
    </row>
    <row r="312" spans="18:25" x14ac:dyDescent="0.25">
      <c r="R312" s="32"/>
      <c r="Y312" s="33"/>
    </row>
    <row r="313" spans="18:25" x14ac:dyDescent="0.25">
      <c r="R313" s="32"/>
      <c r="Y313" s="33"/>
    </row>
    <row r="314" spans="18:25" x14ac:dyDescent="0.25">
      <c r="R314" s="32"/>
      <c r="Y314" s="33"/>
    </row>
    <row r="315" spans="18:25" x14ac:dyDescent="0.25">
      <c r="R315" s="32"/>
      <c r="Y315" s="33"/>
    </row>
    <row r="316" spans="18:25" x14ac:dyDescent="0.25">
      <c r="R316" s="32"/>
      <c r="Y316" s="33"/>
    </row>
    <row r="317" spans="18:25" x14ac:dyDescent="0.25">
      <c r="R317" s="32"/>
      <c r="Y317" s="33"/>
    </row>
    <row r="318" spans="18:25" x14ac:dyDescent="0.25">
      <c r="R318" s="32"/>
      <c r="Y318" s="33"/>
    </row>
    <row r="319" spans="18:25" x14ac:dyDescent="0.25">
      <c r="R319" s="32"/>
      <c r="Y319" s="33"/>
    </row>
    <row r="320" spans="18:25" x14ac:dyDescent="0.25">
      <c r="R320" s="32"/>
      <c r="Y320" s="33"/>
    </row>
    <row r="321" spans="18:25" x14ac:dyDescent="0.25">
      <c r="R321" s="32"/>
    </row>
    <row r="322" spans="18:25" x14ac:dyDescent="0.25">
      <c r="R322" s="32"/>
      <c r="Y322" s="33"/>
    </row>
    <row r="323" spans="18:25" x14ac:dyDescent="0.25">
      <c r="R323" s="32"/>
      <c r="Y323" s="33"/>
    </row>
    <row r="324" spans="18:25" x14ac:dyDescent="0.25">
      <c r="R324" s="32"/>
      <c r="Y324" s="33"/>
    </row>
    <row r="325" spans="18:25" x14ac:dyDescent="0.25">
      <c r="R325" s="32"/>
    </row>
    <row r="326" spans="18:25" x14ac:dyDescent="0.25">
      <c r="R326" s="32"/>
    </row>
    <row r="327" spans="18:25" x14ac:dyDescent="0.25">
      <c r="R327" s="32"/>
      <c r="Y327" s="33"/>
    </row>
    <row r="328" spans="18:25" x14ac:dyDescent="0.25">
      <c r="R328" s="32"/>
      <c r="Y328" s="33"/>
    </row>
    <row r="329" spans="18:25" x14ac:dyDescent="0.25">
      <c r="R329" s="32"/>
      <c r="Y329" s="33"/>
    </row>
    <row r="330" spans="18:25" x14ac:dyDescent="0.25">
      <c r="R330" s="32"/>
      <c r="Y330" s="33"/>
    </row>
    <row r="331" spans="18:25" x14ac:dyDescent="0.25">
      <c r="R331" s="32"/>
      <c r="Y331" s="33"/>
    </row>
    <row r="332" spans="18:25" x14ac:dyDescent="0.25">
      <c r="R332" s="32"/>
      <c r="Y332" s="33"/>
    </row>
    <row r="333" spans="18:25" x14ac:dyDescent="0.25">
      <c r="R333" s="32"/>
      <c r="Y333" s="33"/>
    </row>
    <row r="334" spans="18:25" x14ac:dyDescent="0.25">
      <c r="R334" s="32"/>
      <c r="Y334" s="33"/>
    </row>
    <row r="335" spans="18:25" x14ac:dyDescent="0.25">
      <c r="R335" s="32"/>
      <c r="Y335" s="33"/>
    </row>
    <row r="336" spans="18:25" x14ac:dyDescent="0.25">
      <c r="R336" s="32"/>
      <c r="Y336" s="33"/>
    </row>
    <row r="337" spans="18:25" x14ac:dyDescent="0.25">
      <c r="R337" s="32"/>
      <c r="Y337" s="33"/>
    </row>
    <row r="338" spans="18:25" x14ac:dyDescent="0.25">
      <c r="R338" s="32"/>
      <c r="Y338" s="33"/>
    </row>
    <row r="339" spans="18:25" x14ac:dyDescent="0.25">
      <c r="R339" s="32"/>
      <c r="Y339" s="33"/>
    </row>
    <row r="340" spans="18:25" x14ac:dyDescent="0.25">
      <c r="R340" s="32"/>
      <c r="Y340" s="33"/>
    </row>
    <row r="341" spans="18:25" x14ac:dyDescent="0.25">
      <c r="R341" s="32"/>
      <c r="Y341" s="33"/>
    </row>
    <row r="342" spans="18:25" x14ac:dyDescent="0.25">
      <c r="R342" s="32"/>
      <c r="Y342" s="33"/>
    </row>
    <row r="343" spans="18:25" x14ac:dyDescent="0.25">
      <c r="R343" s="32"/>
      <c r="Y343" s="33"/>
    </row>
    <row r="344" spans="18:25" x14ac:dyDescent="0.25">
      <c r="R344" s="32"/>
      <c r="Y344" s="33"/>
    </row>
    <row r="345" spans="18:25" x14ac:dyDescent="0.25">
      <c r="R345" s="32"/>
      <c r="Y345" s="33"/>
    </row>
    <row r="346" spans="18:25" x14ac:dyDescent="0.25">
      <c r="R346" s="32"/>
      <c r="Y346" s="33"/>
    </row>
    <row r="347" spans="18:25" x14ac:dyDescent="0.25">
      <c r="R347" s="32"/>
      <c r="Y347" s="33"/>
    </row>
    <row r="348" spans="18:25" x14ac:dyDescent="0.25">
      <c r="R348" s="32"/>
      <c r="Y348" s="33"/>
    </row>
    <row r="349" spans="18:25" x14ac:dyDescent="0.25">
      <c r="R349" s="32"/>
      <c r="Y349" s="33"/>
    </row>
    <row r="350" spans="18:25" x14ac:dyDescent="0.25">
      <c r="R350" s="32"/>
      <c r="Y350" s="33"/>
    </row>
    <row r="351" spans="18:25" x14ac:dyDescent="0.25">
      <c r="R351" s="32"/>
      <c r="Y351" s="33"/>
    </row>
    <row r="352" spans="18:25" x14ac:dyDescent="0.25">
      <c r="R352" s="32"/>
      <c r="Y352" s="33"/>
    </row>
    <row r="353" spans="18:25" x14ac:dyDescent="0.25">
      <c r="R353" s="32"/>
      <c r="Y353" s="33"/>
    </row>
    <row r="354" spans="18:25" x14ac:dyDescent="0.25">
      <c r="R354" s="32"/>
      <c r="Y354" s="33"/>
    </row>
    <row r="355" spans="18:25" x14ac:dyDescent="0.25">
      <c r="R355" s="32"/>
      <c r="Y355" s="33"/>
    </row>
    <row r="356" spans="18:25" x14ac:dyDescent="0.25">
      <c r="R356" s="32"/>
      <c r="Y356" s="33"/>
    </row>
    <row r="357" spans="18:25" x14ac:dyDescent="0.25">
      <c r="R357" s="32"/>
      <c r="Y357" s="33"/>
    </row>
    <row r="358" spans="18:25" x14ac:dyDescent="0.25">
      <c r="R358" s="32"/>
      <c r="Y358" s="33"/>
    </row>
    <row r="359" spans="18:25" x14ac:dyDescent="0.25">
      <c r="R359" s="32"/>
      <c r="Y359" s="33"/>
    </row>
    <row r="360" spans="18:25" x14ac:dyDescent="0.25">
      <c r="R360" s="32"/>
      <c r="Y360" s="33"/>
    </row>
    <row r="361" spans="18:25" x14ac:dyDescent="0.25">
      <c r="R361" s="32"/>
      <c r="Y361" s="33"/>
    </row>
    <row r="362" spans="18:25" x14ac:dyDescent="0.25">
      <c r="R362" s="32"/>
      <c r="Y362" s="33"/>
    </row>
    <row r="363" spans="18:25" x14ac:dyDescent="0.25">
      <c r="R363" s="32"/>
      <c r="Y363" s="33"/>
    </row>
    <row r="364" spans="18:25" x14ac:dyDescent="0.25">
      <c r="R364" s="32"/>
      <c r="Y364" s="33"/>
    </row>
    <row r="365" spans="18:25" x14ac:dyDescent="0.25">
      <c r="R365" s="32"/>
    </row>
    <row r="366" spans="18:25" x14ac:dyDescent="0.25">
      <c r="R366" s="32"/>
      <c r="Y366" s="33"/>
    </row>
    <row r="367" spans="18:25" x14ac:dyDescent="0.25">
      <c r="R367" s="32"/>
      <c r="Y367" s="33"/>
    </row>
    <row r="368" spans="18:25" x14ac:dyDescent="0.25">
      <c r="R368" s="32"/>
      <c r="Y368" s="33"/>
    </row>
    <row r="369" spans="18:25" x14ac:dyDescent="0.25">
      <c r="R369" s="32"/>
      <c r="Y369" s="33"/>
    </row>
    <row r="370" spans="18:25" x14ac:dyDescent="0.25">
      <c r="R370" s="32"/>
      <c r="Y370" s="33"/>
    </row>
    <row r="371" spans="18:25" x14ac:dyDescent="0.25">
      <c r="R371" s="32"/>
      <c r="Y371" s="33"/>
    </row>
    <row r="372" spans="18:25" x14ac:dyDescent="0.25">
      <c r="R372" s="32"/>
      <c r="Y372" s="33"/>
    </row>
    <row r="373" spans="18:25" x14ac:dyDescent="0.25">
      <c r="R373" s="32"/>
      <c r="Y373" s="33"/>
    </row>
    <row r="374" spans="18:25" x14ac:dyDescent="0.25">
      <c r="R374" s="32"/>
      <c r="Y374" s="33"/>
    </row>
    <row r="375" spans="18:25" x14ac:dyDescent="0.25">
      <c r="R375" s="32"/>
      <c r="Y375" s="33"/>
    </row>
    <row r="376" spans="18:25" x14ac:dyDescent="0.25">
      <c r="R376" s="32"/>
      <c r="Y376" s="33"/>
    </row>
    <row r="377" spans="18:25" x14ac:dyDescent="0.25">
      <c r="R377" s="32"/>
      <c r="Y377" s="33"/>
    </row>
    <row r="378" spans="18:25" x14ac:dyDescent="0.25">
      <c r="R378" s="32"/>
      <c r="Y378" s="33"/>
    </row>
    <row r="379" spans="18:25" x14ac:dyDescent="0.25">
      <c r="R379" s="32"/>
      <c r="Y379" s="33"/>
    </row>
    <row r="380" spans="18:25" x14ac:dyDescent="0.25">
      <c r="R380" s="32"/>
      <c r="Y380" s="33"/>
    </row>
    <row r="381" spans="18:25" x14ac:dyDescent="0.25">
      <c r="R381" s="32"/>
      <c r="Y381" s="33"/>
    </row>
    <row r="382" spans="18:25" x14ac:dyDescent="0.25">
      <c r="R382" s="32"/>
      <c r="Y382" s="33"/>
    </row>
    <row r="383" spans="18:25" x14ac:dyDescent="0.25">
      <c r="R383" s="32"/>
      <c r="Y383" s="33"/>
    </row>
    <row r="384" spans="18:25" x14ac:dyDescent="0.25">
      <c r="R384" s="32"/>
      <c r="Y384" s="33"/>
    </row>
    <row r="385" spans="18:25" x14ac:dyDescent="0.25">
      <c r="R385" s="32"/>
      <c r="Y385" s="33"/>
    </row>
    <row r="386" spans="18:25" x14ac:dyDescent="0.25">
      <c r="R386" s="32"/>
      <c r="Y386" s="33"/>
    </row>
    <row r="387" spans="18:25" x14ac:dyDescent="0.25">
      <c r="R387" s="32"/>
      <c r="Y387" s="33"/>
    </row>
    <row r="388" spans="18:25" x14ac:dyDescent="0.25">
      <c r="R388" s="32"/>
      <c r="Y388" s="33"/>
    </row>
    <row r="389" spans="18:25" x14ac:dyDescent="0.25">
      <c r="R389" s="32"/>
      <c r="Y389" s="33"/>
    </row>
    <row r="390" spans="18:25" x14ac:dyDescent="0.25">
      <c r="R390" s="32"/>
      <c r="Y390" s="33"/>
    </row>
    <row r="391" spans="18:25" x14ac:dyDescent="0.25">
      <c r="R391" s="32"/>
      <c r="Y391" s="33"/>
    </row>
    <row r="392" spans="18:25" x14ac:dyDescent="0.25">
      <c r="R392" s="32"/>
      <c r="Y392" s="33"/>
    </row>
    <row r="393" spans="18:25" x14ac:dyDescent="0.25">
      <c r="R393" s="32"/>
      <c r="Y393" s="33"/>
    </row>
    <row r="394" spans="18:25" x14ac:dyDescent="0.25">
      <c r="R394" s="32"/>
      <c r="Y394" s="33"/>
    </row>
    <row r="395" spans="18:25" x14ac:dyDescent="0.25">
      <c r="R395" s="32"/>
      <c r="Y395" s="33"/>
    </row>
    <row r="396" spans="18:25" x14ac:dyDescent="0.25">
      <c r="R396" s="32"/>
      <c r="Y396" s="33"/>
    </row>
    <row r="397" spans="18:25" x14ac:dyDescent="0.25">
      <c r="R397" s="32"/>
      <c r="Y397" s="33"/>
    </row>
    <row r="398" spans="18:25" x14ac:dyDescent="0.25">
      <c r="R398" s="32"/>
      <c r="Y398" s="33"/>
    </row>
    <row r="399" spans="18:25" x14ac:dyDescent="0.25">
      <c r="R399" s="32"/>
      <c r="Y399" s="33"/>
    </row>
    <row r="400" spans="18:25" x14ac:dyDescent="0.25">
      <c r="R400" s="32"/>
      <c r="Y400" s="33"/>
    </row>
    <row r="401" spans="18:25" x14ac:dyDescent="0.25">
      <c r="R401" s="32"/>
      <c r="Y401" s="33"/>
    </row>
    <row r="402" spans="18:25" x14ac:dyDescent="0.25">
      <c r="R402" s="32"/>
      <c r="Y402" s="33"/>
    </row>
    <row r="403" spans="18:25" x14ac:dyDescent="0.25">
      <c r="R403" s="32"/>
    </row>
    <row r="404" spans="18:25" x14ac:dyDescent="0.25">
      <c r="R404" s="32"/>
    </row>
    <row r="405" spans="18:25" x14ac:dyDescent="0.25">
      <c r="R405" s="32"/>
      <c r="Y405" s="33"/>
    </row>
    <row r="406" spans="18:25" x14ac:dyDescent="0.25">
      <c r="R406" s="32"/>
      <c r="Y406" s="33"/>
    </row>
    <row r="407" spans="18:25" x14ac:dyDescent="0.25">
      <c r="R407" s="32"/>
      <c r="Y407" s="33"/>
    </row>
    <row r="408" spans="18:25" x14ac:dyDescent="0.25">
      <c r="R408" s="32"/>
      <c r="Y408" s="33"/>
    </row>
    <row r="409" spans="18:25" x14ac:dyDescent="0.25">
      <c r="R409" s="32"/>
      <c r="Y409" s="33"/>
    </row>
    <row r="410" spans="18:25" x14ac:dyDescent="0.25">
      <c r="R410" s="32"/>
      <c r="Y410" s="33"/>
    </row>
    <row r="411" spans="18:25" x14ac:dyDescent="0.25">
      <c r="R411" s="32"/>
      <c r="Y411" s="33"/>
    </row>
    <row r="412" spans="18:25" x14ac:dyDescent="0.25">
      <c r="R412" s="32"/>
      <c r="Y412" s="33"/>
    </row>
    <row r="413" spans="18:25" x14ac:dyDescent="0.25">
      <c r="R413" s="32"/>
      <c r="Y413" s="33"/>
    </row>
    <row r="414" spans="18:25" x14ac:dyDescent="0.25">
      <c r="R414" s="32"/>
      <c r="Y414" s="33"/>
    </row>
    <row r="415" spans="18:25" x14ac:dyDescent="0.25">
      <c r="R415" s="32"/>
      <c r="Y415" s="33"/>
    </row>
    <row r="416" spans="18:25" x14ac:dyDescent="0.25">
      <c r="R416" s="32"/>
      <c r="Y416" s="33"/>
    </row>
    <row r="417" spans="18:25" x14ac:dyDescent="0.25">
      <c r="R417" s="32"/>
      <c r="Y417" s="33"/>
    </row>
    <row r="418" spans="18:25" x14ac:dyDescent="0.25">
      <c r="R418" s="32"/>
      <c r="Y418" s="33"/>
    </row>
    <row r="419" spans="18:25" x14ac:dyDescent="0.25">
      <c r="R419" s="32"/>
      <c r="Y419" s="33"/>
    </row>
    <row r="420" spans="18:25" x14ac:dyDescent="0.25">
      <c r="R420" s="32"/>
      <c r="Y420" s="33"/>
    </row>
    <row r="421" spans="18:25" x14ac:dyDescent="0.25">
      <c r="R421" s="32"/>
      <c r="Y421" s="33"/>
    </row>
    <row r="422" spans="18:25" x14ac:dyDescent="0.25">
      <c r="R422" s="32"/>
      <c r="Y422" s="33"/>
    </row>
    <row r="423" spans="18:25" x14ac:dyDescent="0.25">
      <c r="R423" s="32"/>
      <c r="Y423" s="33"/>
    </row>
    <row r="424" spans="18:25" x14ac:dyDescent="0.25">
      <c r="R424" s="32"/>
      <c r="Y424" s="33"/>
    </row>
    <row r="425" spans="18:25" x14ac:dyDescent="0.25">
      <c r="R425" s="32"/>
      <c r="Y425" s="33"/>
    </row>
    <row r="426" spans="18:25" x14ac:dyDescent="0.25">
      <c r="R426" s="32"/>
      <c r="Y426" s="33"/>
    </row>
    <row r="427" spans="18:25" x14ac:dyDescent="0.25">
      <c r="R427" s="32"/>
      <c r="Y427" s="33"/>
    </row>
    <row r="428" spans="18:25" x14ac:dyDescent="0.25">
      <c r="R428" s="32"/>
      <c r="Y428" s="33"/>
    </row>
    <row r="429" spans="18:25" x14ac:dyDescent="0.25">
      <c r="R429" s="32"/>
      <c r="Y429" s="33"/>
    </row>
    <row r="430" spans="18:25" x14ac:dyDescent="0.25">
      <c r="R430" s="32"/>
      <c r="Y430" s="33"/>
    </row>
    <row r="431" spans="18:25" x14ac:dyDescent="0.25">
      <c r="R431" s="32"/>
      <c r="Y431" s="33"/>
    </row>
    <row r="432" spans="18:25" x14ac:dyDescent="0.25">
      <c r="R432" s="32"/>
      <c r="Y432" s="33"/>
    </row>
    <row r="433" spans="18:25" x14ac:dyDescent="0.25">
      <c r="R433" s="32"/>
      <c r="Y433" s="33"/>
    </row>
    <row r="434" spans="18:25" x14ac:dyDescent="0.25">
      <c r="R434" s="32"/>
      <c r="Y434" s="33"/>
    </row>
    <row r="435" spans="18:25" x14ac:dyDescent="0.25">
      <c r="R435" s="32"/>
      <c r="Y435" s="33"/>
    </row>
    <row r="436" spans="18:25" x14ac:dyDescent="0.25">
      <c r="R436" s="32"/>
      <c r="Y436" s="33"/>
    </row>
    <row r="437" spans="18:25" x14ac:dyDescent="0.25">
      <c r="R437" s="32"/>
      <c r="Y437" s="33"/>
    </row>
    <row r="438" spans="18:25" x14ac:dyDescent="0.25">
      <c r="R438" s="32"/>
      <c r="Y438" s="33"/>
    </row>
    <row r="439" spans="18:25" x14ac:dyDescent="0.25">
      <c r="R439" s="32"/>
      <c r="Y439" s="33"/>
    </row>
    <row r="440" spans="18:25" x14ac:dyDescent="0.25">
      <c r="R440" s="32"/>
      <c r="Y440" s="33"/>
    </row>
    <row r="441" spans="18:25" x14ac:dyDescent="0.25">
      <c r="R441" s="32"/>
      <c r="Y441" s="33"/>
    </row>
    <row r="442" spans="18:25" x14ac:dyDescent="0.25">
      <c r="R442" s="32"/>
      <c r="Y442" s="33"/>
    </row>
    <row r="443" spans="18:25" x14ac:dyDescent="0.25">
      <c r="R443" s="32"/>
      <c r="Y443" s="33"/>
    </row>
    <row r="444" spans="18:25" x14ac:dyDescent="0.25">
      <c r="R444" s="32"/>
      <c r="Y444" s="33"/>
    </row>
    <row r="445" spans="18:25" x14ac:dyDescent="0.25">
      <c r="R445" s="32"/>
      <c r="Y445" s="33"/>
    </row>
    <row r="446" spans="18:25" x14ac:dyDescent="0.25">
      <c r="R446" s="32"/>
      <c r="Y446" s="33"/>
    </row>
    <row r="447" spans="18:25" x14ac:dyDescent="0.25">
      <c r="R447" s="32"/>
      <c r="Y447" s="33"/>
    </row>
    <row r="448" spans="18:25" x14ac:dyDescent="0.25">
      <c r="R448" s="32"/>
      <c r="Y448" s="33"/>
    </row>
    <row r="449" spans="18:25" x14ac:dyDescent="0.25">
      <c r="R449" s="32"/>
      <c r="Y449" s="33"/>
    </row>
    <row r="450" spans="18:25" x14ac:dyDescent="0.25">
      <c r="R450" s="32"/>
      <c r="Y450" s="33"/>
    </row>
    <row r="451" spans="18:25" x14ac:dyDescent="0.25">
      <c r="R451" s="32"/>
      <c r="Y451" s="33"/>
    </row>
    <row r="452" spans="18:25" x14ac:dyDescent="0.25">
      <c r="R452" s="32"/>
      <c r="Y452" s="33"/>
    </row>
    <row r="453" spans="18:25" x14ac:dyDescent="0.25">
      <c r="R453" s="32"/>
      <c r="Y453" s="33"/>
    </row>
    <row r="454" spans="18:25" x14ac:dyDescent="0.25">
      <c r="R454" s="32"/>
      <c r="Y454" s="33"/>
    </row>
    <row r="455" spans="18:25" x14ac:dyDescent="0.25">
      <c r="R455" s="32"/>
      <c r="Y455" s="33"/>
    </row>
    <row r="456" spans="18:25" x14ac:dyDescent="0.25">
      <c r="R456" s="32"/>
      <c r="Y456" s="33"/>
    </row>
    <row r="457" spans="18:25" x14ac:dyDescent="0.25">
      <c r="R457" s="32"/>
      <c r="Y457" s="33"/>
    </row>
    <row r="458" spans="18:25" x14ac:dyDescent="0.25">
      <c r="R458" s="32"/>
      <c r="Y458" s="33"/>
    </row>
    <row r="459" spans="18:25" x14ac:dyDescent="0.25">
      <c r="R459" s="32"/>
      <c r="Y459" s="33"/>
    </row>
    <row r="460" spans="18:25" x14ac:dyDescent="0.25">
      <c r="R460" s="32"/>
      <c r="Y460" s="33"/>
    </row>
    <row r="461" spans="18:25" x14ac:dyDescent="0.25">
      <c r="R461" s="32"/>
      <c r="Y461" s="33"/>
    </row>
    <row r="462" spans="18:25" x14ac:dyDescent="0.25">
      <c r="R462" s="32"/>
      <c r="Y462" s="33"/>
    </row>
    <row r="463" spans="18:25" x14ac:dyDescent="0.25">
      <c r="R463" s="32"/>
      <c r="Y463" s="33"/>
    </row>
    <row r="464" spans="18:25" x14ac:dyDescent="0.25">
      <c r="R464" s="32"/>
      <c r="Y464" s="33"/>
    </row>
    <row r="465" spans="18:25" x14ac:dyDescent="0.25">
      <c r="R465" s="32"/>
      <c r="Y465" s="33"/>
    </row>
    <row r="466" spans="18:25" x14ac:dyDescent="0.25">
      <c r="R466" s="32"/>
      <c r="Y466" s="33"/>
    </row>
    <row r="467" spans="18:25" x14ac:dyDescent="0.25">
      <c r="R467" s="32"/>
      <c r="Y467" s="33"/>
    </row>
    <row r="468" spans="18:25" x14ac:dyDescent="0.25">
      <c r="R468" s="32"/>
      <c r="Y468" s="33"/>
    </row>
    <row r="469" spans="18:25" x14ac:dyDescent="0.25">
      <c r="R469" s="32"/>
      <c r="Y469" s="33"/>
    </row>
    <row r="470" spans="18:25" x14ac:dyDescent="0.25">
      <c r="R470" s="32"/>
      <c r="Y470" s="33"/>
    </row>
    <row r="471" spans="18:25" x14ac:dyDescent="0.25">
      <c r="R471" s="32"/>
      <c r="Y471" s="33"/>
    </row>
    <row r="472" spans="18:25" x14ac:dyDescent="0.25">
      <c r="R472" s="32"/>
      <c r="Y472" s="33"/>
    </row>
    <row r="473" spans="18:25" x14ac:dyDescent="0.25">
      <c r="R473" s="32"/>
      <c r="Y473" s="33"/>
    </row>
    <row r="474" spans="18:25" x14ac:dyDescent="0.25">
      <c r="R474" s="32"/>
      <c r="Y474" s="33"/>
    </row>
    <row r="475" spans="18:25" x14ac:dyDescent="0.25">
      <c r="R475" s="32"/>
      <c r="Y475" s="33"/>
    </row>
    <row r="476" spans="18:25" x14ac:dyDescent="0.25">
      <c r="R476" s="32"/>
      <c r="Y476" s="33"/>
    </row>
    <row r="477" spans="18:25" x14ac:dyDescent="0.25">
      <c r="R477" s="32"/>
      <c r="Y477" s="33"/>
    </row>
    <row r="478" spans="18:25" x14ac:dyDescent="0.25">
      <c r="R478" s="32"/>
      <c r="Y478" s="33"/>
    </row>
    <row r="479" spans="18:25" x14ac:dyDescent="0.25">
      <c r="R479" s="32"/>
      <c r="Y479" s="33"/>
    </row>
    <row r="480" spans="18:25" x14ac:dyDescent="0.25">
      <c r="R480" s="32"/>
      <c r="Y480" s="33"/>
    </row>
    <row r="481" spans="18:25" x14ac:dyDescent="0.25">
      <c r="R481" s="32"/>
      <c r="Y481" s="33"/>
    </row>
    <row r="482" spans="18:25" x14ac:dyDescent="0.25">
      <c r="R482" s="32"/>
      <c r="Y482" s="33"/>
    </row>
    <row r="483" spans="18:25" x14ac:dyDescent="0.25">
      <c r="R483" s="32"/>
      <c r="Y483" s="33"/>
    </row>
    <row r="484" spans="18:25" x14ac:dyDescent="0.25">
      <c r="R484" s="32"/>
      <c r="Y484" s="33"/>
    </row>
    <row r="485" spans="18:25" x14ac:dyDescent="0.25">
      <c r="R485" s="32"/>
      <c r="Y485" s="33"/>
    </row>
    <row r="486" spans="18:25" x14ac:dyDescent="0.25">
      <c r="R486" s="32"/>
      <c r="Y486" s="33"/>
    </row>
    <row r="487" spans="18:25" x14ac:dyDescent="0.25">
      <c r="R487" s="32"/>
      <c r="Y487" s="33"/>
    </row>
    <row r="488" spans="18:25" x14ac:dyDescent="0.25">
      <c r="R488" s="32"/>
      <c r="Y488" s="33"/>
    </row>
    <row r="489" spans="18:25" x14ac:dyDescent="0.25">
      <c r="R489" s="32"/>
      <c r="Y489" s="33"/>
    </row>
    <row r="490" spans="18:25" x14ac:dyDescent="0.25">
      <c r="R490" s="32"/>
      <c r="Y490" s="33"/>
    </row>
    <row r="491" spans="18:25" x14ac:dyDescent="0.25">
      <c r="R491" s="32"/>
      <c r="Y491" s="33"/>
    </row>
    <row r="492" spans="18:25" x14ac:dyDescent="0.25">
      <c r="R492" s="32"/>
      <c r="Y492" s="33"/>
    </row>
    <row r="493" spans="18:25" x14ac:dyDescent="0.25">
      <c r="R493" s="32"/>
      <c r="Y493" s="33"/>
    </row>
    <row r="494" spans="18:25" x14ac:dyDescent="0.25">
      <c r="R494" s="32"/>
      <c r="Y494" s="33"/>
    </row>
    <row r="495" spans="18:25" x14ac:dyDescent="0.25">
      <c r="R495" s="32"/>
      <c r="Y495" s="33"/>
    </row>
    <row r="496" spans="18:25" x14ac:dyDescent="0.25">
      <c r="R496" s="32"/>
      <c r="Y496" s="33"/>
    </row>
    <row r="497" spans="18:25" x14ac:dyDescent="0.25">
      <c r="R497" s="32"/>
      <c r="Y497" s="33"/>
    </row>
    <row r="498" spans="18:25" x14ac:dyDescent="0.25">
      <c r="R498" s="32"/>
      <c r="Y498" s="33"/>
    </row>
    <row r="499" spans="18:25" x14ac:dyDescent="0.25">
      <c r="R499" s="32"/>
      <c r="Y499" s="33"/>
    </row>
    <row r="500" spans="18:25" x14ac:dyDescent="0.25">
      <c r="R500" s="32"/>
      <c r="Y500" s="33"/>
    </row>
    <row r="501" spans="18:25" x14ac:dyDescent="0.25">
      <c r="R501" s="32"/>
      <c r="Y501" s="33"/>
    </row>
    <row r="502" spans="18:25" x14ac:dyDescent="0.25">
      <c r="R502" s="32"/>
      <c r="Y502" s="33"/>
    </row>
    <row r="503" spans="18:25" x14ac:dyDescent="0.25">
      <c r="R503" s="32"/>
      <c r="Y503" s="33"/>
    </row>
    <row r="504" spans="18:25" x14ac:dyDescent="0.25">
      <c r="R504" s="32"/>
      <c r="Y504" s="33"/>
    </row>
    <row r="505" spans="18:25" x14ac:dyDescent="0.25">
      <c r="R505" s="32"/>
      <c r="Y505" s="33"/>
    </row>
    <row r="506" spans="18:25" x14ac:dyDescent="0.25">
      <c r="R506" s="32"/>
      <c r="Y506" s="33"/>
    </row>
    <row r="507" spans="18:25" x14ac:dyDescent="0.25">
      <c r="R507" s="32"/>
      <c r="Y507" s="33"/>
    </row>
    <row r="508" spans="18:25" x14ac:dyDescent="0.25">
      <c r="R508" s="32"/>
      <c r="Y508" s="33"/>
    </row>
    <row r="509" spans="18:25" x14ac:dyDescent="0.25">
      <c r="R509" s="32"/>
      <c r="Y509" s="33"/>
    </row>
    <row r="510" spans="18:25" x14ac:dyDescent="0.25">
      <c r="R510" s="32"/>
      <c r="Y510" s="33"/>
    </row>
    <row r="511" spans="18:25" x14ac:dyDescent="0.25">
      <c r="R511" s="32"/>
      <c r="Y511" s="33"/>
    </row>
    <row r="512" spans="18:25" x14ac:dyDescent="0.25">
      <c r="R512" s="32"/>
      <c r="Y512" s="33"/>
    </row>
    <row r="513" spans="18:25" x14ac:dyDescent="0.25">
      <c r="R513" s="32"/>
      <c r="Y513" s="33"/>
    </row>
    <row r="514" spans="18:25" x14ac:dyDescent="0.25">
      <c r="R514" s="32"/>
      <c r="Y514" s="33"/>
    </row>
    <row r="515" spans="18:25" x14ac:dyDescent="0.25">
      <c r="R515" s="32"/>
      <c r="Y515" s="33"/>
    </row>
    <row r="516" spans="18:25" x14ac:dyDescent="0.25">
      <c r="R516" s="32"/>
      <c r="Y516" s="33"/>
    </row>
    <row r="517" spans="18:25" x14ac:dyDescent="0.25">
      <c r="R517" s="32"/>
      <c r="Y517" s="33"/>
    </row>
    <row r="518" spans="18:25" x14ac:dyDescent="0.25">
      <c r="R518" s="32"/>
      <c r="Y518" s="33"/>
    </row>
    <row r="519" spans="18:25" x14ac:dyDescent="0.25">
      <c r="R519" s="32"/>
      <c r="Y519" s="33"/>
    </row>
    <row r="520" spans="18:25" x14ac:dyDescent="0.25">
      <c r="R520" s="32"/>
      <c r="Y520" s="33"/>
    </row>
    <row r="521" spans="18:25" x14ac:dyDescent="0.25">
      <c r="R521" s="32"/>
      <c r="Y521" s="33"/>
    </row>
    <row r="522" spans="18:25" x14ac:dyDescent="0.25">
      <c r="R522" s="32"/>
      <c r="Y522" s="33"/>
    </row>
    <row r="523" spans="18:25" x14ac:dyDescent="0.25">
      <c r="R523" s="32"/>
      <c r="Y523" s="33"/>
    </row>
    <row r="524" spans="18:25" x14ac:dyDescent="0.25">
      <c r="R524" s="32"/>
      <c r="Y524" s="33"/>
    </row>
    <row r="525" spans="18:25" x14ac:dyDescent="0.25">
      <c r="R525" s="32"/>
      <c r="Y525" s="33"/>
    </row>
    <row r="526" spans="18:25" x14ac:dyDescent="0.25">
      <c r="R526" s="32"/>
      <c r="Y526" s="33"/>
    </row>
    <row r="527" spans="18:25" x14ac:dyDescent="0.25">
      <c r="R527" s="32"/>
      <c r="Y527" s="33"/>
    </row>
    <row r="528" spans="18:25" x14ac:dyDescent="0.25">
      <c r="R528" s="32"/>
      <c r="Y528" s="33"/>
    </row>
    <row r="529" spans="18:25" x14ac:dyDescent="0.25">
      <c r="R529" s="32"/>
      <c r="Y529" s="33"/>
    </row>
    <row r="530" spans="18:25" x14ac:dyDescent="0.25">
      <c r="R530" s="32"/>
      <c r="Y530" s="33"/>
    </row>
    <row r="531" spans="18:25" x14ac:dyDescent="0.25">
      <c r="R531" s="32"/>
      <c r="Y531" s="33"/>
    </row>
    <row r="532" spans="18:25" x14ac:dyDescent="0.25">
      <c r="R532" s="32"/>
      <c r="Y532" s="33"/>
    </row>
    <row r="533" spans="18:25" x14ac:dyDescent="0.25">
      <c r="R533" s="32"/>
      <c r="Y533" s="33"/>
    </row>
    <row r="534" spans="18:25" x14ac:dyDescent="0.25">
      <c r="R534" s="32"/>
      <c r="Y534" s="33"/>
    </row>
    <row r="535" spans="18:25" x14ac:dyDescent="0.25">
      <c r="R535" s="32"/>
      <c r="Y535" s="33"/>
    </row>
    <row r="536" spans="18:25" x14ac:dyDescent="0.25">
      <c r="R536" s="32"/>
      <c r="Y536" s="33"/>
    </row>
    <row r="537" spans="18:25" x14ac:dyDescent="0.25">
      <c r="R537" s="32"/>
      <c r="Y537" s="33"/>
    </row>
    <row r="538" spans="18:25" x14ac:dyDescent="0.25">
      <c r="R538" s="32"/>
      <c r="Y538" s="33"/>
    </row>
    <row r="539" spans="18:25" x14ac:dyDescent="0.25">
      <c r="R539" s="32"/>
      <c r="Y539" s="33"/>
    </row>
    <row r="540" spans="18:25" x14ac:dyDescent="0.25">
      <c r="R540" s="32"/>
      <c r="Y540" s="33"/>
    </row>
    <row r="541" spans="18:25" x14ac:dyDescent="0.25">
      <c r="R541" s="32"/>
    </row>
    <row r="542" spans="18:25" x14ac:dyDescent="0.25">
      <c r="R542" s="32"/>
      <c r="Y542" s="33"/>
    </row>
    <row r="543" spans="18:25" x14ac:dyDescent="0.25">
      <c r="R543" s="32"/>
      <c r="Y543" s="33"/>
    </row>
    <row r="544" spans="18:25" x14ac:dyDescent="0.25">
      <c r="R544" s="32"/>
      <c r="Y544" s="33"/>
    </row>
    <row r="545" spans="18:25" x14ac:dyDescent="0.25">
      <c r="R545" s="32"/>
      <c r="Y545" s="33"/>
    </row>
    <row r="546" spans="18:25" x14ac:dyDescent="0.25">
      <c r="R546" s="32"/>
      <c r="Y546" s="33"/>
    </row>
    <row r="547" spans="18:25" x14ac:dyDescent="0.25">
      <c r="R547" s="32"/>
      <c r="Y547" s="33"/>
    </row>
    <row r="548" spans="18:25" x14ac:dyDescent="0.25">
      <c r="R548" s="32"/>
      <c r="Y548" s="33"/>
    </row>
    <row r="549" spans="18:25" x14ac:dyDescent="0.25">
      <c r="R549" s="32"/>
      <c r="Y549" s="33"/>
    </row>
    <row r="550" spans="18:25" x14ac:dyDescent="0.25">
      <c r="R550" s="32"/>
      <c r="Y550" s="33"/>
    </row>
    <row r="551" spans="18:25" x14ac:dyDescent="0.25">
      <c r="R551" s="32"/>
      <c r="Y551" s="33"/>
    </row>
    <row r="552" spans="18:25" x14ac:dyDescent="0.25">
      <c r="R552" s="32"/>
      <c r="Y552" s="33"/>
    </row>
    <row r="553" spans="18:25" x14ac:dyDescent="0.25">
      <c r="R553" s="32"/>
      <c r="Y553" s="33"/>
    </row>
    <row r="554" spans="18:25" x14ac:dyDescent="0.25">
      <c r="R554" s="32"/>
      <c r="Y554" s="33"/>
    </row>
    <row r="555" spans="18:25" x14ac:dyDescent="0.25">
      <c r="R555" s="32"/>
    </row>
    <row r="556" spans="18:25" x14ac:dyDescent="0.25">
      <c r="R556" s="32"/>
      <c r="Y556" s="33"/>
    </row>
    <row r="557" spans="18:25" x14ac:dyDescent="0.25">
      <c r="R557" s="32"/>
      <c r="Y557" s="33"/>
    </row>
    <row r="558" spans="18:25" x14ac:dyDescent="0.25">
      <c r="R558" s="32"/>
    </row>
    <row r="559" spans="18:25" x14ac:dyDescent="0.25">
      <c r="R559" s="32"/>
      <c r="Y559" s="33"/>
    </row>
    <row r="560" spans="18:25" x14ac:dyDescent="0.25">
      <c r="R560" s="32"/>
      <c r="Y560" s="33"/>
    </row>
    <row r="561" spans="18:25" x14ac:dyDescent="0.25">
      <c r="R561" s="32"/>
      <c r="Y561" s="33"/>
    </row>
    <row r="562" spans="18:25" x14ac:dyDescent="0.25">
      <c r="R562" s="32"/>
      <c r="Y562" s="33"/>
    </row>
    <row r="563" spans="18:25" x14ac:dyDescent="0.25">
      <c r="R563" s="32"/>
      <c r="Y563" s="33"/>
    </row>
    <row r="564" spans="18:25" x14ac:dyDescent="0.25">
      <c r="R564" s="32"/>
      <c r="Y564" s="33"/>
    </row>
    <row r="565" spans="18:25" x14ac:dyDescent="0.25">
      <c r="R565" s="32"/>
      <c r="Y565" s="33"/>
    </row>
    <row r="566" spans="18:25" x14ac:dyDescent="0.25">
      <c r="R566" s="32"/>
      <c r="Y566" s="33"/>
    </row>
    <row r="567" spans="18:25" x14ac:dyDescent="0.25">
      <c r="R567" s="32"/>
      <c r="Y567" s="33"/>
    </row>
    <row r="568" spans="18:25" x14ac:dyDescent="0.25">
      <c r="R568" s="32"/>
      <c r="Y568" s="33"/>
    </row>
    <row r="569" spans="18:25" x14ac:dyDescent="0.25">
      <c r="R569" s="32"/>
    </row>
    <row r="570" spans="18:25" x14ac:dyDescent="0.25">
      <c r="R570" s="32"/>
      <c r="Y570" s="33"/>
    </row>
    <row r="571" spans="18:25" x14ac:dyDescent="0.25">
      <c r="R571" s="32"/>
      <c r="Y571" s="33"/>
    </row>
    <row r="572" spans="18:25" x14ac:dyDescent="0.25">
      <c r="R572" s="32"/>
      <c r="Y572" s="33"/>
    </row>
    <row r="573" spans="18:25" x14ac:dyDescent="0.25">
      <c r="R573" s="32"/>
      <c r="Y573" s="33"/>
    </row>
    <row r="574" spans="18:25" x14ac:dyDescent="0.25">
      <c r="R574" s="32"/>
      <c r="Y574" s="33"/>
    </row>
    <row r="575" spans="18:25" x14ac:dyDescent="0.25">
      <c r="R575" s="32"/>
      <c r="Y575" s="33"/>
    </row>
    <row r="576" spans="18:25" x14ac:dyDescent="0.25">
      <c r="R576" s="32"/>
      <c r="Y576" s="33"/>
    </row>
    <row r="577" spans="18:25" x14ac:dyDescent="0.25">
      <c r="R577" s="32"/>
      <c r="Y577" s="33"/>
    </row>
    <row r="578" spans="18:25" x14ac:dyDescent="0.25">
      <c r="R578" s="32"/>
      <c r="Y578" s="33"/>
    </row>
    <row r="579" spans="18:25" x14ac:dyDescent="0.25">
      <c r="R579" s="32"/>
      <c r="Y579" s="33"/>
    </row>
    <row r="580" spans="18:25" x14ac:dyDescent="0.25">
      <c r="R580" s="32"/>
      <c r="Y580" s="33"/>
    </row>
    <row r="581" spans="18:25" x14ac:dyDescent="0.25">
      <c r="R581" s="32"/>
      <c r="Y581" s="33"/>
    </row>
    <row r="582" spans="18:25" x14ac:dyDescent="0.25">
      <c r="R582" s="32"/>
      <c r="Y582" s="33"/>
    </row>
    <row r="583" spans="18:25" x14ac:dyDescent="0.25">
      <c r="R583" s="32"/>
      <c r="Y583" s="33"/>
    </row>
    <row r="584" spans="18:25" x14ac:dyDescent="0.25">
      <c r="R584" s="32"/>
      <c r="Y584" s="33"/>
    </row>
    <row r="585" spans="18:25" x14ac:dyDescent="0.25">
      <c r="R585" s="32"/>
      <c r="Y585" s="33"/>
    </row>
    <row r="586" spans="18:25" x14ac:dyDescent="0.25">
      <c r="R586" s="32"/>
      <c r="Y586" s="33"/>
    </row>
    <row r="587" spans="18:25" x14ac:dyDescent="0.25">
      <c r="R587" s="32"/>
      <c r="Y587" s="33"/>
    </row>
    <row r="588" spans="18:25" x14ac:dyDescent="0.25">
      <c r="R588" s="32"/>
      <c r="Y588" s="33"/>
    </row>
    <row r="589" spans="18:25" x14ac:dyDescent="0.25">
      <c r="R589" s="32"/>
      <c r="Y589" s="33"/>
    </row>
    <row r="590" spans="18:25" x14ac:dyDescent="0.25">
      <c r="R590" s="32"/>
      <c r="Y590" s="33"/>
    </row>
    <row r="591" spans="18:25" x14ac:dyDescent="0.25">
      <c r="R591" s="32"/>
      <c r="Y591" s="33"/>
    </row>
    <row r="592" spans="18:25" x14ac:dyDescent="0.25">
      <c r="R592" s="32"/>
      <c r="Y592" s="33"/>
    </row>
    <row r="593" spans="18:25" x14ac:dyDescent="0.25">
      <c r="R593" s="32"/>
      <c r="Y593" s="33"/>
    </row>
    <row r="594" spans="18:25" x14ac:dyDescent="0.25">
      <c r="R594" s="32"/>
      <c r="Y594" s="33"/>
    </row>
    <row r="595" spans="18:25" x14ac:dyDescent="0.25">
      <c r="R595" s="32"/>
      <c r="Y595" s="33"/>
    </row>
    <row r="596" spans="18:25" x14ac:dyDescent="0.25">
      <c r="R596" s="32"/>
      <c r="Y596" s="33"/>
    </row>
    <row r="597" spans="18:25" x14ac:dyDescent="0.25">
      <c r="R597" s="32"/>
      <c r="Y597" s="33"/>
    </row>
    <row r="598" spans="18:25" x14ac:dyDescent="0.25">
      <c r="R598" s="32"/>
      <c r="Y598" s="33"/>
    </row>
    <row r="599" spans="18:25" x14ac:dyDescent="0.25">
      <c r="R599" s="32"/>
      <c r="Y599" s="33"/>
    </row>
    <row r="600" spans="18:25" x14ac:dyDescent="0.25">
      <c r="R600" s="32"/>
      <c r="Y600" s="33"/>
    </row>
    <row r="601" spans="18:25" x14ac:dyDescent="0.25">
      <c r="R601" s="32"/>
      <c r="Y601" s="33"/>
    </row>
    <row r="602" spans="18:25" x14ac:dyDescent="0.25">
      <c r="R602" s="32"/>
      <c r="Y602" s="33"/>
    </row>
    <row r="603" spans="18:25" x14ac:dyDescent="0.25">
      <c r="R603" s="32"/>
      <c r="Y603" s="33"/>
    </row>
    <row r="604" spans="18:25" x14ac:dyDescent="0.25">
      <c r="R604" s="32"/>
      <c r="Y604" s="33"/>
    </row>
    <row r="605" spans="18:25" x14ac:dyDescent="0.25">
      <c r="R605" s="32"/>
      <c r="Y605" s="33"/>
    </row>
    <row r="606" spans="18:25" x14ac:dyDescent="0.25">
      <c r="R606" s="32"/>
      <c r="Y606" s="33"/>
    </row>
    <row r="607" spans="18:25" x14ac:dyDescent="0.25">
      <c r="R607" s="32"/>
      <c r="Y607" s="33"/>
    </row>
    <row r="608" spans="18:25" x14ac:dyDescent="0.25">
      <c r="R608" s="32"/>
      <c r="Y608" s="33"/>
    </row>
    <row r="609" spans="18:25" x14ac:dyDescent="0.25">
      <c r="R609" s="32"/>
      <c r="Y609" s="33"/>
    </row>
    <row r="610" spans="18:25" x14ac:dyDescent="0.25">
      <c r="R610" s="32"/>
      <c r="Y610" s="33"/>
    </row>
    <row r="611" spans="18:25" x14ac:dyDescent="0.25">
      <c r="R611" s="32"/>
      <c r="Y611" s="33"/>
    </row>
    <row r="612" spans="18:25" x14ac:dyDescent="0.25">
      <c r="R612" s="32"/>
      <c r="Y612" s="33"/>
    </row>
    <row r="613" spans="18:25" x14ac:dyDescent="0.25">
      <c r="R613" s="32"/>
      <c r="Y613" s="33"/>
    </row>
    <row r="614" spans="18:25" x14ac:dyDescent="0.25">
      <c r="R614" s="32"/>
      <c r="Y614" s="33"/>
    </row>
    <row r="615" spans="18:25" x14ac:dyDescent="0.25">
      <c r="R615" s="32"/>
      <c r="Y615" s="33"/>
    </row>
    <row r="616" spans="18:25" x14ac:dyDescent="0.25">
      <c r="R616" s="32"/>
      <c r="Y616" s="33"/>
    </row>
    <row r="617" spans="18:25" x14ac:dyDescent="0.25">
      <c r="R617" s="32"/>
      <c r="Y617" s="33"/>
    </row>
    <row r="618" spans="18:25" x14ac:dyDescent="0.25">
      <c r="R618" s="32"/>
      <c r="Y618" s="33"/>
    </row>
    <row r="619" spans="18:25" x14ac:dyDescent="0.25">
      <c r="R619" s="32"/>
      <c r="Y619" s="33"/>
    </row>
    <row r="620" spans="18:25" x14ac:dyDescent="0.25">
      <c r="R620" s="32"/>
      <c r="Y620" s="33"/>
    </row>
    <row r="621" spans="18:25" x14ac:dyDescent="0.25">
      <c r="R621" s="32"/>
      <c r="Y621" s="33"/>
    </row>
    <row r="622" spans="18:25" x14ac:dyDescent="0.25">
      <c r="R622" s="32"/>
      <c r="Y622" s="33"/>
    </row>
    <row r="623" spans="18:25" x14ac:dyDescent="0.25">
      <c r="R623" s="32"/>
      <c r="Y623" s="33"/>
    </row>
    <row r="624" spans="18:25" x14ac:dyDescent="0.25">
      <c r="R624" s="32"/>
      <c r="Y624" s="33"/>
    </row>
    <row r="625" spans="18:25" x14ac:dyDescent="0.25">
      <c r="R625" s="32"/>
      <c r="Y625" s="33"/>
    </row>
    <row r="626" spans="18:25" x14ac:dyDescent="0.25">
      <c r="R626" s="32"/>
      <c r="Y626" s="33"/>
    </row>
    <row r="627" spans="18:25" x14ac:dyDescent="0.25">
      <c r="R627" s="32"/>
      <c r="Y627" s="33"/>
    </row>
    <row r="628" spans="18:25" x14ac:dyDescent="0.25">
      <c r="R628" s="32"/>
      <c r="Y628" s="33"/>
    </row>
    <row r="629" spans="18:25" x14ac:dyDescent="0.25">
      <c r="R629" s="32"/>
      <c r="Y629" s="33"/>
    </row>
    <row r="630" spans="18:25" x14ac:dyDescent="0.25">
      <c r="R630" s="32"/>
      <c r="Y630" s="33"/>
    </row>
    <row r="631" spans="18:25" x14ac:dyDescent="0.25">
      <c r="R631" s="32"/>
      <c r="Y631" s="33"/>
    </row>
    <row r="632" spans="18:25" x14ac:dyDescent="0.25">
      <c r="R632" s="32"/>
      <c r="Y632" s="33"/>
    </row>
    <row r="633" spans="18:25" x14ac:dyDescent="0.25">
      <c r="R633" s="32"/>
      <c r="Y633" s="33"/>
    </row>
    <row r="634" spans="18:25" x14ac:dyDescent="0.25">
      <c r="R634" s="32"/>
      <c r="Y634" s="33"/>
    </row>
    <row r="635" spans="18:25" x14ac:dyDescent="0.25">
      <c r="R635" s="32"/>
      <c r="Y635" s="33"/>
    </row>
    <row r="636" spans="18:25" x14ac:dyDescent="0.25">
      <c r="R636" s="32"/>
      <c r="Y636" s="33"/>
    </row>
    <row r="637" spans="18:25" x14ac:dyDescent="0.25">
      <c r="R637" s="32"/>
      <c r="Y637" s="33"/>
    </row>
    <row r="638" spans="18:25" x14ac:dyDescent="0.25">
      <c r="R638" s="32"/>
      <c r="Y638" s="33"/>
    </row>
    <row r="639" spans="18:25" x14ac:dyDescent="0.25">
      <c r="R639" s="32"/>
      <c r="Y639" s="33"/>
    </row>
    <row r="640" spans="18:25" x14ac:dyDescent="0.25">
      <c r="R640" s="32"/>
      <c r="Y640" s="33"/>
    </row>
    <row r="641" spans="18:25" x14ac:dyDescent="0.25">
      <c r="R641" s="32"/>
      <c r="Y641" s="33"/>
    </row>
    <row r="642" spans="18:25" x14ac:dyDescent="0.25">
      <c r="R642" s="32"/>
      <c r="Y642" s="33"/>
    </row>
    <row r="643" spans="18:25" x14ac:dyDescent="0.25">
      <c r="R643" s="32"/>
      <c r="Y643" s="33"/>
    </row>
    <row r="644" spans="18:25" x14ac:dyDescent="0.25">
      <c r="R644" s="32"/>
      <c r="Y644" s="33"/>
    </row>
  </sheetData>
  <autoFilter ref="A2:Z644" xr:uid="{00000000-0009-0000-0000-000008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1"/>
  </sheetPr>
  <dimension ref="A1:AC2"/>
  <sheetViews>
    <sheetView workbookViewId="0">
      <selection activeCell="G1" sqref="G1"/>
    </sheetView>
  </sheetViews>
  <sheetFormatPr defaultRowHeight="15" x14ac:dyDescent="0.25"/>
  <cols>
    <col min="1" max="1" width="12" bestFit="1" customWidth="1"/>
    <col min="2" max="2" width="18.5703125" bestFit="1" customWidth="1"/>
    <col min="3" max="3" width="14.85546875" bestFit="1" customWidth="1"/>
    <col min="4" max="4" width="17.140625" bestFit="1" customWidth="1"/>
    <col min="5" max="5" width="9.5703125" bestFit="1" customWidth="1"/>
    <col min="6" max="6" width="15.42578125" bestFit="1" customWidth="1"/>
    <col min="7" max="7" width="20.7109375" customWidth="1"/>
    <col min="8" max="8" width="20.28515625" bestFit="1" customWidth="1"/>
    <col min="9" max="12" width="11.5703125" style="4" customWidth="1"/>
    <col min="13" max="14" width="11.5703125" customWidth="1"/>
    <col min="15" max="15" width="14" bestFit="1" customWidth="1"/>
    <col min="16" max="16" width="12.42578125" bestFit="1" customWidth="1"/>
    <col min="17" max="17" width="16.42578125" bestFit="1" customWidth="1"/>
    <col min="18" max="18" width="10.7109375" bestFit="1" customWidth="1"/>
    <col min="19" max="19" width="7.5703125" bestFit="1" customWidth="1"/>
    <col min="20" max="20" width="11.7109375" customWidth="1"/>
    <col min="21" max="21" width="9.5703125" bestFit="1" customWidth="1"/>
    <col min="22" max="22" width="10.28515625" customWidth="1"/>
    <col min="23" max="23" width="10.85546875" bestFit="1" customWidth="1"/>
    <col min="24" max="24" width="72.140625" customWidth="1"/>
    <col min="25" max="25" width="19.5703125" bestFit="1" customWidth="1"/>
    <col min="26" max="26" width="11.140625" bestFit="1" customWidth="1"/>
    <col min="27" max="27" width="8.42578125" bestFit="1" customWidth="1"/>
  </cols>
  <sheetData>
    <row r="1" spans="1:29" s="70" customFormat="1" ht="45" x14ac:dyDescent="0.25">
      <c r="A1" s="115" t="s">
        <v>1</v>
      </c>
      <c r="B1" s="115" t="s">
        <v>2</v>
      </c>
      <c r="C1" s="115" t="s">
        <v>3</v>
      </c>
      <c r="D1" s="115" t="s">
        <v>4</v>
      </c>
      <c r="E1" s="115" t="s">
        <v>5</v>
      </c>
      <c r="F1" s="115" t="s">
        <v>6</v>
      </c>
      <c r="G1" s="115" t="s">
        <v>7</v>
      </c>
      <c r="H1" s="116" t="s">
        <v>8</v>
      </c>
      <c r="I1" s="88" t="s">
        <v>37</v>
      </c>
      <c r="J1" s="88" t="s">
        <v>588</v>
      </c>
      <c r="K1" s="88" t="s">
        <v>589</v>
      </c>
      <c r="L1" s="88" t="s">
        <v>590</v>
      </c>
      <c r="M1" s="87" t="s">
        <v>404</v>
      </c>
      <c r="N1" s="116" t="s">
        <v>2082</v>
      </c>
      <c r="O1" s="87" t="s">
        <v>42</v>
      </c>
      <c r="P1" s="87" t="s">
        <v>43</v>
      </c>
      <c r="Q1" s="87" t="s">
        <v>44</v>
      </c>
      <c r="R1" s="87" t="s">
        <v>45</v>
      </c>
      <c r="S1" s="87" t="s">
        <v>46</v>
      </c>
      <c r="T1" s="116" t="s">
        <v>47</v>
      </c>
      <c r="U1" s="119" t="s">
        <v>48</v>
      </c>
      <c r="V1" s="115" t="s">
        <v>49</v>
      </c>
      <c r="W1" s="116" t="s">
        <v>50</v>
      </c>
      <c r="X1" s="87" t="s">
        <v>72</v>
      </c>
      <c r="Y1" s="87" t="s">
        <v>70</v>
      </c>
      <c r="Z1" s="87" t="s">
        <v>92</v>
      </c>
      <c r="AA1" s="87" t="s">
        <v>95</v>
      </c>
      <c r="AB1" s="87" t="s">
        <v>93</v>
      </c>
      <c r="AC1" s="87" t="s">
        <v>94</v>
      </c>
    </row>
    <row r="2" spans="1:29" x14ac:dyDescent="0.25">
      <c r="A2" s="78"/>
      <c r="B2" s="78"/>
      <c r="C2" s="103"/>
      <c r="D2" s="78"/>
      <c r="E2" s="103"/>
      <c r="F2" s="78"/>
      <c r="G2" s="103"/>
      <c r="H2" s="117"/>
      <c r="I2" s="44"/>
      <c r="J2" s="44"/>
      <c r="K2" s="44"/>
      <c r="L2" s="44"/>
      <c r="M2" s="44"/>
      <c r="N2" s="122"/>
      <c r="O2" s="44"/>
      <c r="P2" s="60"/>
      <c r="Q2" s="62"/>
      <c r="R2" s="62"/>
      <c r="S2" s="60"/>
      <c r="T2" s="118"/>
      <c r="U2" s="120"/>
      <c r="V2" s="61"/>
      <c r="W2" s="121"/>
      <c r="X2" s="111"/>
      <c r="Y2" s="37"/>
      <c r="Z2" s="37"/>
      <c r="AA2" s="37"/>
      <c r="AB2" s="114"/>
      <c r="AC2" s="114"/>
    </row>
  </sheetData>
  <conditionalFormatting sqref="H2">
    <cfRule type="duplicateValues" dxfId="126" priority="44"/>
    <cfRule type="duplicateValues" dxfId="125" priority="45"/>
    <cfRule type="duplicateValues" dxfId="124" priority="46"/>
    <cfRule type="duplicateValues" dxfId="123" priority="47"/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BF33-2596-46B9-9454-0D7C381694DB}">
  <sheetPr>
    <tabColor theme="5"/>
  </sheetPr>
  <dimension ref="A1:Q17"/>
  <sheetViews>
    <sheetView view="pageBreakPreview" zoomScale="85" zoomScaleNormal="85" zoomScaleSheetLayoutView="85" workbookViewId="0">
      <selection activeCell="I8" sqref="I8"/>
    </sheetView>
  </sheetViews>
  <sheetFormatPr defaultRowHeight="19.5" x14ac:dyDescent="0.3"/>
  <cols>
    <col min="1" max="1" width="11.85546875" style="63" customWidth="1"/>
    <col min="2" max="2" width="14.85546875" style="63" bestFit="1" customWidth="1"/>
    <col min="3" max="16" width="15.7109375" style="65" customWidth="1"/>
    <col min="17" max="17" width="15.7109375" style="145" customWidth="1"/>
    <col min="18" max="16384" width="9.140625" style="63"/>
  </cols>
  <sheetData>
    <row r="1" spans="1:17" x14ac:dyDescent="0.3">
      <c r="A1" s="147" t="s">
        <v>87</v>
      </c>
      <c r="B1" s="124" t="s">
        <v>728</v>
      </c>
      <c r="C1" s="125" t="s">
        <v>10</v>
      </c>
      <c r="D1" s="125" t="s">
        <v>20</v>
      </c>
      <c r="E1" s="125" t="s">
        <v>16</v>
      </c>
      <c r="F1" s="125" t="s">
        <v>12</v>
      </c>
      <c r="G1" s="125" t="s">
        <v>17</v>
      </c>
      <c r="H1" s="125" t="s">
        <v>32</v>
      </c>
      <c r="I1" s="125" t="s">
        <v>28</v>
      </c>
      <c r="J1" s="125" t="s">
        <v>31</v>
      </c>
      <c r="K1" s="125" t="s">
        <v>26</v>
      </c>
      <c r="L1" s="125" t="s">
        <v>15</v>
      </c>
      <c r="M1" s="125" t="s">
        <v>18</v>
      </c>
      <c r="N1" s="125" t="s">
        <v>27</v>
      </c>
      <c r="O1" s="125" t="s">
        <v>29</v>
      </c>
      <c r="P1" s="125" t="s">
        <v>19</v>
      </c>
      <c r="Q1" s="126" t="s">
        <v>40</v>
      </c>
    </row>
    <row r="2" spans="1:17" x14ac:dyDescent="0.3">
      <c r="A2" s="148"/>
      <c r="B2" s="64" t="s">
        <v>10</v>
      </c>
      <c r="C2" s="123">
        <v>7513</v>
      </c>
      <c r="D2" s="123">
        <v>0</v>
      </c>
      <c r="E2" s="123">
        <v>262</v>
      </c>
      <c r="F2" s="123">
        <v>0</v>
      </c>
      <c r="G2" s="123">
        <v>0</v>
      </c>
      <c r="H2" s="123">
        <v>0</v>
      </c>
      <c r="I2" s="123">
        <v>77</v>
      </c>
      <c r="J2" s="123">
        <v>10.8</v>
      </c>
      <c r="K2" s="123">
        <v>0</v>
      </c>
      <c r="L2" s="123">
        <v>51.1</v>
      </c>
      <c r="M2" s="123"/>
      <c r="N2" s="123">
        <v>0</v>
      </c>
      <c r="O2" s="123">
        <v>0</v>
      </c>
      <c r="P2" s="123"/>
      <c r="Q2" s="127">
        <f>SUM(C2:P2)</f>
        <v>7913.9000000000005</v>
      </c>
    </row>
    <row r="3" spans="1:17" x14ac:dyDescent="0.3">
      <c r="A3" s="148"/>
      <c r="B3" s="64" t="s">
        <v>20</v>
      </c>
      <c r="C3" s="123">
        <v>61</v>
      </c>
      <c r="D3" s="123">
        <v>232</v>
      </c>
      <c r="E3" s="123">
        <v>0</v>
      </c>
      <c r="F3" s="123">
        <v>0</v>
      </c>
      <c r="G3" s="123">
        <v>0</v>
      </c>
      <c r="H3" s="123">
        <v>0</v>
      </c>
      <c r="I3" s="123">
        <v>1600</v>
      </c>
      <c r="J3" s="123">
        <v>0</v>
      </c>
      <c r="K3" s="123">
        <v>21.8</v>
      </c>
      <c r="L3" s="123">
        <v>0</v>
      </c>
      <c r="M3" s="123"/>
      <c r="N3" s="123">
        <v>0</v>
      </c>
      <c r="O3" s="123">
        <v>0</v>
      </c>
      <c r="P3" s="123"/>
      <c r="Q3" s="127">
        <f t="shared" ref="Q3:Q16" si="0">SUM(C3:P3)</f>
        <v>1914.8</v>
      </c>
    </row>
    <row r="4" spans="1:17" x14ac:dyDescent="0.3">
      <c r="A4" s="148"/>
      <c r="B4" s="64" t="s">
        <v>16</v>
      </c>
      <c r="C4" s="123">
        <v>820</v>
      </c>
      <c r="D4" s="123">
        <v>0</v>
      </c>
      <c r="E4" s="123">
        <v>10410</v>
      </c>
      <c r="F4" s="123">
        <v>0</v>
      </c>
      <c r="G4" s="123">
        <v>0</v>
      </c>
      <c r="H4" s="123">
        <v>0</v>
      </c>
      <c r="I4" s="123">
        <v>35</v>
      </c>
      <c r="J4" s="123">
        <v>0</v>
      </c>
      <c r="K4" s="123">
        <v>25.1</v>
      </c>
      <c r="L4" s="123">
        <v>0</v>
      </c>
      <c r="M4" s="123"/>
      <c r="N4" s="123">
        <v>0</v>
      </c>
      <c r="O4" s="123">
        <v>0</v>
      </c>
      <c r="P4" s="123"/>
      <c r="Q4" s="127">
        <f t="shared" si="0"/>
        <v>11290.1</v>
      </c>
    </row>
    <row r="5" spans="1:17" x14ac:dyDescent="0.3">
      <c r="A5" s="148"/>
      <c r="B5" s="64" t="s">
        <v>12</v>
      </c>
      <c r="C5" s="123">
        <v>0</v>
      </c>
      <c r="D5" s="123">
        <v>0</v>
      </c>
      <c r="E5" s="123">
        <v>0</v>
      </c>
      <c r="F5" s="123">
        <v>1615</v>
      </c>
      <c r="G5" s="123">
        <v>0</v>
      </c>
      <c r="H5" s="123">
        <v>0</v>
      </c>
      <c r="I5" s="123">
        <v>0</v>
      </c>
      <c r="J5" s="123">
        <v>0</v>
      </c>
      <c r="K5" s="123">
        <v>0</v>
      </c>
      <c r="L5" s="123">
        <v>0</v>
      </c>
      <c r="M5" s="123"/>
      <c r="N5" s="123">
        <v>0</v>
      </c>
      <c r="O5" s="123">
        <v>0</v>
      </c>
      <c r="P5" s="123"/>
      <c r="Q5" s="127">
        <f t="shared" si="0"/>
        <v>1615</v>
      </c>
    </row>
    <row r="6" spans="1:17" x14ac:dyDescent="0.3">
      <c r="A6" s="148"/>
      <c r="B6" s="64" t="s">
        <v>17</v>
      </c>
      <c r="C6" s="123">
        <v>0</v>
      </c>
      <c r="D6" s="123">
        <v>593</v>
      </c>
      <c r="E6" s="123">
        <v>5</v>
      </c>
      <c r="F6" s="123">
        <v>0</v>
      </c>
      <c r="G6" s="123">
        <v>108</v>
      </c>
      <c r="H6" s="123">
        <v>0</v>
      </c>
      <c r="I6" s="123">
        <v>2181</v>
      </c>
      <c r="J6" s="123">
        <v>0</v>
      </c>
      <c r="K6" s="123">
        <v>93.8</v>
      </c>
      <c r="L6" s="123">
        <v>0</v>
      </c>
      <c r="M6" s="123"/>
      <c r="N6" s="123">
        <v>0</v>
      </c>
      <c r="O6" s="123">
        <v>62.5</v>
      </c>
      <c r="P6" s="123"/>
      <c r="Q6" s="127">
        <f t="shared" si="0"/>
        <v>3043.3</v>
      </c>
    </row>
    <row r="7" spans="1:17" x14ac:dyDescent="0.3">
      <c r="A7" s="148"/>
      <c r="B7" s="64" t="s">
        <v>32</v>
      </c>
      <c r="C7" s="123">
        <v>0</v>
      </c>
      <c r="D7" s="123">
        <v>0</v>
      </c>
      <c r="E7" s="123">
        <v>0</v>
      </c>
      <c r="F7" s="123">
        <v>0</v>
      </c>
      <c r="G7" s="123">
        <v>0</v>
      </c>
      <c r="H7" s="123">
        <v>45509</v>
      </c>
      <c r="I7" s="123">
        <v>0</v>
      </c>
      <c r="J7" s="123">
        <v>0</v>
      </c>
      <c r="K7" s="123">
        <v>0</v>
      </c>
      <c r="L7" s="123">
        <v>0</v>
      </c>
      <c r="M7" s="123"/>
      <c r="N7" s="123">
        <v>0</v>
      </c>
      <c r="O7" s="123">
        <v>89.2</v>
      </c>
      <c r="P7" s="123"/>
      <c r="Q7" s="127">
        <f t="shared" si="0"/>
        <v>45598.2</v>
      </c>
    </row>
    <row r="8" spans="1:17" x14ac:dyDescent="0.3">
      <c r="A8" s="148"/>
      <c r="B8" s="64" t="s">
        <v>28</v>
      </c>
      <c r="C8" s="123">
        <v>0</v>
      </c>
      <c r="D8" s="123">
        <v>0</v>
      </c>
      <c r="E8" s="123">
        <v>0</v>
      </c>
      <c r="F8" s="123">
        <v>0</v>
      </c>
      <c r="G8" s="123">
        <v>0</v>
      </c>
      <c r="H8" s="123">
        <v>0</v>
      </c>
      <c r="I8" s="123">
        <v>300</v>
      </c>
      <c r="J8" s="123">
        <v>0</v>
      </c>
      <c r="K8" s="123">
        <v>0</v>
      </c>
      <c r="L8" s="123">
        <v>0</v>
      </c>
      <c r="M8" s="123"/>
      <c r="N8" s="123">
        <v>0</v>
      </c>
      <c r="O8" s="123">
        <v>0</v>
      </c>
      <c r="P8" s="123"/>
      <c r="Q8" s="127">
        <f t="shared" si="0"/>
        <v>300</v>
      </c>
    </row>
    <row r="9" spans="1:17" x14ac:dyDescent="0.3">
      <c r="A9" s="148"/>
      <c r="B9" s="64" t="s">
        <v>31</v>
      </c>
      <c r="C9" s="123">
        <v>30</v>
      </c>
      <c r="D9" s="123">
        <v>0</v>
      </c>
      <c r="E9" s="123">
        <v>55</v>
      </c>
      <c r="F9" s="123">
        <v>0</v>
      </c>
      <c r="G9" s="123">
        <v>0</v>
      </c>
      <c r="H9" s="123">
        <v>0</v>
      </c>
      <c r="I9" s="123">
        <v>0</v>
      </c>
      <c r="J9" s="123">
        <v>565.20000000000005</v>
      </c>
      <c r="K9" s="123">
        <v>190.8</v>
      </c>
      <c r="L9" s="123">
        <v>0</v>
      </c>
      <c r="M9" s="123"/>
      <c r="N9" s="123">
        <v>0</v>
      </c>
      <c r="O9" s="123">
        <v>0</v>
      </c>
      <c r="P9" s="123"/>
      <c r="Q9" s="127">
        <f t="shared" si="0"/>
        <v>841</v>
      </c>
    </row>
    <row r="10" spans="1:17" x14ac:dyDescent="0.3">
      <c r="A10" s="148"/>
      <c r="B10" s="66" t="s">
        <v>26</v>
      </c>
      <c r="C10" s="123">
        <v>0</v>
      </c>
      <c r="D10" s="123">
        <v>0</v>
      </c>
      <c r="E10" s="123">
        <v>0</v>
      </c>
      <c r="F10" s="123">
        <v>0</v>
      </c>
      <c r="G10" s="123">
        <v>0</v>
      </c>
      <c r="H10" s="123">
        <v>0</v>
      </c>
      <c r="I10" s="123">
        <v>0</v>
      </c>
      <c r="J10" s="123">
        <v>130.69999999999999</v>
      </c>
      <c r="K10" s="123">
        <v>1358.3</v>
      </c>
      <c r="L10" s="123">
        <v>0</v>
      </c>
      <c r="M10" s="123"/>
      <c r="N10" s="123">
        <v>0</v>
      </c>
      <c r="O10" s="123">
        <v>0</v>
      </c>
      <c r="P10" s="123"/>
      <c r="Q10" s="127">
        <f t="shared" si="0"/>
        <v>1489</v>
      </c>
    </row>
    <row r="11" spans="1:17" x14ac:dyDescent="0.3">
      <c r="A11" s="148"/>
      <c r="B11" s="66" t="s">
        <v>15</v>
      </c>
      <c r="C11" s="123">
        <v>1935</v>
      </c>
      <c r="D11" s="123">
        <v>0</v>
      </c>
      <c r="E11" s="123">
        <v>0</v>
      </c>
      <c r="F11" s="123">
        <v>0</v>
      </c>
      <c r="G11" s="123">
        <v>0</v>
      </c>
      <c r="H11" s="123">
        <v>0</v>
      </c>
      <c r="I11" s="123">
        <v>327</v>
      </c>
      <c r="J11" s="123">
        <v>2930.6</v>
      </c>
      <c r="K11" s="123">
        <v>157.69999999999999</v>
      </c>
      <c r="L11" s="123">
        <v>505.2</v>
      </c>
      <c r="M11" s="123"/>
      <c r="N11" s="123">
        <v>0</v>
      </c>
      <c r="O11" s="123">
        <v>0</v>
      </c>
      <c r="P11" s="123"/>
      <c r="Q11" s="127">
        <f t="shared" si="0"/>
        <v>5855.5</v>
      </c>
    </row>
    <row r="12" spans="1:17" x14ac:dyDescent="0.3">
      <c r="A12" s="148"/>
      <c r="B12" s="66" t="s">
        <v>18</v>
      </c>
      <c r="C12" s="123">
        <v>40</v>
      </c>
      <c r="D12" s="123">
        <v>0</v>
      </c>
      <c r="E12" s="123">
        <v>7</v>
      </c>
      <c r="F12" s="123">
        <v>0</v>
      </c>
      <c r="G12" s="123">
        <v>0</v>
      </c>
      <c r="H12" s="123">
        <v>0</v>
      </c>
      <c r="I12" s="123">
        <v>0</v>
      </c>
      <c r="J12" s="123">
        <v>0</v>
      </c>
      <c r="K12" s="123">
        <v>0</v>
      </c>
      <c r="L12" s="123">
        <v>92</v>
      </c>
      <c r="M12" s="123"/>
      <c r="N12" s="123">
        <v>0</v>
      </c>
      <c r="O12" s="123">
        <v>0</v>
      </c>
      <c r="P12" s="123"/>
      <c r="Q12" s="127">
        <f t="shared" si="0"/>
        <v>139</v>
      </c>
    </row>
    <row r="13" spans="1:17" x14ac:dyDescent="0.3">
      <c r="A13" s="148"/>
      <c r="B13" s="66" t="s">
        <v>27</v>
      </c>
      <c r="C13" s="123">
        <v>0</v>
      </c>
      <c r="D13" s="123">
        <v>0</v>
      </c>
      <c r="E13" s="123">
        <v>0</v>
      </c>
      <c r="F13" s="123">
        <v>0</v>
      </c>
      <c r="G13" s="123">
        <v>0</v>
      </c>
      <c r="H13" s="123">
        <v>0</v>
      </c>
      <c r="I13" s="123">
        <v>0</v>
      </c>
      <c r="J13" s="123">
        <v>0</v>
      </c>
      <c r="K13" s="123">
        <v>0</v>
      </c>
      <c r="L13" s="123">
        <v>0</v>
      </c>
      <c r="M13" s="123"/>
      <c r="N13" s="123">
        <v>2788</v>
      </c>
      <c r="O13" s="123">
        <v>0</v>
      </c>
      <c r="P13" s="123"/>
      <c r="Q13" s="127">
        <f t="shared" si="0"/>
        <v>2788</v>
      </c>
    </row>
    <row r="14" spans="1:17" x14ac:dyDescent="0.3">
      <c r="A14" s="148"/>
      <c r="B14" s="66" t="s">
        <v>29</v>
      </c>
      <c r="C14" s="123">
        <v>0</v>
      </c>
      <c r="D14" s="123">
        <v>0</v>
      </c>
      <c r="E14" s="123">
        <v>0</v>
      </c>
      <c r="F14" s="123">
        <v>0</v>
      </c>
      <c r="G14" s="123">
        <v>203</v>
      </c>
      <c r="H14" s="123">
        <v>0</v>
      </c>
      <c r="I14" s="123">
        <v>0</v>
      </c>
      <c r="J14" s="123">
        <v>0</v>
      </c>
      <c r="K14" s="123">
        <v>323.39999999999998</v>
      </c>
      <c r="L14" s="123">
        <v>0</v>
      </c>
      <c r="M14" s="123"/>
      <c r="N14" s="123">
        <v>0</v>
      </c>
      <c r="O14" s="123">
        <v>15210.4</v>
      </c>
      <c r="P14" s="123"/>
      <c r="Q14" s="127">
        <f t="shared" si="0"/>
        <v>15736.8</v>
      </c>
    </row>
    <row r="15" spans="1:17" x14ac:dyDescent="0.3">
      <c r="A15" s="148"/>
      <c r="B15" s="66" t="s">
        <v>19</v>
      </c>
      <c r="C15" s="123">
        <v>0</v>
      </c>
      <c r="D15" s="123">
        <v>15</v>
      </c>
      <c r="E15" s="123">
        <v>10</v>
      </c>
      <c r="F15" s="123">
        <v>0</v>
      </c>
      <c r="G15" s="123">
        <v>0</v>
      </c>
      <c r="H15" s="123">
        <v>0</v>
      </c>
      <c r="I15" s="123">
        <v>0</v>
      </c>
      <c r="J15" s="123">
        <v>0</v>
      </c>
      <c r="K15" s="123">
        <v>130.19999999999999</v>
      </c>
      <c r="L15" s="123">
        <v>0</v>
      </c>
      <c r="M15" s="123"/>
      <c r="N15" s="123">
        <v>0</v>
      </c>
      <c r="O15" s="123">
        <v>0</v>
      </c>
      <c r="P15" s="123"/>
      <c r="Q15" s="127">
        <f t="shared" si="0"/>
        <v>155.19999999999999</v>
      </c>
    </row>
    <row r="16" spans="1:17" x14ac:dyDescent="0.3">
      <c r="A16" s="148"/>
      <c r="B16" s="66" t="s">
        <v>71</v>
      </c>
      <c r="C16" s="123">
        <v>1022</v>
      </c>
      <c r="D16" s="123">
        <v>1124</v>
      </c>
      <c r="E16" s="123">
        <v>540</v>
      </c>
      <c r="F16" s="123">
        <v>0</v>
      </c>
      <c r="G16" s="123">
        <v>60</v>
      </c>
      <c r="H16" s="123">
        <v>0</v>
      </c>
      <c r="I16" s="123">
        <v>147</v>
      </c>
      <c r="J16" s="123">
        <v>267.7</v>
      </c>
      <c r="K16" s="123">
        <v>954</v>
      </c>
      <c r="L16" s="123">
        <v>26.6</v>
      </c>
      <c r="M16" s="123"/>
      <c r="N16" s="123">
        <v>0</v>
      </c>
      <c r="O16" s="123">
        <v>1052.9000000000001</v>
      </c>
      <c r="P16" s="123"/>
      <c r="Q16" s="127">
        <f t="shared" si="0"/>
        <v>5194.2000000000007</v>
      </c>
    </row>
    <row r="17" spans="1:17" s="144" customFormat="1" x14ac:dyDescent="0.3">
      <c r="A17" s="149"/>
      <c r="B17" s="128" t="s">
        <v>40</v>
      </c>
      <c r="C17" s="142">
        <v>11421</v>
      </c>
      <c r="D17" s="142">
        <v>1964</v>
      </c>
      <c r="E17" s="142">
        <v>11289</v>
      </c>
      <c r="F17" s="142">
        <v>1615</v>
      </c>
      <c r="G17" s="142">
        <v>371</v>
      </c>
      <c r="H17" s="142">
        <v>45509</v>
      </c>
      <c r="I17" s="142">
        <v>4667</v>
      </c>
      <c r="J17" s="142">
        <v>3905</v>
      </c>
      <c r="K17" s="142">
        <v>3255</v>
      </c>
      <c r="L17" s="142">
        <v>675</v>
      </c>
      <c r="M17" s="142"/>
      <c r="N17" s="142">
        <v>2788</v>
      </c>
      <c r="O17" s="142">
        <v>16415</v>
      </c>
      <c r="P17" s="142"/>
      <c r="Q17" s="143">
        <v>103874</v>
      </c>
    </row>
  </sheetData>
  <mergeCells count="1">
    <mergeCell ref="A1:A17"/>
  </mergeCells>
  <conditionalFormatting sqref="C2:Q17">
    <cfRule type="cellIs" dxfId="91" priority="5" operator="between">
      <formula>1</formula>
      <formula>499</formula>
    </cfRule>
    <cfRule type="colorScale" priority="7">
      <colorScale>
        <cfvo type="num" val="10"/>
        <cfvo type="percentile" val="50"/>
        <cfvo type="num" val="27000"/>
        <color rgb="FF63BE7B"/>
        <color rgb="FFFFEB84"/>
        <color rgb="FFF8696B"/>
      </colorScale>
    </cfRule>
  </conditionalFormatting>
  <conditionalFormatting sqref="B1:Q17">
    <cfRule type="cellIs" dxfId="90" priority="6" operator="lessThan">
      <formula>136</formula>
    </cfRule>
  </conditionalFormatting>
  <pageMargins left="0.7" right="0.7" top="0.75" bottom="0.75" header="0.3" footer="0.3"/>
  <pageSetup paperSize="9" scale="4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F83"/>
  <sheetViews>
    <sheetView view="pageLayout" topLeftCell="A49" zoomScaleNormal="100" workbookViewId="0">
      <selection activeCell="K56" sqref="K56"/>
    </sheetView>
  </sheetViews>
  <sheetFormatPr defaultRowHeight="10.5" customHeight="1" x14ac:dyDescent="0.25"/>
  <cols>
    <col min="1" max="1" width="16.5703125" style="133" customWidth="1"/>
    <col min="2" max="2" width="11.5703125" style="133" customWidth="1"/>
    <col min="3" max="10" width="6.7109375" style="133" customWidth="1"/>
    <col min="11" max="11" width="11.28515625" style="133" bestFit="1" customWidth="1"/>
    <col min="12" max="12" width="11" style="133" bestFit="1" customWidth="1"/>
    <col min="13" max="13" width="14.140625" style="133" bestFit="1" customWidth="1"/>
    <col min="14" max="14" width="11" style="133" bestFit="1" customWidth="1"/>
    <col min="15" max="15" width="9.7109375" style="133" bestFit="1" customWidth="1"/>
    <col min="16" max="16" width="8.42578125" style="133" bestFit="1" customWidth="1"/>
    <col min="17" max="17" width="5.7109375" style="133" bestFit="1" customWidth="1"/>
    <col min="18" max="18" width="9.140625" style="133"/>
    <col min="19" max="19" width="8.85546875" style="133" bestFit="1" customWidth="1"/>
    <col min="20" max="20" width="13.140625" style="133" bestFit="1" customWidth="1"/>
    <col min="21" max="21" width="12.85546875" style="133" bestFit="1" customWidth="1"/>
    <col min="22" max="22" width="15.7109375" style="133" bestFit="1" customWidth="1"/>
    <col min="23" max="23" width="10.28515625" style="133" bestFit="1" customWidth="1"/>
    <col min="24" max="24" width="6.5703125" style="133" bestFit="1" customWidth="1"/>
    <col min="25" max="25" width="12.42578125" style="133" bestFit="1" customWidth="1"/>
    <col min="26" max="26" width="6" style="133" bestFit="1" customWidth="1"/>
    <col min="27" max="27" width="10.85546875" style="133" bestFit="1" customWidth="1"/>
    <col min="28" max="28" width="7.140625" style="133" bestFit="1" customWidth="1"/>
    <col min="29" max="29" width="9.7109375" style="133" bestFit="1" customWidth="1"/>
    <col min="30" max="30" width="7" style="133" bestFit="1" customWidth="1"/>
    <col min="31" max="31" width="11" style="133" bestFit="1" customWidth="1"/>
    <col min="32" max="32" width="8.28515625" style="133" bestFit="1" customWidth="1"/>
    <col min="33" max="33" width="6.140625" style="133" bestFit="1" customWidth="1"/>
    <col min="34" max="34" width="6" style="133" bestFit="1" customWidth="1"/>
    <col min="35" max="35" width="6.28515625" style="133" bestFit="1" customWidth="1"/>
    <col min="36" max="38" width="6" style="133" bestFit="1" customWidth="1"/>
    <col min="39" max="39" width="6.5703125" style="133" bestFit="1" customWidth="1"/>
    <col min="40" max="40" width="8.140625" style="133" bestFit="1" customWidth="1"/>
    <col min="41" max="41" width="12" style="133" bestFit="1" customWidth="1"/>
    <col min="42" max="42" width="14.85546875" style="133" bestFit="1" customWidth="1"/>
    <col min="43" max="43" width="7.85546875" style="133" bestFit="1" customWidth="1"/>
    <col min="44" max="44" width="7.42578125" style="133" bestFit="1" customWidth="1"/>
    <col min="45" max="45" width="7.28515625" style="133" bestFit="1" customWidth="1"/>
    <col min="46" max="46" width="10" style="133" bestFit="1" customWidth="1"/>
    <col min="47" max="47" width="8.85546875" style="133" bestFit="1" customWidth="1"/>
    <col min="48" max="48" width="9.7109375" style="133" bestFit="1" customWidth="1"/>
    <col min="49" max="49" width="14.85546875" style="133" bestFit="1" customWidth="1"/>
    <col min="50" max="50" width="6" style="133" bestFit="1" customWidth="1"/>
    <col min="51" max="51" width="7.85546875" style="133" bestFit="1" customWidth="1"/>
    <col min="52" max="52" width="7.42578125" style="133" bestFit="1" customWidth="1"/>
    <col min="53" max="53" width="11.42578125" style="133" bestFit="1" customWidth="1"/>
    <col min="54" max="54" width="7.5703125" style="133" bestFit="1" customWidth="1"/>
    <col min="55" max="55" width="9.85546875" style="133" bestFit="1" customWidth="1"/>
    <col min="56" max="56" width="8.42578125" style="133" bestFit="1" customWidth="1"/>
    <col min="57" max="57" width="7.28515625" style="133" bestFit="1" customWidth="1"/>
    <col min="58" max="58" width="11.28515625" style="133" bestFit="1" customWidth="1"/>
    <col min="59" max="16384" width="9.140625" style="133"/>
  </cols>
  <sheetData>
    <row r="1" spans="1:12" ht="15" x14ac:dyDescent="0.25">
      <c r="A1"/>
      <c r="B1"/>
    </row>
    <row r="2" spans="1:12" ht="12" x14ac:dyDescent="0.25">
      <c r="A2" s="131" t="s">
        <v>837</v>
      </c>
      <c r="B2" s="132">
        <v>43344</v>
      </c>
    </row>
    <row r="3" spans="1:12" ht="12" x14ac:dyDescent="0.25">
      <c r="A3" s="131" t="s">
        <v>1</v>
      </c>
      <c r="B3" s="133" t="s">
        <v>10</v>
      </c>
    </row>
    <row r="5" spans="1:12" ht="15" x14ac:dyDescent="0.25">
      <c r="B5" s="131" t="s">
        <v>2627</v>
      </c>
      <c r="K5"/>
      <c r="L5"/>
    </row>
    <row r="6" spans="1:12" ht="15" x14ac:dyDescent="0.25">
      <c r="A6" s="131" t="s">
        <v>0</v>
      </c>
      <c r="B6" s="133" t="s">
        <v>38</v>
      </c>
      <c r="C6" s="133" t="s">
        <v>946</v>
      </c>
      <c r="D6" s="133" t="s">
        <v>97</v>
      </c>
      <c r="E6" s="133" t="s">
        <v>2130</v>
      </c>
      <c r="F6" s="133" t="s">
        <v>13</v>
      </c>
      <c r="G6" s="133" t="s">
        <v>389</v>
      </c>
      <c r="H6" s="133" t="s">
        <v>103</v>
      </c>
      <c r="I6" s="133" t="s">
        <v>154</v>
      </c>
      <c r="J6" s="133" t="s">
        <v>40</v>
      </c>
      <c r="K6"/>
      <c r="L6"/>
    </row>
    <row r="7" spans="1:12" ht="15" x14ac:dyDescent="0.25">
      <c r="A7" s="133" t="s">
        <v>37</v>
      </c>
      <c r="K7"/>
      <c r="L7"/>
    </row>
    <row r="8" spans="1:12" ht="15" x14ac:dyDescent="0.25">
      <c r="A8" s="133" t="s">
        <v>2082</v>
      </c>
      <c r="K8"/>
      <c r="L8"/>
    </row>
    <row r="9" spans="1:12" ht="15" x14ac:dyDescent="0.25">
      <c r="A9" s="133" t="s">
        <v>69</v>
      </c>
      <c r="K9"/>
      <c r="L9"/>
    </row>
    <row r="10" spans="1:12" ht="15" x14ac:dyDescent="0.25">
      <c r="A10" s="133" t="s">
        <v>40</v>
      </c>
      <c r="K10"/>
      <c r="L10"/>
    </row>
    <row r="11" spans="1:12" ht="15" x14ac:dyDescent="0.25">
      <c r="A11"/>
      <c r="B11"/>
      <c r="C11"/>
      <c r="D11"/>
      <c r="E11"/>
      <c r="F11"/>
      <c r="G11"/>
      <c r="H11"/>
      <c r="I11"/>
      <c r="J11"/>
    </row>
    <row r="12" spans="1:12" ht="15" x14ac:dyDescent="0.25">
      <c r="A12"/>
      <c r="B12"/>
      <c r="C12"/>
      <c r="D12"/>
      <c r="E12"/>
      <c r="F12"/>
      <c r="G12"/>
      <c r="H12"/>
      <c r="I12"/>
      <c r="J12"/>
    </row>
    <row r="13" spans="1:12" ht="15" x14ac:dyDescent="0.25">
      <c r="A13"/>
      <c r="B13"/>
      <c r="C13"/>
      <c r="D13"/>
      <c r="E13"/>
      <c r="F13"/>
      <c r="G13"/>
      <c r="H13"/>
      <c r="I13"/>
      <c r="J13"/>
    </row>
    <row r="14" spans="1:12" ht="15" x14ac:dyDescent="0.25">
      <c r="A14"/>
      <c r="B14"/>
      <c r="C14"/>
      <c r="D14"/>
      <c r="E14"/>
      <c r="F14"/>
      <c r="G14"/>
      <c r="H14"/>
      <c r="I14"/>
      <c r="J14"/>
    </row>
    <row r="15" spans="1:12" ht="15" x14ac:dyDescent="0.25">
      <c r="A15"/>
      <c r="B15"/>
      <c r="C15"/>
      <c r="D15"/>
      <c r="E15"/>
      <c r="F15"/>
      <c r="G15"/>
      <c r="H15"/>
      <c r="I15"/>
      <c r="J15"/>
    </row>
    <row r="16" spans="1:12" ht="15" x14ac:dyDescent="0.25">
      <c r="A16"/>
      <c r="B16"/>
      <c r="C16"/>
      <c r="D16"/>
      <c r="E16"/>
      <c r="F16"/>
      <c r="G16"/>
      <c r="H16"/>
      <c r="I16"/>
      <c r="J16"/>
    </row>
    <row r="17" spans="1:10" ht="15" x14ac:dyDescent="0.25">
      <c r="A17"/>
      <c r="B17"/>
      <c r="C17"/>
      <c r="D17"/>
      <c r="E17"/>
      <c r="F17"/>
      <c r="G17"/>
      <c r="H17"/>
      <c r="I17"/>
      <c r="J17"/>
    </row>
    <row r="18" spans="1:10" ht="15" x14ac:dyDescent="0.25">
      <c r="A18"/>
      <c r="B18"/>
      <c r="C18"/>
      <c r="D18"/>
      <c r="E18"/>
      <c r="F18"/>
      <c r="G18"/>
      <c r="H18"/>
      <c r="I18"/>
      <c r="J18"/>
    </row>
    <row r="19" spans="1:10" ht="15" x14ac:dyDescent="0.25">
      <c r="A19"/>
      <c r="B19"/>
      <c r="C19"/>
      <c r="D19"/>
      <c r="E19"/>
      <c r="F19"/>
      <c r="G19"/>
      <c r="H19"/>
      <c r="I19"/>
      <c r="J19"/>
    </row>
    <row r="20" spans="1:10" ht="15" x14ac:dyDescent="0.25">
      <c r="A20"/>
      <c r="B20"/>
      <c r="C20"/>
      <c r="D20"/>
      <c r="E20"/>
      <c r="F20"/>
      <c r="G20"/>
      <c r="H20"/>
      <c r="I20"/>
      <c r="J20"/>
    </row>
    <row r="21" spans="1:10" ht="15" x14ac:dyDescent="0.25">
      <c r="A21"/>
      <c r="B21"/>
      <c r="C21"/>
      <c r="D21"/>
      <c r="E21"/>
      <c r="F21"/>
      <c r="G21"/>
      <c r="H21"/>
      <c r="I21"/>
      <c r="J21"/>
    </row>
    <row r="25" spans="1:10" ht="15" x14ac:dyDescent="0.25">
      <c r="A25"/>
      <c r="B25"/>
    </row>
    <row r="26" spans="1:10" ht="12" x14ac:dyDescent="0.25">
      <c r="A26" s="131" t="s">
        <v>837</v>
      </c>
      <c r="B26" s="132">
        <v>43344</v>
      </c>
    </row>
    <row r="27" spans="1:10" ht="12" x14ac:dyDescent="0.25">
      <c r="A27" s="131" t="s">
        <v>1</v>
      </c>
      <c r="B27" s="133" t="s">
        <v>15</v>
      </c>
    </row>
    <row r="29" spans="1:10" ht="15" x14ac:dyDescent="0.25">
      <c r="B29" s="131" t="s">
        <v>2627</v>
      </c>
      <c r="H29"/>
      <c r="I29" s="68"/>
      <c r="J29" s="68"/>
    </row>
    <row r="30" spans="1:10" ht="15" x14ac:dyDescent="0.25">
      <c r="A30" s="131" t="s">
        <v>0</v>
      </c>
      <c r="B30" s="133" t="s">
        <v>3670</v>
      </c>
      <c r="C30" s="133" t="s">
        <v>151</v>
      </c>
      <c r="D30" s="133" t="s">
        <v>132</v>
      </c>
      <c r="E30" s="133" t="s">
        <v>15</v>
      </c>
      <c r="F30" s="133" t="s">
        <v>100</v>
      </c>
      <c r="G30" s="133" t="s">
        <v>40</v>
      </c>
      <c r="H30"/>
      <c r="I30" s="68"/>
      <c r="J30" s="68"/>
    </row>
    <row r="31" spans="1:10" ht="15" x14ac:dyDescent="0.25">
      <c r="A31" s="133" t="s">
        <v>37</v>
      </c>
      <c r="H31"/>
      <c r="I31" s="68"/>
      <c r="J31" s="68"/>
    </row>
    <row r="32" spans="1:10" ht="15" x14ac:dyDescent="0.25">
      <c r="A32" s="133" t="s">
        <v>2082</v>
      </c>
      <c r="H32"/>
      <c r="I32" s="68"/>
      <c r="J32" s="68"/>
    </row>
    <row r="33" spans="1:53" ht="15" x14ac:dyDescent="0.25">
      <c r="A33" s="133" t="s">
        <v>69</v>
      </c>
      <c r="H33"/>
      <c r="I33" s="68"/>
      <c r="J33" s="68"/>
    </row>
    <row r="34" spans="1:53" ht="15" x14ac:dyDescent="0.25">
      <c r="A34" s="133" t="s">
        <v>40</v>
      </c>
      <c r="H34"/>
      <c r="I34" s="68"/>
      <c r="J34" s="68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</row>
    <row r="35" spans="1:53" ht="15" x14ac:dyDescent="0.25">
      <c r="A35"/>
      <c r="B35"/>
      <c r="C35"/>
      <c r="D35"/>
      <c r="E35"/>
      <c r="F35"/>
      <c r="G35"/>
      <c r="H35"/>
      <c r="I35" s="68"/>
      <c r="J35" s="68"/>
    </row>
    <row r="36" spans="1:53" ht="15" x14ac:dyDescent="0.25">
      <c r="A36"/>
      <c r="B36"/>
      <c r="C36"/>
      <c r="D36"/>
      <c r="E36"/>
      <c r="F36"/>
      <c r="G36"/>
      <c r="H36"/>
      <c r="I36" s="68"/>
      <c r="J36" s="68"/>
    </row>
    <row r="37" spans="1:53" ht="15" x14ac:dyDescent="0.25">
      <c r="A37"/>
      <c r="B37"/>
      <c r="C37"/>
      <c r="D37"/>
      <c r="E37"/>
      <c r="F37"/>
      <c r="G37"/>
      <c r="H37"/>
      <c r="I37" s="68"/>
      <c r="J37" s="68"/>
    </row>
    <row r="38" spans="1:53" ht="15" x14ac:dyDescent="0.25">
      <c r="A38"/>
      <c r="B38"/>
      <c r="C38"/>
      <c r="D38"/>
      <c r="E38"/>
      <c r="F38"/>
      <c r="G38"/>
      <c r="H38"/>
      <c r="I38" s="68"/>
      <c r="J38" s="68"/>
    </row>
    <row r="39" spans="1:53" ht="15" x14ac:dyDescent="0.25">
      <c r="A39"/>
      <c r="B39"/>
      <c r="C39"/>
      <c r="D39"/>
      <c r="E39"/>
      <c r="F39"/>
      <c r="G39"/>
      <c r="H39"/>
      <c r="I39" s="68"/>
      <c r="J39" s="68"/>
    </row>
    <row r="40" spans="1:53" ht="15" x14ac:dyDescent="0.25">
      <c r="A40"/>
      <c r="B40"/>
      <c r="C40"/>
      <c r="D40"/>
      <c r="E40"/>
      <c r="F40"/>
      <c r="G40"/>
      <c r="H40"/>
      <c r="I40" s="68"/>
      <c r="J40" s="68"/>
    </row>
    <row r="41" spans="1:53" ht="15" x14ac:dyDescent="0.25">
      <c r="A41"/>
      <c r="B41"/>
      <c r="C41"/>
      <c r="D41"/>
      <c r="E41"/>
      <c r="F41"/>
      <c r="G41"/>
      <c r="H41"/>
      <c r="I41" s="68"/>
      <c r="J41" s="68"/>
    </row>
    <row r="42" spans="1:53" ht="15" x14ac:dyDescent="0.25">
      <c r="A42"/>
      <c r="B42"/>
      <c r="C42"/>
      <c r="D42"/>
      <c r="E42"/>
      <c r="F42"/>
      <c r="G42"/>
      <c r="H42"/>
      <c r="I42" s="68"/>
      <c r="J42" s="68"/>
    </row>
    <row r="43" spans="1:53" ht="15" x14ac:dyDescent="0.25">
      <c r="A43"/>
      <c r="B43"/>
      <c r="C43"/>
      <c r="D43"/>
      <c r="E43"/>
      <c r="F43"/>
      <c r="G43"/>
      <c r="H43"/>
      <c r="I43" s="68"/>
      <c r="J43" s="68"/>
    </row>
    <row r="44" spans="1:53" ht="15" x14ac:dyDescent="0.25">
      <c r="A44"/>
      <c r="B44"/>
      <c r="C44"/>
      <c r="D44"/>
      <c r="E44"/>
      <c r="F44"/>
      <c r="G44"/>
      <c r="H44"/>
      <c r="I44" s="68"/>
      <c r="J44" s="68"/>
    </row>
    <row r="45" spans="1:53" ht="10.5" customHeight="1" x14ac:dyDescent="0.25">
      <c r="A45" s="68"/>
      <c r="B45" s="68"/>
      <c r="C45" s="68"/>
      <c r="D45" s="68"/>
      <c r="E45" s="68"/>
      <c r="F45" s="68"/>
      <c r="G45" s="68"/>
      <c r="H45" s="68"/>
      <c r="I45" s="68"/>
      <c r="J45" s="68"/>
    </row>
    <row r="48" spans="1:53" ht="15" x14ac:dyDescent="0.25">
      <c r="A48"/>
      <c r="B48"/>
    </row>
    <row r="49" spans="1:58" ht="12" x14ac:dyDescent="0.25">
      <c r="A49" s="131" t="s">
        <v>837</v>
      </c>
      <c r="B49" s="132">
        <v>43344</v>
      </c>
    </row>
    <row r="50" spans="1:58" ht="12" x14ac:dyDescent="0.25">
      <c r="A50" s="131" t="s">
        <v>1</v>
      </c>
      <c r="B50" s="133" t="s">
        <v>10</v>
      </c>
    </row>
    <row r="52" spans="1:58" ht="15" x14ac:dyDescent="0.25">
      <c r="B52" s="131" t="s">
        <v>2627</v>
      </c>
      <c r="K52"/>
      <c r="L52"/>
    </row>
    <row r="53" spans="1:58" ht="15" x14ac:dyDescent="0.25">
      <c r="A53" s="131" t="s">
        <v>0</v>
      </c>
      <c r="B53" s="133" t="s">
        <v>38</v>
      </c>
      <c r="C53" s="133" t="s">
        <v>946</v>
      </c>
      <c r="D53" s="133" t="s">
        <v>97</v>
      </c>
      <c r="E53" s="133" t="s">
        <v>2130</v>
      </c>
      <c r="F53" s="133" t="s">
        <v>13</v>
      </c>
      <c r="G53" s="133" t="s">
        <v>389</v>
      </c>
      <c r="H53" s="133" t="s">
        <v>103</v>
      </c>
      <c r="I53" s="133" t="s">
        <v>154</v>
      </c>
      <c r="J53" s="133" t="s">
        <v>40</v>
      </c>
      <c r="K53"/>
      <c r="L53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</row>
    <row r="54" spans="1:58" ht="15" x14ac:dyDescent="0.25">
      <c r="A54" s="133" t="s">
        <v>37</v>
      </c>
      <c r="K54"/>
      <c r="L54"/>
    </row>
    <row r="55" spans="1:58" ht="15" x14ac:dyDescent="0.25">
      <c r="A55" s="133" t="s">
        <v>2082</v>
      </c>
      <c r="K55"/>
      <c r="L55"/>
    </row>
    <row r="56" spans="1:58" ht="15" x14ac:dyDescent="0.25">
      <c r="A56" s="133" t="s">
        <v>69</v>
      </c>
      <c r="K56"/>
      <c r="L56"/>
    </row>
    <row r="57" spans="1:58" ht="15" x14ac:dyDescent="0.25">
      <c r="A57" s="133" t="s">
        <v>40</v>
      </c>
      <c r="K57"/>
      <c r="L57"/>
    </row>
    <row r="58" spans="1:58" ht="15" x14ac:dyDescent="0.25">
      <c r="A58"/>
      <c r="B58"/>
      <c r="C58"/>
      <c r="D58"/>
      <c r="E58"/>
      <c r="F58"/>
      <c r="G58"/>
      <c r="H58"/>
      <c r="I58"/>
      <c r="J58"/>
    </row>
    <row r="59" spans="1:58" ht="15" x14ac:dyDescent="0.25">
      <c r="A59"/>
      <c r="B59"/>
      <c r="C59"/>
      <c r="D59"/>
      <c r="E59"/>
      <c r="F59"/>
      <c r="G59"/>
      <c r="H59" s="68"/>
    </row>
    <row r="60" spans="1:58" ht="10.5" customHeight="1" x14ac:dyDescent="0.25">
      <c r="A60" s="68"/>
      <c r="B60" s="68"/>
      <c r="C60" s="68"/>
      <c r="D60" s="68"/>
      <c r="E60" s="68"/>
      <c r="F60" s="68"/>
      <c r="G60" s="68"/>
      <c r="H60" s="68"/>
    </row>
    <row r="61" spans="1:58" ht="10.5" customHeight="1" x14ac:dyDescent="0.25">
      <c r="A61" s="68"/>
      <c r="B61" s="68"/>
      <c r="C61" s="68"/>
      <c r="D61" s="68"/>
      <c r="E61" s="68"/>
      <c r="F61" s="68"/>
      <c r="G61" s="68"/>
      <c r="H61" s="68"/>
    </row>
    <row r="62" spans="1:58" ht="10.5" customHeight="1" x14ac:dyDescent="0.25">
      <c r="A62" s="68"/>
      <c r="B62" s="68"/>
      <c r="C62" s="68"/>
      <c r="D62" s="68"/>
      <c r="E62" s="68"/>
      <c r="F62" s="68"/>
      <c r="G62" s="68"/>
      <c r="H62" s="68"/>
    </row>
    <row r="63" spans="1:58" ht="15" x14ac:dyDescent="0.25">
      <c r="A63"/>
      <c r="B63"/>
      <c r="H63" s="68"/>
    </row>
    <row r="64" spans="1:58" ht="15" x14ac:dyDescent="0.25">
      <c r="A64" s="131" t="s">
        <v>837</v>
      </c>
      <c r="B64" s="132">
        <v>43344</v>
      </c>
      <c r="H64" s="68"/>
    </row>
    <row r="65" spans="1:58" ht="15" x14ac:dyDescent="0.25">
      <c r="A65" s="131" t="s">
        <v>1</v>
      </c>
      <c r="B65" s="133" t="s">
        <v>15</v>
      </c>
      <c r="H65" s="68"/>
    </row>
    <row r="66" spans="1:58" ht="10.5" customHeight="1" x14ac:dyDescent="0.25">
      <c r="H66" s="68"/>
    </row>
    <row r="67" spans="1:58" ht="15" x14ac:dyDescent="0.25">
      <c r="B67" s="131" t="s">
        <v>2627</v>
      </c>
      <c r="H67"/>
      <c r="I67"/>
      <c r="J67"/>
    </row>
    <row r="68" spans="1:58" ht="15" x14ac:dyDescent="0.25">
      <c r="A68" s="131" t="s">
        <v>0</v>
      </c>
      <c r="B68" s="133" t="s">
        <v>3670</v>
      </c>
      <c r="C68" s="133" t="s">
        <v>151</v>
      </c>
      <c r="D68" s="133" t="s">
        <v>132</v>
      </c>
      <c r="E68" s="133" t="s">
        <v>15</v>
      </c>
      <c r="F68" s="133" t="s">
        <v>100</v>
      </c>
      <c r="G68" s="133" t="s">
        <v>40</v>
      </c>
      <c r="H68"/>
      <c r="I68"/>
      <c r="J68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</row>
    <row r="69" spans="1:58" ht="15" x14ac:dyDescent="0.25">
      <c r="A69" s="133" t="s">
        <v>37</v>
      </c>
      <c r="H69"/>
      <c r="I69"/>
      <c r="J69"/>
    </row>
    <row r="70" spans="1:58" ht="15" x14ac:dyDescent="0.25">
      <c r="A70" s="133" t="s">
        <v>2082</v>
      </c>
      <c r="H70"/>
      <c r="I70"/>
      <c r="J70"/>
    </row>
    <row r="71" spans="1:58" ht="15" x14ac:dyDescent="0.25">
      <c r="A71" s="133" t="s">
        <v>69</v>
      </c>
      <c r="H71"/>
      <c r="I71"/>
      <c r="J71"/>
    </row>
    <row r="72" spans="1:58" ht="15" x14ac:dyDescent="0.25">
      <c r="A72" s="133" t="s">
        <v>40</v>
      </c>
      <c r="H72"/>
      <c r="I72"/>
      <c r="J72"/>
    </row>
    <row r="73" spans="1:58" ht="15" x14ac:dyDescent="0.25">
      <c r="A73"/>
      <c r="B73"/>
      <c r="C73"/>
      <c r="D73"/>
      <c r="E73"/>
      <c r="F73"/>
      <c r="G73"/>
      <c r="H73"/>
      <c r="I73"/>
      <c r="J73"/>
    </row>
    <row r="74" spans="1:58" ht="15" x14ac:dyDescent="0.25">
      <c r="A74"/>
      <c r="B74"/>
      <c r="C74"/>
      <c r="D74"/>
      <c r="E74"/>
      <c r="F74"/>
      <c r="G74"/>
      <c r="H74"/>
      <c r="I74"/>
      <c r="J74"/>
    </row>
    <row r="75" spans="1:58" ht="15" x14ac:dyDescent="0.25">
      <c r="A75"/>
      <c r="B75"/>
      <c r="C75"/>
      <c r="D75"/>
      <c r="E75"/>
      <c r="F75"/>
      <c r="G75"/>
      <c r="H75"/>
      <c r="I75"/>
      <c r="J75"/>
    </row>
    <row r="76" spans="1:58" ht="15" x14ac:dyDescent="0.25">
      <c r="A76"/>
      <c r="B76"/>
      <c r="C76"/>
      <c r="D76"/>
      <c r="E76"/>
      <c r="F76"/>
      <c r="G76"/>
      <c r="H76"/>
      <c r="I76"/>
      <c r="J76"/>
    </row>
    <row r="77" spans="1:58" ht="15" x14ac:dyDescent="0.25">
      <c r="A77"/>
      <c r="B77"/>
      <c r="C77"/>
      <c r="D77"/>
      <c r="E77"/>
      <c r="F77"/>
      <c r="G77"/>
      <c r="H77"/>
      <c r="I77"/>
      <c r="J77"/>
    </row>
    <row r="78" spans="1:58" ht="15" x14ac:dyDescent="0.25">
      <c r="A78"/>
      <c r="B78"/>
      <c r="C78"/>
      <c r="D78"/>
      <c r="E78"/>
      <c r="F78"/>
      <c r="G78"/>
      <c r="H78"/>
      <c r="I78"/>
      <c r="J78"/>
    </row>
    <row r="79" spans="1:58" ht="15" x14ac:dyDescent="0.25">
      <c r="A79"/>
      <c r="B79"/>
      <c r="C79"/>
      <c r="D79"/>
      <c r="E79"/>
      <c r="F79"/>
      <c r="G79"/>
      <c r="H79"/>
      <c r="I79"/>
      <c r="J79"/>
    </row>
    <row r="80" spans="1:58" ht="10.5" customHeight="1" x14ac:dyDescent="0.25">
      <c r="A80"/>
      <c r="B80"/>
      <c r="C80"/>
      <c r="D80"/>
      <c r="E80"/>
      <c r="F80"/>
      <c r="G80"/>
      <c r="H80"/>
      <c r="I80"/>
      <c r="J80"/>
    </row>
    <row r="81" spans="1:10" ht="10.5" customHeight="1" x14ac:dyDescent="0.25">
      <c r="A81"/>
      <c r="B81"/>
      <c r="C81"/>
      <c r="D81"/>
      <c r="E81"/>
      <c r="F81"/>
      <c r="G81"/>
      <c r="H81"/>
      <c r="I81"/>
      <c r="J81"/>
    </row>
    <row r="82" spans="1:10" ht="10.5" customHeight="1" x14ac:dyDescent="0.25">
      <c r="A82"/>
      <c r="B82"/>
      <c r="C82"/>
      <c r="D82"/>
      <c r="E82"/>
      <c r="F82"/>
      <c r="G82"/>
      <c r="H82"/>
      <c r="I82"/>
      <c r="J82"/>
    </row>
    <row r="83" spans="1:10" ht="10.5" customHeight="1" x14ac:dyDescent="0.25">
      <c r="A83"/>
      <c r="B83"/>
      <c r="C83"/>
      <c r="D83"/>
      <c r="E83"/>
      <c r="F83"/>
      <c r="G83"/>
      <c r="H83"/>
      <c r="I83"/>
      <c r="J83"/>
    </row>
  </sheetData>
  <pageMargins left="0.19685039370078741" right="0.19685039370078741" top="0.19685039370078741" bottom="0.19685039370078741" header="0.19685039370078741" footer="0.19685039370078741"/>
  <pageSetup paperSize="9" orientation="portrait"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7030A0"/>
  </sheetPr>
  <dimension ref="A1:V34"/>
  <sheetViews>
    <sheetView workbookViewId="0">
      <selection activeCell="G20" sqref="G20"/>
    </sheetView>
  </sheetViews>
  <sheetFormatPr defaultColWidth="12.140625" defaultRowHeight="12" x14ac:dyDescent="0.25"/>
  <cols>
    <col min="1" max="18" width="12.140625" style="50"/>
    <col min="19" max="19" width="12.140625" style="58"/>
    <col min="20" max="21" width="13.140625" style="50" bestFit="1" customWidth="1"/>
    <col min="22" max="22" width="36" style="50" bestFit="1" customWidth="1"/>
    <col min="23" max="16384" width="12.140625" style="50"/>
  </cols>
  <sheetData>
    <row r="1" spans="1:22" ht="61.5" customHeight="1" x14ac:dyDescent="0.25">
      <c r="B1" s="48" t="s">
        <v>0</v>
      </c>
      <c r="C1" s="48" t="s">
        <v>428</v>
      </c>
      <c r="D1" s="48" t="s">
        <v>429</v>
      </c>
      <c r="E1" s="48" t="s">
        <v>430</v>
      </c>
      <c r="F1" s="48" t="s">
        <v>431</v>
      </c>
      <c r="G1" s="48" t="s">
        <v>432</v>
      </c>
      <c r="H1" s="48" t="s">
        <v>433</v>
      </c>
      <c r="I1" s="48" t="s">
        <v>434</v>
      </c>
      <c r="J1" s="48" t="s">
        <v>435</v>
      </c>
      <c r="K1" s="48" t="s">
        <v>1</v>
      </c>
      <c r="L1" s="48" t="s">
        <v>2</v>
      </c>
      <c r="M1" s="48" t="s">
        <v>3</v>
      </c>
      <c r="N1" s="48" t="s">
        <v>4</v>
      </c>
      <c r="O1" s="48" t="s">
        <v>5</v>
      </c>
      <c r="P1" s="48" t="s">
        <v>6</v>
      </c>
      <c r="Q1" s="48" t="s">
        <v>7</v>
      </c>
      <c r="R1" s="48" t="s">
        <v>8</v>
      </c>
      <c r="S1" s="55" t="s">
        <v>9</v>
      </c>
      <c r="T1" s="49" t="s">
        <v>90</v>
      </c>
    </row>
    <row r="2" spans="1:22" ht="15" x14ac:dyDescent="0.25">
      <c r="A2" s="54">
        <v>43101</v>
      </c>
      <c r="B2" t="s">
        <v>69</v>
      </c>
      <c r="C2" s="51" t="s">
        <v>10</v>
      </c>
      <c r="D2" s="51" t="s">
        <v>11</v>
      </c>
      <c r="E2" s="51" t="s">
        <v>38</v>
      </c>
      <c r="F2" s="51" t="s">
        <v>104</v>
      </c>
      <c r="G2" s="51"/>
      <c r="H2" s="51"/>
      <c r="I2" s="51"/>
      <c r="J2" s="51"/>
      <c r="K2" s="51" t="s">
        <v>10</v>
      </c>
      <c r="L2" s="51" t="s">
        <v>11</v>
      </c>
      <c r="M2" s="51" t="s">
        <v>13</v>
      </c>
      <c r="N2" s="51" t="s">
        <v>14</v>
      </c>
      <c r="O2" s="51" t="s">
        <v>410</v>
      </c>
      <c r="P2" s="51" t="s">
        <v>411</v>
      </c>
      <c r="Q2" s="51" t="s">
        <v>412</v>
      </c>
      <c r="R2" s="51" t="s">
        <v>413</v>
      </c>
      <c r="S2" s="56">
        <v>75</v>
      </c>
      <c r="U2" s="2" t="s">
        <v>39</v>
      </c>
      <c r="V2" t="s">
        <v>41</v>
      </c>
    </row>
    <row r="3" spans="1:22" ht="15" x14ac:dyDescent="0.25">
      <c r="A3" s="54">
        <v>43101</v>
      </c>
      <c r="B3" t="s">
        <v>69</v>
      </c>
      <c r="C3" s="51" t="s">
        <v>10</v>
      </c>
      <c r="D3" s="51" t="s">
        <v>11</v>
      </c>
      <c r="E3" s="51"/>
      <c r="F3" s="51"/>
      <c r="G3" s="51"/>
      <c r="H3" s="51"/>
      <c r="I3" s="51"/>
      <c r="J3" s="51"/>
      <c r="K3" s="51" t="s">
        <v>10</v>
      </c>
      <c r="L3" s="51" t="s">
        <v>11</v>
      </c>
      <c r="M3" s="51" t="s">
        <v>103</v>
      </c>
      <c r="N3" s="51" t="s">
        <v>104</v>
      </c>
      <c r="O3" s="51" t="s">
        <v>103</v>
      </c>
      <c r="P3" s="51" t="s">
        <v>117</v>
      </c>
      <c r="Q3" s="51" t="s">
        <v>10</v>
      </c>
      <c r="R3" s="51" t="s">
        <v>315</v>
      </c>
      <c r="S3" s="56">
        <v>2048</v>
      </c>
      <c r="U3" s="3" t="s">
        <v>10</v>
      </c>
      <c r="V3" s="44">
        <v>2584</v>
      </c>
    </row>
    <row r="4" spans="1:22" ht="15" x14ac:dyDescent="0.25">
      <c r="A4" s="54">
        <v>43101</v>
      </c>
      <c r="B4" t="s">
        <v>69</v>
      </c>
      <c r="C4" s="51" t="s">
        <v>10</v>
      </c>
      <c r="D4" s="51" t="s">
        <v>11</v>
      </c>
      <c r="E4" s="51"/>
      <c r="F4" s="51"/>
      <c r="G4" s="51"/>
      <c r="H4" s="51"/>
      <c r="I4" s="51"/>
      <c r="J4" s="51"/>
      <c r="K4" s="51" t="s">
        <v>10</v>
      </c>
      <c r="L4" s="51" t="s">
        <v>11</v>
      </c>
      <c r="M4" s="51" t="s">
        <v>13</v>
      </c>
      <c r="N4" s="51" t="s">
        <v>14</v>
      </c>
      <c r="O4" s="51" t="s">
        <v>362</v>
      </c>
      <c r="P4" s="51" t="s">
        <v>363</v>
      </c>
      <c r="Q4" s="51" t="s">
        <v>414</v>
      </c>
      <c r="R4" s="51" t="s">
        <v>415</v>
      </c>
      <c r="S4" s="56">
        <v>425</v>
      </c>
      <c r="U4" s="3" t="s">
        <v>16</v>
      </c>
      <c r="V4" s="44">
        <v>43500</v>
      </c>
    </row>
    <row r="5" spans="1:22" ht="15" x14ac:dyDescent="0.25">
      <c r="A5" s="54">
        <v>43101</v>
      </c>
      <c r="B5" t="s">
        <v>34</v>
      </c>
      <c r="C5" s="51"/>
      <c r="D5" s="51"/>
      <c r="E5" s="51"/>
      <c r="F5" s="51"/>
      <c r="G5" s="51"/>
      <c r="H5" s="51"/>
      <c r="I5" s="51"/>
      <c r="J5" s="51"/>
      <c r="K5" s="51" t="s">
        <v>32</v>
      </c>
      <c r="L5" s="51" t="s">
        <v>169</v>
      </c>
      <c r="M5" s="51" t="s">
        <v>382</v>
      </c>
      <c r="N5" s="51" t="s">
        <v>383</v>
      </c>
      <c r="O5" s="51" t="s">
        <v>382</v>
      </c>
      <c r="P5" s="51" t="s">
        <v>384</v>
      </c>
      <c r="Q5" s="51" t="s">
        <v>385</v>
      </c>
      <c r="R5" s="51" t="s">
        <v>386</v>
      </c>
      <c r="S5" s="56">
        <v>400</v>
      </c>
      <c r="U5" s="3" t="s">
        <v>32</v>
      </c>
      <c r="V5" s="44">
        <v>10600</v>
      </c>
    </row>
    <row r="6" spans="1:22" ht="15" x14ac:dyDescent="0.25">
      <c r="A6" s="54">
        <v>43101</v>
      </c>
      <c r="B6" t="s">
        <v>34</v>
      </c>
      <c r="C6" s="51"/>
      <c r="D6" s="51"/>
      <c r="E6" s="51"/>
      <c r="F6" s="51"/>
      <c r="G6" s="51"/>
      <c r="H6" s="51"/>
      <c r="I6" s="51"/>
      <c r="J6" s="51"/>
      <c r="K6" s="51" t="s">
        <v>32</v>
      </c>
      <c r="L6" s="51" t="s">
        <v>169</v>
      </c>
      <c r="M6" s="51" t="s">
        <v>32</v>
      </c>
      <c r="N6" s="51" t="s">
        <v>170</v>
      </c>
      <c r="O6" s="51" t="s">
        <v>309</v>
      </c>
      <c r="P6" s="51" t="s">
        <v>310</v>
      </c>
      <c r="Q6" s="51" t="s">
        <v>309</v>
      </c>
      <c r="R6" s="51" t="s">
        <v>311</v>
      </c>
      <c r="S6" s="56">
        <v>6100</v>
      </c>
      <c r="U6" s="3" t="s">
        <v>436</v>
      </c>
      <c r="V6" s="44">
        <v>6101</v>
      </c>
    </row>
    <row r="7" spans="1:22" ht="15" x14ac:dyDescent="0.25">
      <c r="A7" s="54">
        <v>43101</v>
      </c>
      <c r="B7" t="s">
        <v>34</v>
      </c>
      <c r="C7" s="51"/>
      <c r="D7" s="51"/>
      <c r="E7" s="51"/>
      <c r="F7" s="51"/>
      <c r="G7" s="51"/>
      <c r="H7" s="51"/>
      <c r="I7" s="51"/>
      <c r="J7" s="51"/>
      <c r="K7" s="51" t="s">
        <v>32</v>
      </c>
      <c r="L7" s="51" t="s">
        <v>169</v>
      </c>
      <c r="M7" s="51" t="s">
        <v>32</v>
      </c>
      <c r="N7" s="51" t="s">
        <v>170</v>
      </c>
      <c r="O7" s="51" t="s">
        <v>32</v>
      </c>
      <c r="P7" s="51" t="s">
        <v>312</v>
      </c>
      <c r="Q7" s="51" t="s">
        <v>405</v>
      </c>
      <c r="R7" s="51" t="s">
        <v>406</v>
      </c>
      <c r="S7" s="56">
        <v>1400</v>
      </c>
      <c r="U7" s="3" t="s">
        <v>15</v>
      </c>
      <c r="V7" s="44">
        <v>4516</v>
      </c>
    </row>
    <row r="8" spans="1:22" ht="15" x14ac:dyDescent="0.25">
      <c r="A8" s="54">
        <v>43101</v>
      </c>
      <c r="B8" t="s">
        <v>34</v>
      </c>
      <c r="C8" s="51"/>
      <c r="D8" s="51"/>
      <c r="E8" s="51"/>
      <c r="F8" s="51"/>
      <c r="G8" s="51"/>
      <c r="H8" s="51"/>
      <c r="I8" s="51"/>
      <c r="J8" s="51"/>
      <c r="K8" s="51" t="s">
        <v>32</v>
      </c>
      <c r="L8" s="51" t="s">
        <v>169</v>
      </c>
      <c r="M8" s="51" t="s">
        <v>32</v>
      </c>
      <c r="N8" s="51" t="s">
        <v>170</v>
      </c>
      <c r="O8" s="51" t="s">
        <v>371</v>
      </c>
      <c r="P8" s="51" t="s">
        <v>372</v>
      </c>
      <c r="Q8" s="51" t="s">
        <v>407</v>
      </c>
      <c r="R8" s="51" t="s">
        <v>408</v>
      </c>
      <c r="S8" s="56">
        <v>800</v>
      </c>
      <c r="U8" s="3" t="s">
        <v>40</v>
      </c>
      <c r="V8" s="44">
        <v>67301</v>
      </c>
    </row>
    <row r="9" spans="1:22" ht="15" x14ac:dyDescent="0.25">
      <c r="A9" s="54">
        <v>43101</v>
      </c>
      <c r="B9" t="s">
        <v>34</v>
      </c>
      <c r="C9" s="51"/>
      <c r="D9" s="51"/>
      <c r="E9" s="51"/>
      <c r="F9" s="51"/>
      <c r="G9" s="51"/>
      <c r="H9" s="51"/>
      <c r="I9" s="51"/>
      <c r="J9" s="51"/>
      <c r="K9" s="51" t="s">
        <v>32</v>
      </c>
      <c r="L9" s="51" t="s">
        <v>169</v>
      </c>
      <c r="M9" s="51" t="s">
        <v>32</v>
      </c>
      <c r="N9" s="51" t="s">
        <v>170</v>
      </c>
      <c r="O9" s="51" t="s">
        <v>375</v>
      </c>
      <c r="P9" s="51" t="s">
        <v>376</v>
      </c>
      <c r="Q9" s="51" t="s">
        <v>377</v>
      </c>
      <c r="R9" s="51" t="s">
        <v>378</v>
      </c>
      <c r="S9" s="56">
        <v>500</v>
      </c>
    </row>
    <row r="10" spans="1:22" ht="15" x14ac:dyDescent="0.25">
      <c r="A10" s="54">
        <v>43101</v>
      </c>
      <c r="B10" t="s">
        <v>34</v>
      </c>
      <c r="C10" s="51"/>
      <c r="D10" s="51"/>
      <c r="E10" s="51"/>
      <c r="F10" s="51"/>
      <c r="G10" s="51"/>
      <c r="H10" s="51"/>
      <c r="I10" s="51"/>
      <c r="J10" s="51"/>
      <c r="K10" s="51" t="s">
        <v>32</v>
      </c>
      <c r="L10" s="51" t="s">
        <v>169</v>
      </c>
      <c r="M10" s="51" t="s">
        <v>32</v>
      </c>
      <c r="N10" s="51" t="s">
        <v>170</v>
      </c>
      <c r="O10" s="51" t="s">
        <v>371</v>
      </c>
      <c r="P10" s="51" t="s">
        <v>372</v>
      </c>
      <c r="Q10" s="51" t="s">
        <v>373</v>
      </c>
      <c r="R10" s="51" t="s">
        <v>374</v>
      </c>
      <c r="S10" s="56">
        <v>200</v>
      </c>
    </row>
    <row r="11" spans="1:22" ht="15" x14ac:dyDescent="0.25">
      <c r="A11" s="54">
        <v>43101</v>
      </c>
      <c r="B11" t="s">
        <v>34</v>
      </c>
      <c r="C11" s="51"/>
      <c r="D11" s="51"/>
      <c r="E11" s="51"/>
      <c r="F11" s="51"/>
      <c r="G11" s="51"/>
      <c r="H11" s="51"/>
      <c r="I11" s="51"/>
      <c r="J11" s="51"/>
      <c r="K11" s="51" t="s">
        <v>32</v>
      </c>
      <c r="L11" s="51" t="s">
        <v>169</v>
      </c>
      <c r="M11" s="51" t="s">
        <v>32</v>
      </c>
      <c r="N11" s="51" t="s">
        <v>170</v>
      </c>
      <c r="O11" s="51" t="s">
        <v>32</v>
      </c>
      <c r="P11" s="51" t="s">
        <v>312</v>
      </c>
      <c r="Q11" s="51" t="s">
        <v>313</v>
      </c>
      <c r="R11" s="51" t="s">
        <v>314</v>
      </c>
      <c r="S11" s="56">
        <v>100</v>
      </c>
    </row>
    <row r="12" spans="1:22" ht="15" x14ac:dyDescent="0.25">
      <c r="A12" s="54">
        <v>43101</v>
      </c>
      <c r="B12" t="s">
        <v>34</v>
      </c>
      <c r="C12" s="51"/>
      <c r="D12" s="51"/>
      <c r="E12" s="51"/>
      <c r="F12" s="51"/>
      <c r="G12" s="51"/>
      <c r="H12" s="51"/>
      <c r="I12" s="51"/>
      <c r="J12" s="51"/>
      <c r="K12" s="51" t="s">
        <v>32</v>
      </c>
      <c r="L12" s="51" t="s">
        <v>169</v>
      </c>
      <c r="M12" s="51" t="s">
        <v>364</v>
      </c>
      <c r="N12" s="51" t="s">
        <v>365</v>
      </c>
      <c r="O12" s="51" t="s">
        <v>364</v>
      </c>
      <c r="P12" s="51" t="s">
        <v>379</v>
      </c>
      <c r="Q12" s="51" t="s">
        <v>380</v>
      </c>
      <c r="R12" s="51" t="s">
        <v>381</v>
      </c>
      <c r="S12" s="56">
        <v>900</v>
      </c>
    </row>
    <row r="13" spans="1:22" ht="15" x14ac:dyDescent="0.25">
      <c r="A13" s="54">
        <v>43101</v>
      </c>
      <c r="B13" t="s">
        <v>34</v>
      </c>
      <c r="C13" s="51"/>
      <c r="D13" s="51"/>
      <c r="E13" s="51"/>
      <c r="F13" s="51"/>
      <c r="G13" s="51"/>
      <c r="H13" s="51"/>
      <c r="I13" s="51"/>
      <c r="J13" s="51"/>
      <c r="K13" s="51" t="s">
        <v>32</v>
      </c>
      <c r="L13" s="51" t="s">
        <v>169</v>
      </c>
      <c r="M13" s="51" t="s">
        <v>364</v>
      </c>
      <c r="N13" s="51" t="s">
        <v>365</v>
      </c>
      <c r="O13" s="51" t="s">
        <v>366</v>
      </c>
      <c r="P13" s="51"/>
      <c r="Q13" s="51" t="s">
        <v>366</v>
      </c>
      <c r="R13" s="51" t="s">
        <v>409</v>
      </c>
      <c r="S13" s="56">
        <v>200</v>
      </c>
    </row>
    <row r="14" spans="1:22" ht="15" x14ac:dyDescent="0.25">
      <c r="A14" s="54">
        <v>43101</v>
      </c>
      <c r="B14" s="50" t="s">
        <v>347</v>
      </c>
      <c r="C14" s="52" t="s">
        <v>10</v>
      </c>
      <c r="D14" s="52" t="s">
        <v>11</v>
      </c>
      <c r="E14" s="52" t="s">
        <v>38</v>
      </c>
      <c r="F14" s="52" t="s">
        <v>35</v>
      </c>
      <c r="G14" s="52" t="s">
        <v>38</v>
      </c>
      <c r="H14" s="52" t="s">
        <v>36</v>
      </c>
      <c r="I14" s="53" t="s">
        <v>418</v>
      </c>
      <c r="J14" s="52" t="s">
        <v>417</v>
      </c>
      <c r="K14" s="52" t="s">
        <v>10</v>
      </c>
      <c r="L14" s="52" t="s">
        <v>11</v>
      </c>
      <c r="M14" s="52" t="s">
        <v>13</v>
      </c>
      <c r="N14" s="52" t="s">
        <v>14</v>
      </c>
      <c r="O14" s="52" t="s">
        <v>410</v>
      </c>
      <c r="P14" s="52" t="s">
        <v>411</v>
      </c>
      <c r="Q14" s="52" t="s">
        <v>410</v>
      </c>
      <c r="R14" s="52" t="s">
        <v>416</v>
      </c>
      <c r="S14" s="57">
        <v>36</v>
      </c>
    </row>
    <row r="15" spans="1:22" ht="15" x14ac:dyDescent="0.25">
      <c r="A15" s="54">
        <v>43101</v>
      </c>
      <c r="B15" s="50" t="s">
        <v>347</v>
      </c>
      <c r="C15" s="52" t="s">
        <v>16</v>
      </c>
      <c r="D15" s="52" t="s">
        <v>162</v>
      </c>
      <c r="E15" s="52" t="s">
        <v>422</v>
      </c>
      <c r="F15" s="52" t="s">
        <v>420</v>
      </c>
      <c r="G15" s="52" t="s">
        <v>422</v>
      </c>
      <c r="H15" s="52" t="s">
        <v>421</v>
      </c>
      <c r="I15" s="53"/>
      <c r="J15" s="52"/>
      <c r="K15" s="52" t="s">
        <v>16</v>
      </c>
      <c r="L15" s="52" t="s">
        <v>162</v>
      </c>
      <c r="M15" s="52" t="s">
        <v>16</v>
      </c>
      <c r="N15" s="52" t="s">
        <v>163</v>
      </c>
      <c r="O15" s="52" t="s">
        <v>16</v>
      </c>
      <c r="P15" s="52" t="s">
        <v>403</v>
      </c>
      <c r="Q15" s="52" t="s">
        <v>16</v>
      </c>
      <c r="R15" s="52" t="s">
        <v>419</v>
      </c>
      <c r="S15" s="57">
        <v>1500</v>
      </c>
    </row>
    <row r="16" spans="1:22" ht="15" x14ac:dyDescent="0.25">
      <c r="A16" s="54">
        <v>43101</v>
      </c>
      <c r="B16" s="50" t="s">
        <v>347</v>
      </c>
      <c r="C16" s="52" t="s">
        <v>16</v>
      </c>
      <c r="D16" s="52" t="s">
        <v>162</v>
      </c>
      <c r="E16" s="52" t="s">
        <v>422</v>
      </c>
      <c r="F16" s="52" t="s">
        <v>420</v>
      </c>
      <c r="G16" s="52" t="s">
        <v>422</v>
      </c>
      <c r="H16" s="52" t="s">
        <v>421</v>
      </c>
      <c r="I16" s="53"/>
      <c r="J16" s="52"/>
      <c r="K16" s="52" t="s">
        <v>16</v>
      </c>
      <c r="L16" s="52" t="s">
        <v>162</v>
      </c>
      <c r="M16" s="52" t="s">
        <v>16</v>
      </c>
      <c r="N16" s="52" t="s">
        <v>163</v>
      </c>
      <c r="O16" s="52" t="s">
        <v>16</v>
      </c>
      <c r="P16" s="52" t="s">
        <v>403</v>
      </c>
      <c r="Q16" s="52" t="s">
        <v>16</v>
      </c>
      <c r="R16" s="52" t="s">
        <v>419</v>
      </c>
      <c r="S16" s="57">
        <v>20000</v>
      </c>
    </row>
    <row r="17" spans="1:21" ht="15" x14ac:dyDescent="0.25">
      <c r="A17" s="54">
        <v>43101</v>
      </c>
      <c r="B17" s="50" t="s">
        <v>347</v>
      </c>
      <c r="C17" s="52" t="s">
        <v>16</v>
      </c>
      <c r="D17" s="52" t="s">
        <v>162</v>
      </c>
      <c r="E17" s="52" t="s">
        <v>426</v>
      </c>
      <c r="F17" s="52" t="s">
        <v>423</v>
      </c>
      <c r="G17" s="52" t="s">
        <v>393</v>
      </c>
      <c r="H17" s="52" t="s">
        <v>424</v>
      </c>
      <c r="I17" s="53" t="s">
        <v>393</v>
      </c>
      <c r="J17" s="52" t="s">
        <v>425</v>
      </c>
      <c r="K17" s="52" t="s">
        <v>16</v>
      </c>
      <c r="L17" s="52" t="s">
        <v>162</v>
      </c>
      <c r="M17" s="52" t="s">
        <v>16</v>
      </c>
      <c r="N17" s="52" t="s">
        <v>163</v>
      </c>
      <c r="O17" s="52" t="s">
        <v>16</v>
      </c>
      <c r="P17" s="52" t="s">
        <v>403</v>
      </c>
      <c r="Q17" s="52" t="s">
        <v>16</v>
      </c>
      <c r="R17" s="52" t="s">
        <v>419</v>
      </c>
      <c r="S17" s="57">
        <v>22000</v>
      </c>
    </row>
    <row r="18" spans="1:21" x14ac:dyDescent="0.25">
      <c r="A18" s="54">
        <v>43009</v>
      </c>
      <c r="B18" s="50" t="s">
        <v>437</v>
      </c>
      <c r="K18" s="50" t="s">
        <v>436</v>
      </c>
      <c r="S18" s="58">
        <v>2544</v>
      </c>
    </row>
    <row r="19" spans="1:21" x14ac:dyDescent="0.25">
      <c r="A19" s="54">
        <v>43040</v>
      </c>
      <c r="K19" s="50" t="s">
        <v>436</v>
      </c>
      <c r="S19" s="58">
        <v>3557</v>
      </c>
    </row>
    <row r="20" spans="1:21" ht="15" x14ac:dyDescent="0.25">
      <c r="A20" s="54">
        <v>43009</v>
      </c>
      <c r="K20" s="50" t="s">
        <v>15</v>
      </c>
      <c r="S20" s="58">
        <v>2522</v>
      </c>
      <c r="U20"/>
    </row>
    <row r="21" spans="1:21" ht="15" x14ac:dyDescent="0.25">
      <c r="A21" s="54">
        <v>43040</v>
      </c>
      <c r="K21" s="50" t="s">
        <v>15</v>
      </c>
      <c r="S21" s="58">
        <v>1994</v>
      </c>
      <c r="U21"/>
    </row>
    <row r="22" spans="1:21" ht="15" x14ac:dyDescent="0.25">
      <c r="A22" s="50" t="s">
        <v>439</v>
      </c>
      <c r="B22" s="59" t="s">
        <v>438</v>
      </c>
      <c r="K22" s="50" t="s">
        <v>427</v>
      </c>
      <c r="S22" s="58">
        <v>141108</v>
      </c>
      <c r="T22"/>
      <c r="U22"/>
    </row>
    <row r="23" spans="1:21" ht="15" x14ac:dyDescent="0.25">
      <c r="T23"/>
      <c r="U23"/>
    </row>
    <row r="24" spans="1:21" ht="15" x14ac:dyDescent="0.25">
      <c r="T24"/>
      <c r="U24"/>
    </row>
    <row r="25" spans="1:21" ht="15" x14ac:dyDescent="0.25">
      <c r="T25"/>
      <c r="U25"/>
    </row>
    <row r="26" spans="1:21" ht="15" x14ac:dyDescent="0.25">
      <c r="T26"/>
      <c r="U26"/>
    </row>
    <row r="27" spans="1:21" ht="15" x14ac:dyDescent="0.25">
      <c r="T27"/>
      <c r="U27"/>
    </row>
    <row r="28" spans="1:21" ht="15" x14ac:dyDescent="0.25">
      <c r="T28"/>
      <c r="U28"/>
    </row>
    <row r="29" spans="1:21" ht="15" x14ac:dyDescent="0.25">
      <c r="T29"/>
      <c r="U29"/>
    </row>
    <row r="30" spans="1:21" ht="15" x14ac:dyDescent="0.25">
      <c r="T30"/>
      <c r="U30"/>
    </row>
    <row r="31" spans="1:21" ht="15" x14ac:dyDescent="0.25">
      <c r="T31"/>
      <c r="U31"/>
    </row>
    <row r="32" spans="1:21" ht="15" x14ac:dyDescent="0.25">
      <c r="T32"/>
      <c r="U32"/>
    </row>
    <row r="33" spans="20:21" ht="15" x14ac:dyDescent="0.25">
      <c r="T33"/>
      <c r="U33"/>
    </row>
    <row r="34" spans="20:21" ht="15" x14ac:dyDescent="0.25">
      <c r="T34"/>
      <c r="U34"/>
    </row>
  </sheetData>
  <conditionalFormatting sqref="Y20 R23:R1048576 R21 R14:R17 R1:R2">
    <cfRule type="duplicateValues" dxfId="1" priority="2"/>
  </conditionalFormatting>
  <conditionalFormatting sqref="R3:R13">
    <cfRule type="duplicateValues" dxfId="0" priority="1"/>
  </conditionalFormatting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528861A-D260-4130-9F34-78EC7602501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55AF3B1-73AD-417B-93BA-1EC07B3F87B1}">
  <ds:schemaRefs/>
</ds:datastoreItem>
</file>

<file path=customXml/itemProps3.xml><?xml version="1.0" encoding="utf-8"?>
<ds:datastoreItem xmlns:ds="http://schemas.openxmlformats.org/officeDocument/2006/customXml" ds:itemID="{836ABAC3-AA9D-4CAF-AF6D-4E05F5C6F63A}">
  <ds:schemaRefs/>
</ds:datastoreItem>
</file>

<file path=customXml/itemProps4.xml><?xml version="1.0" encoding="utf-8"?>
<ds:datastoreItem xmlns:ds="http://schemas.openxmlformats.org/officeDocument/2006/customXml" ds:itemID="{096D35B6-CB84-4F16-BFF3-9EA0D6BBDBBE}">
  <ds:schemaRefs/>
</ds:datastoreItem>
</file>

<file path=customXml/itemProps5.xml><?xml version="1.0" encoding="utf-8"?>
<ds:datastoreItem xmlns:ds="http://schemas.openxmlformats.org/officeDocument/2006/customXml" ds:itemID="{FB99DE3C-B6CA-412F-AC8D-2E59E5FD1430}">
  <ds:schemaRefs/>
</ds:datastoreItem>
</file>

<file path=customXml/itemProps6.xml><?xml version="1.0" encoding="utf-8"?>
<ds:datastoreItem xmlns:ds="http://schemas.openxmlformats.org/officeDocument/2006/customXml" ds:itemID="{13A863A0-F616-48BC-952D-1C34F583491F}">
  <ds:schemaRefs>
    <ds:schemaRef ds:uri="http://schemas.microsoft.com/PowerBIAddIn"/>
  </ds:schemaRefs>
</ds:datastoreItem>
</file>

<file path=customXml/itemProps7.xml><?xml version="1.0" encoding="utf-8"?>
<ds:datastoreItem xmlns:ds="http://schemas.openxmlformats.org/officeDocument/2006/customXml" ds:itemID="{15C86DFE-5E4C-4361-9767-28366BA854D9}">
  <ds:schemaRefs/>
</ds:datastoreItem>
</file>

<file path=customXml/itemProps8.xml><?xml version="1.0" encoding="utf-8"?>
<ds:datastoreItem xmlns:ds="http://schemas.openxmlformats.org/officeDocument/2006/customXml" ds:itemID="{5F909C45-17FF-41E6-A4FF-8D62F7F1F86C}">
  <ds:schemaRefs/>
</ds:datastoreItem>
</file>

<file path=customXml/itemProps9.xml><?xml version="1.0" encoding="utf-8"?>
<ds:datastoreItem xmlns:ds="http://schemas.openxmlformats.org/officeDocument/2006/customXml" ds:itemID="{AD74DEE8-FE47-4470-A3D5-D68923B87EED}">
  <ds:schemaRefs/>
</ds:datastoreItem>
</file>

<file path=customXml/itemProps10.xml><?xml version="1.0" encoding="utf-8"?>
<ds:datastoreItem xmlns:ds="http://schemas.openxmlformats.org/officeDocument/2006/customXml" ds:itemID="{DC1DA006-CD11-4892-A21A-8C3A8718D823}">
  <ds:schemaRefs/>
</ds:datastoreItem>
</file>

<file path=customXml/itemProps11.xml><?xml version="1.0" encoding="utf-8"?>
<ds:datastoreItem xmlns:ds="http://schemas.openxmlformats.org/officeDocument/2006/customXml" ds:itemID="{6B36E31E-CC73-4BE2-8667-A4A47D07A8CB}">
  <ds:schemaRefs/>
</ds:datastoreItem>
</file>

<file path=customXml/itemProps12.xml><?xml version="1.0" encoding="utf-8"?>
<ds:datastoreItem xmlns:ds="http://schemas.openxmlformats.org/officeDocument/2006/customXml" ds:itemID="{47678DA4-91C8-402B-9CD8-E2ADF4678708}">
  <ds:schemaRefs/>
</ds:datastoreItem>
</file>

<file path=customXml/itemProps13.xml><?xml version="1.0" encoding="utf-8"?>
<ds:datastoreItem xmlns:ds="http://schemas.openxmlformats.org/officeDocument/2006/customXml" ds:itemID="{E821B433-6BA9-4658-8C60-8EC3F33EF324}">
  <ds:schemaRefs/>
</ds:datastoreItem>
</file>

<file path=customXml/itemProps14.xml><?xml version="1.0" encoding="utf-8"?>
<ds:datastoreItem xmlns:ds="http://schemas.openxmlformats.org/officeDocument/2006/customXml" ds:itemID="{C3A289BE-D0E2-47F9-AA5E-8DE365ADC88E}">
  <ds:schemaRefs/>
</ds:datastoreItem>
</file>

<file path=customXml/itemProps15.xml><?xml version="1.0" encoding="utf-8"?>
<ds:datastoreItem xmlns:ds="http://schemas.openxmlformats.org/officeDocument/2006/customXml" ds:itemID="{74FCB06D-3C91-4605-AF4D-64F1061A70B4}">
  <ds:schemaRefs/>
</ds:datastoreItem>
</file>

<file path=customXml/itemProps16.xml><?xml version="1.0" encoding="utf-8"?>
<ds:datastoreItem xmlns:ds="http://schemas.openxmlformats.org/officeDocument/2006/customXml" ds:itemID="{D5DDD6D8-5FBB-43D5-8841-D510C6A73497}">
  <ds:schemaRefs/>
</ds:datastoreItem>
</file>

<file path=customXml/itemProps17.xml><?xml version="1.0" encoding="utf-8"?>
<ds:datastoreItem xmlns:ds="http://schemas.openxmlformats.org/officeDocument/2006/customXml" ds:itemID="{74928B49-F353-4EF6-A7E9-00A9FEC77576}">
  <ds:schemaRefs/>
</ds:datastoreItem>
</file>

<file path=customXml/itemProps18.xml><?xml version="1.0" encoding="utf-8"?>
<ds:datastoreItem xmlns:ds="http://schemas.openxmlformats.org/officeDocument/2006/customXml" ds:itemID="{9DC9D92D-9D54-47C9-A68C-B43FA81D2D3E}">
  <ds:schemaRefs/>
</ds:datastoreItem>
</file>

<file path=customXml/itemProps19.xml><?xml version="1.0" encoding="utf-8"?>
<ds:datastoreItem xmlns:ds="http://schemas.openxmlformats.org/officeDocument/2006/customXml" ds:itemID="{D9B7C4ED-CFA5-4753-B524-85DEB93BF2F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Returnees_PIVOT_dataCons</vt:lpstr>
      <vt:lpstr>June_IDPflow</vt:lpstr>
      <vt:lpstr>September_IDPflow</vt:lpstr>
      <vt:lpstr>September_Retflow</vt:lpstr>
      <vt:lpstr>Returnees_ProblematicLocations</vt:lpstr>
      <vt:lpstr>July_Returnees_flow</vt:lpstr>
      <vt:lpstr>May_IDPflow</vt:lpstr>
      <vt:lpstr>IDPFlow_Summarysince2016</vt:lpstr>
      <vt:lpstr>PIVOt_origin_to_dep</vt:lpstr>
      <vt:lpstr>RetFlow_Summary</vt:lpstr>
      <vt:lpstr>IDPTABLE-Origin_vs_Departure</vt:lpstr>
      <vt:lpstr>Description</vt:lpstr>
      <vt:lpstr>Subdidst_originVSdestination</vt:lpstr>
      <vt:lpstr>Problematic Locations</vt:lpstr>
      <vt:lpstr>ReturnTABLE-Origin_vs_Departure</vt:lpstr>
      <vt:lpstr>To check with coordination unit</vt:lpstr>
      <vt:lpstr>Returnees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Sungur</dc:creator>
  <cp:lastModifiedBy>Kashif Siddiqi</cp:lastModifiedBy>
  <cp:lastPrinted>2018-10-22T13:01:09Z</cp:lastPrinted>
  <dcterms:created xsi:type="dcterms:W3CDTF">2017-07-11T08:53:48Z</dcterms:created>
  <dcterms:modified xsi:type="dcterms:W3CDTF">2018-10-31T12:35:41Z</dcterms:modified>
</cp:coreProperties>
</file>